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30" codeName="{00000000-0000-0000-0000-000000000000}"/>
  <workbookPr codeName="ThisWorkbook"/>
  <mc:AlternateContent xmlns:mc="http://schemas.openxmlformats.org/markup-compatibility/2006">
    <mc:Choice Requires="x15">
      <x15ac:absPath xmlns:x15ac="http://schemas.microsoft.com/office/spreadsheetml/2010/11/ac" url="C:\Users\emorton\Documents\HDS\data migration\OSDM Workbook\"/>
    </mc:Choice>
  </mc:AlternateContent>
  <xr:revisionPtr revIDLastSave="0" documentId="8_{A2DC4A55-2F0C-4E0A-9135-0EF0830F1045}" xr6:coauthVersionLast="45" xr6:coauthVersionMax="45" xr10:uidLastSave="{00000000-0000-0000-0000-000000000000}"/>
  <bookViews>
    <workbookView xWindow="0" yWindow="0" windowWidth="24000" windowHeight="8805" tabRatio="789" xr2:uid="{00000000-000D-0000-FFFF-FFFF00000000}"/>
  </bookViews>
  <sheets>
    <sheet name="Cover Sheet" sheetId="2" r:id="rId1"/>
    <sheet name="Project Contacts" sheetId="3" r:id="rId2"/>
    <sheet name="Remediation and SO" sheetId="4" r:id="rId3"/>
    <sheet name="Pre Migration Tasks" sheetId="5" r:id="rId4"/>
    <sheet name="UVM Overview" sheetId="6" r:id="rId5"/>
    <sheet name="HTsM, Cleanup &amp; UVM Backout" sheetId="37" r:id="rId6"/>
    <sheet name="TMEA Scorecards" sheetId="8" r:id="rId7"/>
    <sheet name="AIX Standalone" sheetId="9" r:id="rId8"/>
    <sheet name="AIX HACMP Cluster" sheetId="10" r:id="rId9"/>
    <sheet name="AIX VIO Process" sheetId="11" r:id="rId10"/>
    <sheet name="AIX ASM HDLM Process" sheetId="12" r:id="rId11"/>
    <sheet name="AIX Root VG Mirroring" sheetId="13" r:id="rId12"/>
    <sheet name="HP-UX Process" sheetId="14" r:id="rId13"/>
    <sheet name="HP-UX Cluster Process" sheetId="15" r:id="rId14"/>
    <sheet name="Linux Process Plan" sheetId="16" r:id="rId15"/>
    <sheet name="Linux Oracle ASM Process" sheetId="17" r:id="rId16"/>
    <sheet name="Linux Oracle RAC" sheetId="18" r:id="rId17"/>
    <sheet name="Solaris Process" sheetId="19" r:id="rId18"/>
    <sheet name="Solaris Cluster Process" sheetId="20" r:id="rId19"/>
    <sheet name="Windows Process" sheetId="21" r:id="rId20"/>
    <sheet name="Windows Process (MSCS)" sheetId="22" r:id="rId21"/>
    <sheet name="Windows Host Process (HDLM)" sheetId="23" r:id="rId22"/>
    <sheet name="Windows Cluster Process (HDLM)" sheetId="24" r:id="rId23"/>
    <sheet name="VMware RDM Process" sheetId="25" r:id="rId24"/>
    <sheet name="PowerPath Removal" sheetId="26" r:id="rId25"/>
    <sheet name="AIX Standalone HBM" sheetId="30" r:id="rId26"/>
    <sheet name="AIX HACMP HBM" sheetId="31" r:id="rId27"/>
    <sheet name="AIX Singlepath HBM" sheetId="36" r:id="rId28"/>
    <sheet name="HP-UX HBM" sheetId="32" r:id="rId29"/>
    <sheet name="Linux HBM" sheetId="33" r:id="rId30"/>
    <sheet name="Solaris HBM" sheetId="34" r:id="rId31"/>
    <sheet name="Cisco Zoning" sheetId="27" r:id="rId32"/>
    <sheet name="Brocade Zoning" sheetId="28" r:id="rId33"/>
  </sheets>
  <definedNames>
    <definedName name="Cust_Acyn">'Cover Sheet'!$E$8</definedName>
    <definedName name="Cust_AIX_Lead">'Project Contacts'!$B$12</definedName>
    <definedName name="Cust_Arch">'Project Contacts'!$B$10</definedName>
    <definedName name="Cust_HPUX_Lead">'Project Contacts'!$B$13</definedName>
    <definedName name="Cust_Linux_Lead">'Project Contacts'!$B$14</definedName>
    <definedName name="Cust_PM">'Project Contacts'!$B$9</definedName>
    <definedName name="Cust_Solaris_Lead">'Project Contacts'!$B$15</definedName>
    <definedName name="Cust_Storage_Lead">'Project Contacts'!$B$11</definedName>
    <definedName name="Cust_VM_Lead">'Project Contacts'!$B$17</definedName>
    <definedName name="Cust_Win_Lead">'Project Contacts'!$B$16</definedName>
    <definedName name="Customer_Name">'Cover Sheet'!$C$7</definedName>
    <definedName name="Hitachi_EM_1">'Project Contacts'!$B$57</definedName>
    <definedName name="Hitachi_Lead_TC">'Project Contacts'!$B$60</definedName>
    <definedName name="Hitachi_PM_1">'Project Contacts'!$B$58</definedName>
    <definedName name="Hitachi_PTC_1">'Project Contacts'!$B$59</definedName>
    <definedName name="Hitachi_STC_1">'Project Contacts'!$B$69</definedName>
    <definedName name="Hitachi_TC_1">'Project Contacts'!$B$61</definedName>
    <definedName name="Hitachi_TC_2">'Project Contacts'!$B$62</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34" l="1"/>
  <c r="E7" i="33"/>
  <c r="E6" i="32"/>
  <c r="E6" i="31"/>
  <c r="E6" i="30"/>
  <c r="E99" i="25"/>
  <c r="E98" i="25"/>
  <c r="E86" i="25"/>
  <c r="E8" i="25"/>
  <c r="E71" i="24"/>
  <c r="E28" i="23"/>
  <c r="E169" i="22"/>
  <c r="E168" i="22"/>
  <c r="E156" i="22"/>
  <c r="E28" i="22"/>
  <c r="E8" i="22"/>
  <c r="E62" i="21"/>
  <c r="E61" i="21"/>
  <c r="E49" i="21"/>
  <c r="E17" i="21"/>
  <c r="E8" i="21"/>
  <c r="E125" i="20"/>
  <c r="E124" i="20"/>
  <c r="E112" i="20"/>
  <c r="E20" i="20"/>
  <c r="E8" i="20"/>
  <c r="E63" i="19"/>
  <c r="E62" i="19"/>
  <c r="E50" i="19"/>
  <c r="E17" i="19"/>
  <c r="E8" i="19"/>
  <c r="E208" i="18"/>
  <c r="E207" i="18"/>
  <c r="E195" i="18"/>
  <c r="E21" i="18"/>
  <c r="E8" i="18"/>
  <c r="E99" i="17"/>
  <c r="E98" i="17"/>
  <c r="E86" i="17"/>
  <c r="E19" i="17"/>
  <c r="E17" i="17"/>
  <c r="E7" i="17"/>
  <c r="E127" i="16"/>
  <c r="E126" i="16"/>
  <c r="E114" i="16"/>
  <c r="E21" i="16"/>
  <c r="E8" i="16"/>
  <c r="E151" i="15" l="1"/>
  <c r="E150" i="15"/>
  <c r="E138" i="15"/>
  <c r="E36" i="15"/>
  <c r="E8" i="15"/>
  <c r="E143" i="14"/>
  <c r="E142" i="14"/>
  <c r="E130" i="14"/>
  <c r="E35" i="14"/>
  <c r="E7" i="14"/>
  <c r="E238" i="12"/>
  <c r="E237" i="12"/>
  <c r="E225" i="12"/>
  <c r="E95" i="12"/>
  <c r="E8" i="12"/>
  <c r="E149" i="11"/>
  <c r="E148" i="11"/>
  <c r="E136" i="11"/>
  <c r="E132" i="11"/>
  <c r="E39" i="11"/>
  <c r="E37" i="11"/>
  <c r="E36" i="11"/>
  <c r="E24" i="11"/>
  <c r="E8" i="11"/>
  <c r="E16" i="10"/>
  <c r="E8" i="10"/>
  <c r="E95" i="10"/>
  <c r="E94" i="10"/>
  <c r="E82" i="10"/>
  <c r="E667" i="9"/>
  <c r="E666" i="9"/>
  <c r="E654" i="9"/>
  <c r="E59" i="9"/>
  <c r="E58" i="9"/>
  <c r="E8" i="9"/>
  <c r="E47" i="37"/>
  <c r="E46" i="37"/>
  <c r="E45" i="37"/>
  <c r="E33" i="37"/>
  <c r="E71" i="6"/>
  <c r="E70" i="6"/>
  <c r="E69" i="6"/>
  <c r="E67" i="6"/>
  <c r="E68" i="5"/>
  <c r="E58" i="5"/>
  <c r="E55" i="5"/>
  <c r="E39" i="5"/>
  <c r="E33" i="5"/>
  <c r="K10" i="5"/>
  <c r="E150" i="22" l="1"/>
  <c r="E130" i="22"/>
  <c r="E123" i="22"/>
  <c r="E113" i="22"/>
  <c r="E117" i="22"/>
  <c r="E105" i="22"/>
  <c r="E137" i="22"/>
  <c r="E53" i="37"/>
  <c r="E52" i="37"/>
  <c r="E51" i="37"/>
  <c r="E50" i="37"/>
  <c r="E49" i="37"/>
  <c r="E48" i="37"/>
  <c r="E43" i="37"/>
  <c r="E42" i="37"/>
  <c r="E41" i="37"/>
  <c r="E40" i="37"/>
  <c r="E39" i="37"/>
  <c r="B39" i="37"/>
  <c r="B40" i="37" s="1"/>
  <c r="B41" i="37" s="1"/>
  <c r="B42" i="37" s="1"/>
  <c r="B43" i="37" s="1"/>
  <c r="B44" i="37" s="1"/>
  <c r="B45" i="37" s="1"/>
  <c r="B46" i="37" s="1"/>
  <c r="B47" i="37" s="1"/>
  <c r="B48" i="37" s="1"/>
  <c r="B49" i="37" s="1"/>
  <c r="B50" i="37" s="1"/>
  <c r="B51" i="37" s="1"/>
  <c r="B52" i="37" s="1"/>
  <c r="B53" i="37" s="1"/>
  <c r="E38" i="37"/>
  <c r="B26" i="37"/>
  <c r="B27" i="37"/>
  <c r="B28" i="37" s="1"/>
  <c r="B29" i="37" s="1"/>
  <c r="B30" i="37" s="1"/>
  <c r="B31" i="37" s="1"/>
  <c r="B32" i="37" s="1"/>
  <c r="B33" i="37" s="1"/>
  <c r="B9" i="37"/>
  <c r="B10" i="37"/>
  <c r="B11" i="37" s="1"/>
  <c r="B12" i="37" s="1"/>
  <c r="B13" i="37" s="1"/>
  <c r="B14" i="37" s="1"/>
  <c r="B15" i="37" s="1"/>
  <c r="B16" i="37" s="1"/>
  <c r="B17" i="37" s="1"/>
  <c r="B20" i="37" s="1"/>
  <c r="K13" i="37"/>
  <c r="K12" i="37"/>
  <c r="K11" i="37"/>
  <c r="K10" i="37"/>
  <c r="K9" i="37"/>
  <c r="K6" i="37"/>
  <c r="K5" i="37"/>
  <c r="J4" i="37"/>
  <c r="E149" i="33"/>
  <c r="E148" i="33"/>
  <c r="E147" i="33"/>
  <c r="E146" i="33"/>
  <c r="E145" i="33"/>
  <c r="E141" i="33"/>
  <c r="E106" i="33"/>
  <c r="E102" i="33"/>
  <c r="E82" i="33"/>
  <c r="E66" i="33"/>
  <c r="E56" i="33"/>
  <c r="E45" i="33"/>
  <c r="E24" i="33"/>
  <c r="E23" i="33"/>
  <c r="E22" i="33"/>
  <c r="E21" i="33"/>
  <c r="E20" i="33"/>
  <c r="E233" i="34"/>
  <c r="E232" i="34"/>
  <c r="E231" i="34"/>
  <c r="E230" i="34"/>
  <c r="E229" i="34"/>
  <c r="E205" i="34"/>
  <c r="E202" i="34"/>
  <c r="E167" i="34"/>
  <c r="E119" i="34"/>
  <c r="E103" i="34"/>
  <c r="E93" i="34"/>
  <c r="E88" i="34"/>
  <c r="E74" i="34"/>
  <c r="E46" i="34"/>
  <c r="E43" i="34"/>
  <c r="E26" i="34"/>
  <c r="E24" i="34"/>
  <c r="E23" i="34"/>
  <c r="E22" i="34"/>
  <c r="E21" i="34"/>
  <c r="E20" i="34"/>
  <c r="E132" i="32"/>
  <c r="E135" i="32"/>
  <c r="E130" i="32"/>
  <c r="E125" i="32"/>
  <c r="E121" i="32"/>
  <c r="E116" i="32"/>
  <c r="E115" i="32"/>
  <c r="E112" i="32"/>
  <c r="E108" i="32"/>
  <c r="E103" i="32"/>
  <c r="E91" i="32"/>
  <c r="E81" i="32"/>
  <c r="E76" i="32"/>
  <c r="E73" i="32"/>
  <c r="E71" i="32"/>
  <c r="E67" i="32"/>
  <c r="E65" i="32"/>
  <c r="E63" i="32"/>
  <c r="E60" i="32"/>
  <c r="E33" i="32"/>
  <c r="E31" i="32"/>
  <c r="E29" i="32"/>
  <c r="E27" i="32"/>
  <c r="E25" i="32"/>
  <c r="E21" i="32"/>
  <c r="E20" i="32"/>
  <c r="E19" i="32"/>
  <c r="E38" i="36"/>
  <c r="E37" i="36"/>
  <c r="E35" i="36"/>
  <c r="E32" i="36"/>
  <c r="E31" i="36"/>
  <c r="E29" i="36"/>
  <c r="E27" i="36"/>
  <c r="E16" i="36"/>
  <c r="E15" i="36"/>
  <c r="E11" i="36"/>
  <c r="E9" i="36"/>
  <c r="E8" i="36"/>
  <c r="E196" i="31"/>
  <c r="E215" i="31"/>
  <c r="E214" i="31"/>
  <c r="E213" i="31"/>
  <c r="E212" i="31"/>
  <c r="E192" i="31"/>
  <c r="E190" i="31"/>
  <c r="E182" i="31"/>
  <c r="E176" i="31"/>
  <c r="E174" i="31"/>
  <c r="E168" i="31"/>
  <c r="E149" i="31"/>
  <c r="E146" i="31"/>
  <c r="E145" i="31"/>
  <c r="E139" i="31"/>
  <c r="E133" i="31"/>
  <c r="E122" i="31"/>
  <c r="E119" i="31"/>
  <c r="E115" i="31"/>
  <c r="E112" i="31"/>
  <c r="E103" i="31"/>
  <c r="E94" i="31"/>
  <c r="E92" i="31"/>
  <c r="E80" i="31"/>
  <c r="E49" i="31"/>
  <c r="E44" i="31"/>
  <c r="E42" i="31"/>
  <c r="E31" i="31"/>
  <c r="E28" i="31"/>
  <c r="E26" i="31"/>
  <c r="E25" i="31"/>
  <c r="E24" i="31"/>
  <c r="E23" i="31"/>
  <c r="E22" i="31"/>
  <c r="E21" i="31"/>
  <c r="E20" i="31"/>
  <c r="E19" i="31"/>
  <c r="E141" i="30"/>
  <c r="E138" i="30"/>
  <c r="E131" i="30"/>
  <c r="E110" i="30"/>
  <c r="E38" i="30"/>
  <c r="E33" i="30"/>
  <c r="E31" i="30"/>
  <c r="E29" i="30"/>
  <c r="E28" i="30"/>
  <c r="E27" i="30"/>
  <c r="E26" i="30"/>
  <c r="E25" i="30"/>
  <c r="E24" i="30"/>
  <c r="E21" i="30"/>
  <c r="E20" i="30"/>
  <c r="E19" i="30"/>
  <c r="E16" i="26"/>
  <c r="E14" i="26"/>
  <c r="E13" i="26"/>
  <c r="E9" i="26"/>
  <c r="E6" i="26"/>
  <c r="E5" i="26"/>
  <c r="E85" i="25"/>
  <c r="E82" i="25"/>
  <c r="E81" i="25"/>
  <c r="E80" i="25"/>
  <c r="E73" i="25"/>
  <c r="E71" i="25"/>
  <c r="E59" i="25"/>
  <c r="E57" i="25"/>
  <c r="E52" i="25"/>
  <c r="E44" i="25"/>
  <c r="E39" i="25"/>
  <c r="E38" i="25"/>
  <c r="E37" i="25"/>
  <c r="E36" i="25"/>
  <c r="E34" i="25"/>
  <c r="E30" i="25"/>
  <c r="E29" i="25"/>
  <c r="E28" i="25"/>
  <c r="E25" i="25"/>
  <c r="E17" i="25"/>
  <c r="E16" i="25"/>
  <c r="E15" i="25"/>
  <c r="E12" i="25"/>
  <c r="E10" i="25"/>
  <c r="E70" i="24"/>
  <c r="E69" i="24"/>
  <c r="E68" i="24"/>
  <c r="E67" i="24"/>
  <c r="E66" i="24"/>
  <c r="E47" i="24"/>
  <c r="E32" i="24"/>
  <c r="E26" i="24"/>
  <c r="E18" i="24"/>
  <c r="E12" i="24"/>
  <c r="E9" i="24"/>
  <c r="E8" i="24"/>
  <c r="E7" i="24"/>
  <c r="E6" i="24"/>
  <c r="E29" i="23"/>
  <c r="E23" i="23"/>
  <c r="E24" i="23"/>
  <c r="E22" i="23"/>
  <c r="E21" i="23"/>
  <c r="E15" i="23"/>
  <c r="E14" i="23"/>
  <c r="E13" i="23"/>
  <c r="E11" i="23"/>
  <c r="E9" i="23"/>
  <c r="E8" i="23"/>
  <c r="E7" i="23"/>
  <c r="E6" i="23"/>
  <c r="E54" i="22"/>
  <c r="E155" i="22"/>
  <c r="E152" i="22"/>
  <c r="E151" i="22"/>
  <c r="E94" i="22"/>
  <c r="E89" i="22"/>
  <c r="E80" i="22"/>
  <c r="E73" i="22"/>
  <c r="E61" i="22"/>
  <c r="E42" i="22"/>
  <c r="E34" i="22"/>
  <c r="E33" i="22"/>
  <c r="E31" i="22"/>
  <c r="E21" i="22"/>
  <c r="E20" i="22"/>
  <c r="E19" i="22"/>
  <c r="E17" i="22"/>
  <c r="E12" i="22"/>
  <c r="E9" i="22"/>
  <c r="E48" i="21"/>
  <c r="E45" i="21"/>
  <c r="E44" i="21"/>
  <c r="E43" i="21"/>
  <c r="E42" i="21"/>
  <c r="E41" i="21"/>
  <c r="E40" i="21"/>
  <c r="E39" i="21"/>
  <c r="E34" i="21"/>
  <c r="E25" i="21"/>
  <c r="E24" i="21"/>
  <c r="E23" i="21"/>
  <c r="E22" i="21"/>
  <c r="E20" i="21"/>
  <c r="E14" i="21"/>
  <c r="E13" i="21"/>
  <c r="E12" i="21"/>
  <c r="E10" i="21"/>
  <c r="E110" i="20"/>
  <c r="E109" i="20"/>
  <c r="E108" i="20"/>
  <c r="E107" i="20"/>
  <c r="E104" i="20"/>
  <c r="E103" i="20"/>
  <c r="E97" i="20"/>
  <c r="E90" i="20"/>
  <c r="E85" i="20"/>
  <c r="E74" i="20"/>
  <c r="E71" i="20"/>
  <c r="E65" i="20"/>
  <c r="E60" i="20"/>
  <c r="E50" i="20"/>
  <c r="E43" i="20"/>
  <c r="E40" i="20"/>
  <c r="E37" i="20"/>
  <c r="E35" i="20"/>
  <c r="E32" i="20"/>
  <c r="E26" i="20"/>
  <c r="E24" i="20"/>
  <c r="E23" i="20"/>
  <c r="E17" i="20"/>
  <c r="E16" i="20"/>
  <c r="E15" i="20"/>
  <c r="E12" i="20"/>
  <c r="E10" i="20"/>
  <c r="E49" i="19"/>
  <c r="E48" i="19"/>
  <c r="E45" i="19"/>
  <c r="E44" i="19"/>
  <c r="E43" i="19"/>
  <c r="E42" i="19"/>
  <c r="E41" i="19"/>
  <c r="E36" i="19"/>
  <c r="E27" i="19"/>
  <c r="E26" i="19"/>
  <c r="E25" i="19"/>
  <c r="E24" i="19"/>
  <c r="E23" i="19"/>
  <c r="E22" i="19"/>
  <c r="E20" i="19"/>
  <c r="E14" i="19"/>
  <c r="E13" i="19"/>
  <c r="E12" i="19"/>
  <c r="E10" i="19"/>
  <c r="K5" i="11"/>
  <c r="E144" i="18"/>
  <c r="E194" i="18"/>
  <c r="E193" i="18"/>
  <c r="E190" i="18"/>
  <c r="E189" i="18"/>
  <c r="E187" i="18"/>
  <c r="E183" i="18"/>
  <c r="E181" i="18"/>
  <c r="E179" i="18"/>
  <c r="E175" i="18"/>
  <c r="E166" i="18"/>
  <c r="E163" i="18"/>
  <c r="E143" i="18"/>
  <c r="E138" i="18"/>
  <c r="E128" i="18"/>
  <c r="E124" i="18"/>
  <c r="E122" i="18"/>
  <c r="E119" i="18"/>
  <c r="E117" i="18"/>
  <c r="E110" i="18"/>
  <c r="E90" i="18"/>
  <c r="E80" i="18"/>
  <c r="E73" i="18"/>
  <c r="E71" i="18"/>
  <c r="E57" i="18"/>
  <c r="E55" i="18"/>
  <c r="E53" i="18"/>
  <c r="E51" i="18"/>
  <c r="E27" i="18"/>
  <c r="E26" i="18"/>
  <c r="E24" i="18"/>
  <c r="E17" i="18"/>
  <c r="E14" i="18"/>
  <c r="E13" i="18"/>
  <c r="E12" i="18"/>
  <c r="E10" i="18"/>
  <c r="E85" i="17"/>
  <c r="E84" i="17"/>
  <c r="E83" i="17"/>
  <c r="E82" i="17"/>
  <c r="E81" i="17"/>
  <c r="E80" i="17"/>
  <c r="E70" i="17"/>
  <c r="E68" i="17"/>
  <c r="E66" i="17"/>
  <c r="E65" i="17"/>
  <c r="E64" i="17"/>
  <c r="E63" i="17"/>
  <c r="E62" i="17"/>
  <c r="E57" i="17"/>
  <c r="E48" i="17"/>
  <c r="E47" i="17"/>
  <c r="E46" i="17"/>
  <c r="E45" i="17"/>
  <c r="E43" i="17"/>
  <c r="E42" i="17"/>
  <c r="E41" i="17"/>
  <c r="E40" i="17"/>
  <c r="E39" i="17"/>
  <c r="E38" i="17"/>
  <c r="E37" i="17"/>
  <c r="E35" i="17"/>
  <c r="E33" i="17"/>
  <c r="E32" i="17"/>
  <c r="E31" i="17"/>
  <c r="E30" i="17"/>
  <c r="E28" i="17"/>
  <c r="E27" i="17"/>
  <c r="E15" i="17"/>
  <c r="E12" i="17"/>
  <c r="E11" i="17"/>
  <c r="E9" i="17"/>
  <c r="E113" i="16"/>
  <c r="E112" i="16"/>
  <c r="E109" i="16"/>
  <c r="E108" i="16"/>
  <c r="E106" i="16"/>
  <c r="E102" i="16"/>
  <c r="E100" i="16"/>
  <c r="E98" i="16"/>
  <c r="E94" i="16"/>
  <c r="E85" i="16"/>
  <c r="E75" i="16"/>
  <c r="E68" i="16"/>
  <c r="E67" i="16"/>
  <c r="E62" i="16"/>
  <c r="E52" i="16"/>
  <c r="E10" i="16"/>
  <c r="E38" i="16"/>
  <c r="E36" i="16"/>
  <c r="E34" i="16"/>
  <c r="E32" i="16"/>
  <c r="E31" i="16"/>
  <c r="E30" i="16"/>
  <c r="E28" i="16"/>
  <c r="E27" i="16"/>
  <c r="E26" i="16"/>
  <c r="E24" i="16"/>
  <c r="E17" i="16"/>
  <c r="E14" i="16"/>
  <c r="E13" i="16"/>
  <c r="E12" i="16"/>
  <c r="E10" i="15"/>
  <c r="E12" i="15"/>
  <c r="E33" i="15"/>
  <c r="E38" i="15"/>
  <c r="E40" i="15"/>
  <c r="E42" i="15"/>
  <c r="E44" i="15"/>
  <c r="E46" i="15"/>
  <c r="E48" i="15"/>
  <c r="E49" i="15"/>
  <c r="E50" i="15"/>
  <c r="E51" i="15"/>
  <c r="E53" i="15"/>
  <c r="E54" i="15"/>
  <c r="E59" i="15"/>
  <c r="E63" i="15"/>
  <c r="E66" i="15"/>
  <c r="E67" i="15"/>
  <c r="E69" i="15"/>
  <c r="E70" i="15"/>
  <c r="E71" i="15"/>
  <c r="E72" i="15"/>
  <c r="E73" i="15"/>
  <c r="E76" i="15"/>
  <c r="E84" i="15"/>
  <c r="E85" i="15"/>
  <c r="E86" i="15"/>
  <c r="E95" i="15"/>
  <c r="E100" i="15"/>
  <c r="E102" i="15"/>
  <c r="E104" i="15"/>
  <c r="E106" i="15"/>
  <c r="E111" i="15"/>
  <c r="E114" i="15"/>
  <c r="E128" i="15"/>
  <c r="E131" i="15"/>
  <c r="E132" i="15"/>
  <c r="E137" i="15"/>
  <c r="E129" i="14"/>
  <c r="E127" i="14"/>
  <c r="E124" i="14"/>
  <c r="E111" i="14"/>
  <c r="E108" i="14"/>
  <c r="E103" i="14"/>
  <c r="E101" i="14"/>
  <c r="E99" i="14"/>
  <c r="E97" i="14"/>
  <c r="E92" i="14"/>
  <c r="E83" i="14"/>
  <c r="E82" i="14"/>
  <c r="E81" i="14"/>
  <c r="E69" i="14"/>
  <c r="E68" i="14"/>
  <c r="E67" i="14"/>
  <c r="E64" i="14"/>
  <c r="E60" i="14"/>
  <c r="E54" i="14"/>
  <c r="E52" i="14"/>
  <c r="E50" i="14"/>
  <c r="E49" i="14"/>
  <c r="E48" i="14"/>
  <c r="E47" i="14"/>
  <c r="E45" i="14"/>
  <c r="E43" i="14"/>
  <c r="E41" i="14"/>
  <c r="E39" i="14"/>
  <c r="E37" i="14"/>
  <c r="E32" i="14"/>
  <c r="E11" i="14"/>
  <c r="E9" i="14"/>
  <c r="E34" i="13"/>
  <c r="E31" i="13"/>
  <c r="E28" i="13"/>
  <c r="E25" i="13"/>
  <c r="E23" i="13"/>
  <c r="E21" i="13"/>
  <c r="E19" i="13"/>
  <c r="E17" i="13"/>
  <c r="E15" i="13"/>
  <c r="E13" i="13"/>
  <c r="E11" i="13"/>
  <c r="E10" i="13"/>
  <c r="E7" i="13"/>
  <c r="E290" i="12"/>
  <c r="E288" i="12"/>
  <c r="E287" i="12"/>
  <c r="E282" i="12"/>
  <c r="E279" i="12"/>
  <c r="E278" i="12"/>
  <c r="E275" i="12"/>
  <c r="E272" i="12"/>
  <c r="E268" i="12"/>
  <c r="E266" i="12"/>
  <c r="E264" i="12"/>
  <c r="E262" i="12"/>
  <c r="E260" i="12"/>
  <c r="E258" i="12"/>
  <c r="E256" i="12"/>
  <c r="E254" i="12"/>
  <c r="E252" i="12"/>
  <c r="E250" i="12"/>
  <c r="E248" i="12"/>
  <c r="E246" i="12"/>
  <c r="E244" i="12"/>
  <c r="E242" i="12"/>
  <c r="E221" i="12"/>
  <c r="E217" i="12"/>
  <c r="E215" i="12"/>
  <c r="E210" i="12"/>
  <c r="E204" i="12"/>
  <c r="E199" i="12"/>
  <c r="E196" i="12"/>
  <c r="E190" i="12"/>
  <c r="E187" i="12"/>
  <c r="E184" i="12"/>
  <c r="E181" i="12"/>
  <c r="E178" i="12"/>
  <c r="E176" i="12"/>
  <c r="E173" i="12"/>
  <c r="E172" i="12"/>
  <c r="E171" i="12"/>
  <c r="E166" i="12"/>
  <c r="E162" i="12"/>
  <c r="E141" i="12"/>
  <c r="E104" i="12"/>
  <c r="E101" i="12"/>
  <c r="E100" i="12"/>
  <c r="E98" i="12"/>
  <c r="E97" i="12"/>
  <c r="E94" i="12"/>
  <c r="E88" i="12"/>
  <c r="E85" i="12"/>
  <c r="E47" i="12"/>
  <c r="E36" i="12"/>
  <c r="E15" i="12"/>
  <c r="E9" i="12"/>
  <c r="E135" i="11"/>
  <c r="E131" i="11"/>
  <c r="E130" i="11"/>
  <c r="E129" i="11"/>
  <c r="E128" i="11"/>
  <c r="E126" i="11"/>
  <c r="E125" i="11"/>
  <c r="E124" i="11"/>
  <c r="E113" i="11"/>
  <c r="E98" i="11"/>
  <c r="E90" i="11"/>
  <c r="E89" i="11"/>
  <c r="E85" i="11"/>
  <c r="E84" i="11"/>
  <c r="E83" i="11"/>
  <c r="E79" i="11"/>
  <c r="E66" i="11"/>
  <c r="E56" i="11"/>
  <c r="E43" i="11"/>
  <c r="E42" i="11"/>
  <c r="E38" i="11"/>
  <c r="E35" i="11"/>
  <c r="E31" i="11"/>
  <c r="E30" i="11"/>
  <c r="E28" i="11"/>
  <c r="E27" i="11"/>
  <c r="E25" i="11"/>
  <c r="E16" i="11"/>
  <c r="E15" i="11"/>
  <c r="E14" i="11"/>
  <c r="E13" i="11"/>
  <c r="E81" i="10"/>
  <c r="E80" i="10"/>
  <c r="E77" i="10"/>
  <c r="E76" i="10"/>
  <c r="E75" i="10"/>
  <c r="E74" i="10"/>
  <c r="E72" i="10"/>
  <c r="E69" i="10"/>
  <c r="E65" i="10"/>
  <c r="E63" i="10"/>
  <c r="E62" i="10"/>
  <c r="E61" i="10"/>
  <c r="E60" i="10"/>
  <c r="E59" i="10"/>
  <c r="E56" i="10"/>
  <c r="E55" i="10"/>
  <c r="E54" i="10"/>
  <c r="E44" i="10"/>
  <c r="E43" i="10"/>
  <c r="E42" i="10"/>
  <c r="E41" i="10"/>
  <c r="E39" i="10"/>
  <c r="E37" i="10"/>
  <c r="E34" i="10"/>
  <c r="E31" i="10"/>
  <c r="E30" i="10"/>
  <c r="E28" i="10"/>
  <c r="E26" i="10"/>
  <c r="E23" i="10"/>
  <c r="E21" i="10"/>
  <c r="E20" i="10"/>
  <c r="E18" i="10"/>
  <c r="E13" i="10"/>
  <c r="E12" i="10"/>
  <c r="E10" i="10"/>
  <c r="B31" i="3"/>
  <c r="B6" i="3"/>
  <c r="E653" i="9"/>
  <c r="E652" i="9"/>
  <c r="E649" i="9"/>
  <c r="E648" i="9"/>
  <c r="E647" i="9"/>
  <c r="E646" i="9"/>
  <c r="E645" i="9"/>
  <c r="E643" i="9"/>
  <c r="E631" i="9"/>
  <c r="E628" i="9"/>
  <c r="E624" i="9"/>
  <c r="E617" i="9"/>
  <c r="E604" i="9"/>
  <c r="E600" i="9"/>
  <c r="E593" i="9"/>
  <c r="E592" i="9"/>
  <c r="E589" i="9"/>
  <c r="E588" i="9"/>
  <c r="E587" i="9"/>
  <c r="E578" i="9"/>
  <c r="E576" i="9"/>
  <c r="E571" i="9"/>
  <c r="E569" i="9"/>
  <c r="E450" i="9"/>
  <c r="E433" i="9"/>
  <c r="E307" i="9"/>
  <c r="E302" i="9"/>
  <c r="E291" i="9"/>
  <c r="E288" i="9"/>
  <c r="E283" i="9"/>
  <c r="E281" i="9"/>
  <c r="E278" i="9"/>
  <c r="E272" i="9"/>
  <c r="E267" i="9"/>
  <c r="E265" i="9"/>
  <c r="E261" i="9"/>
  <c r="E259" i="9"/>
  <c r="E255" i="9"/>
  <c r="E166" i="9"/>
  <c r="E155" i="9"/>
  <c r="E148" i="9"/>
  <c r="E147" i="9"/>
  <c r="E141" i="9"/>
  <c r="E114" i="9"/>
  <c r="E67" i="9"/>
  <c r="E65" i="9"/>
  <c r="E60" i="9"/>
  <c r="E55" i="9"/>
  <c r="E36" i="9"/>
  <c r="E32" i="9"/>
  <c r="E28" i="9"/>
  <c r="E10" i="9"/>
  <c r="E7" i="9"/>
  <c r="E72" i="6"/>
  <c r="E68" i="6"/>
  <c r="J4" i="5"/>
  <c r="E67" i="5"/>
  <c r="E60" i="5"/>
  <c r="E59" i="5"/>
  <c r="E37" i="5"/>
  <c r="E36" i="5"/>
  <c r="B4" i="3"/>
  <c r="K13" i="34"/>
  <c r="K12" i="34"/>
  <c r="K11" i="34"/>
  <c r="K10" i="34"/>
  <c r="K9" i="34"/>
  <c r="K6" i="34"/>
  <c r="K5" i="34"/>
  <c r="J4" i="34"/>
  <c r="K13" i="33"/>
  <c r="K12" i="33"/>
  <c r="K11" i="33"/>
  <c r="K10" i="33"/>
  <c r="K9" i="33"/>
  <c r="K6" i="33"/>
  <c r="K5" i="33"/>
  <c r="J4" i="33"/>
  <c r="K13" i="32"/>
  <c r="K12" i="32"/>
  <c r="K11" i="32"/>
  <c r="K10" i="32"/>
  <c r="K9" i="32"/>
  <c r="K6" i="32"/>
  <c r="K5" i="32"/>
  <c r="J4" i="32"/>
  <c r="K13" i="36"/>
  <c r="K12" i="36"/>
  <c r="K11" i="36"/>
  <c r="K10" i="36"/>
  <c r="K9" i="36"/>
  <c r="K6" i="36"/>
  <c r="K5" i="36"/>
  <c r="J4" i="36"/>
  <c r="K13" i="31"/>
  <c r="K12" i="31"/>
  <c r="K11" i="31"/>
  <c r="K10" i="31"/>
  <c r="K9" i="31"/>
  <c r="K6" i="31"/>
  <c r="K5" i="31"/>
  <c r="J4" i="31"/>
  <c r="K13" i="30"/>
  <c r="K12" i="30"/>
  <c r="K11" i="30"/>
  <c r="K10" i="30"/>
  <c r="K9" i="30"/>
  <c r="K6" i="30"/>
  <c r="K5" i="30"/>
  <c r="J4" i="30"/>
  <c r="K13" i="26"/>
  <c r="K12" i="26"/>
  <c r="K11" i="26"/>
  <c r="K10" i="26"/>
  <c r="K9" i="26"/>
  <c r="K6" i="26"/>
  <c r="K5" i="26"/>
  <c r="J4" i="26"/>
  <c r="K13" i="25"/>
  <c r="K12" i="25"/>
  <c r="K11" i="25"/>
  <c r="K10" i="25"/>
  <c r="K9" i="25"/>
  <c r="K6" i="25"/>
  <c r="K5" i="25"/>
  <c r="J4" i="25"/>
  <c r="K13" i="24"/>
  <c r="K12" i="24"/>
  <c r="K11" i="24"/>
  <c r="K10" i="24"/>
  <c r="K9" i="24"/>
  <c r="K6" i="24"/>
  <c r="K5" i="24"/>
  <c r="J4" i="24"/>
  <c r="K13" i="23"/>
  <c r="K12" i="23"/>
  <c r="K11" i="23"/>
  <c r="K10" i="23"/>
  <c r="K9" i="23"/>
  <c r="K6" i="23"/>
  <c r="K5" i="23"/>
  <c r="J4" i="23"/>
  <c r="K13" i="22"/>
  <c r="K12" i="22"/>
  <c r="K11" i="22"/>
  <c r="K10" i="22"/>
  <c r="K9" i="22"/>
  <c r="K6" i="22"/>
  <c r="K5" i="22"/>
  <c r="J4" i="22"/>
  <c r="K13" i="21"/>
  <c r="K12" i="21"/>
  <c r="K11" i="21"/>
  <c r="K10" i="21"/>
  <c r="K9" i="21"/>
  <c r="K6" i="21"/>
  <c r="K5" i="21"/>
  <c r="J4" i="21"/>
  <c r="K13" i="20"/>
  <c r="K12" i="20"/>
  <c r="K11" i="20"/>
  <c r="K10" i="20"/>
  <c r="K9" i="20"/>
  <c r="K6" i="20"/>
  <c r="K5" i="20"/>
  <c r="J4" i="20"/>
  <c r="K13" i="19"/>
  <c r="K12" i="19"/>
  <c r="K11" i="19"/>
  <c r="K10" i="19"/>
  <c r="K9" i="19"/>
  <c r="K6" i="19"/>
  <c r="K5" i="19"/>
  <c r="J4" i="19"/>
  <c r="K13" i="18"/>
  <c r="K12" i="18"/>
  <c r="K11" i="18"/>
  <c r="K10" i="18"/>
  <c r="K9" i="18"/>
  <c r="K6" i="18"/>
  <c r="K5" i="18"/>
  <c r="J4" i="18"/>
  <c r="K13" i="17"/>
  <c r="K12" i="17"/>
  <c r="K11" i="17"/>
  <c r="K10" i="17"/>
  <c r="K9" i="17"/>
  <c r="K6" i="17"/>
  <c r="K5" i="17"/>
  <c r="J4" i="17"/>
  <c r="K13" i="16"/>
  <c r="K12" i="16"/>
  <c r="K11" i="16"/>
  <c r="K10" i="16"/>
  <c r="K9" i="16"/>
  <c r="K6" i="16"/>
  <c r="K5" i="16"/>
  <c r="J4" i="16"/>
  <c r="K13" i="15"/>
  <c r="K12" i="15"/>
  <c r="K11" i="15"/>
  <c r="K10" i="15"/>
  <c r="K9" i="15"/>
  <c r="K6" i="15"/>
  <c r="K5" i="15"/>
  <c r="J4" i="15"/>
  <c r="K13" i="14"/>
  <c r="K12" i="14"/>
  <c r="K11" i="14"/>
  <c r="K10" i="14"/>
  <c r="K9" i="14"/>
  <c r="K6" i="14"/>
  <c r="K5" i="14"/>
  <c r="J4" i="14"/>
  <c r="K13" i="13"/>
  <c r="K12" i="13"/>
  <c r="K11" i="13"/>
  <c r="K10" i="13"/>
  <c r="K9" i="13"/>
  <c r="K6" i="13"/>
  <c r="K5" i="13"/>
  <c r="J4" i="13"/>
  <c r="K13" i="12"/>
  <c r="K12" i="12"/>
  <c r="K11" i="12"/>
  <c r="K10" i="12"/>
  <c r="K9" i="12"/>
  <c r="K6" i="12"/>
  <c r="K5" i="12"/>
  <c r="J4" i="12"/>
  <c r="K13" i="11"/>
  <c r="K12" i="11"/>
  <c r="K11" i="11"/>
  <c r="K10" i="11"/>
  <c r="K9" i="11"/>
  <c r="K6" i="11"/>
  <c r="J4" i="11"/>
  <c r="K13" i="10"/>
  <c r="K12" i="10"/>
  <c r="K11" i="10"/>
  <c r="K10" i="10"/>
  <c r="K9" i="10"/>
  <c r="K6" i="10"/>
  <c r="K5" i="10"/>
  <c r="J4" i="10"/>
  <c r="K13" i="9"/>
  <c r="K12" i="9"/>
  <c r="K11" i="9"/>
  <c r="K10" i="9"/>
  <c r="K9" i="9"/>
  <c r="K6" i="9"/>
  <c r="K5" i="9"/>
  <c r="J4" i="9"/>
  <c r="K46" i="6"/>
  <c r="K45" i="6"/>
  <c r="K44" i="6"/>
  <c r="K43" i="6"/>
  <c r="K42" i="6"/>
  <c r="K39" i="6"/>
  <c r="K38" i="6"/>
  <c r="J37" i="6"/>
  <c r="K6" i="5"/>
  <c r="K5" i="5"/>
  <c r="K11" i="5"/>
  <c r="K9" i="5"/>
  <c r="K12" i="5"/>
  <c r="K13" i="5"/>
  <c r="B9" i="36"/>
  <c r="B11" i="36" s="1"/>
  <c r="B15" i="36" s="1"/>
  <c r="B16" i="36" s="1"/>
  <c r="B27" i="36" s="1"/>
  <c r="B29" i="36" s="1"/>
  <c r="B31" i="36" s="1"/>
  <c r="B32" i="36" s="1"/>
  <c r="B35" i="36" s="1"/>
  <c r="B37" i="36" s="1"/>
  <c r="B38" i="36" s="1"/>
  <c r="C241" i="34"/>
  <c r="C242" i="34" s="1"/>
  <c r="C243" i="34" s="1"/>
  <c r="C244" i="34" s="1"/>
  <c r="C245" i="34" s="1"/>
  <c r="C246" i="34" s="1"/>
  <c r="B230" i="34"/>
  <c r="B231" i="34" s="1"/>
  <c r="B232" i="34" s="1"/>
  <c r="B233" i="34" s="1"/>
  <c r="B11" i="34"/>
  <c r="B12" i="34" s="1"/>
  <c r="B13" i="34" s="1"/>
  <c r="B15" i="34" s="1"/>
  <c r="B16" i="34" s="1"/>
  <c r="B17" i="34" s="1"/>
  <c r="B18" i="34" s="1"/>
  <c r="B20" i="34" s="1"/>
  <c r="B21" i="34" s="1"/>
  <c r="B22" i="34"/>
  <c r="B23" i="34" s="1"/>
  <c r="B24" i="34" s="1"/>
  <c r="B26" i="34" s="1"/>
  <c r="B43" i="34" s="1"/>
  <c r="B46" i="34" s="1"/>
  <c r="B74" i="34" s="1"/>
  <c r="B88" i="34" s="1"/>
  <c r="B93" i="34" s="1"/>
  <c r="B103" i="34" s="1"/>
  <c r="B119" i="34" s="1"/>
  <c r="B167" i="34" s="1"/>
  <c r="B202" i="34" s="1"/>
  <c r="B205" i="34" s="1"/>
  <c r="C156" i="33"/>
  <c r="C157" i="33"/>
  <c r="C158" i="33" s="1"/>
  <c r="C159" i="33" s="1"/>
  <c r="C160" i="33" s="1"/>
  <c r="C161" i="33" s="1"/>
  <c r="B146" i="33"/>
  <c r="B147" i="33"/>
  <c r="B148" i="33" s="1"/>
  <c r="B149" i="33" s="1"/>
  <c r="B11" i="33"/>
  <c r="B12" i="33"/>
  <c r="B13" i="33" s="1"/>
  <c r="B15" i="33" s="1"/>
  <c r="B16" i="33" s="1"/>
  <c r="B17" i="33" s="1"/>
  <c r="B18" i="33" s="1"/>
  <c r="B20" i="33" s="1"/>
  <c r="B21" i="33"/>
  <c r="B22" i="33" s="1"/>
  <c r="B23" i="33" s="1"/>
  <c r="B24" i="33" s="1"/>
  <c r="B45" i="33" s="1"/>
  <c r="B56" i="33" s="1"/>
  <c r="B66" i="33" s="1"/>
  <c r="B82" i="33" s="1"/>
  <c r="B102" i="33" s="1"/>
  <c r="B106" i="33" s="1"/>
  <c r="B141" i="33" s="1"/>
  <c r="B10" i="32"/>
  <c r="B11" i="32"/>
  <c r="B12" i="32" s="1"/>
  <c r="B14" i="32" s="1"/>
  <c r="B15" i="32" s="1"/>
  <c r="B16" i="32" s="1"/>
  <c r="B17" i="32" s="1"/>
  <c r="B19" i="32" s="1"/>
  <c r="B20" i="32" s="1"/>
  <c r="B21" i="32" s="1"/>
  <c r="B25" i="32" s="1"/>
  <c r="B27" i="32" s="1"/>
  <c r="B29" i="32" s="1"/>
  <c r="B31" i="32" s="1"/>
  <c r="B33" i="32" s="1"/>
  <c r="B60" i="32" s="1"/>
  <c r="B63" i="32" s="1"/>
  <c r="B65" i="32" s="1"/>
  <c r="B67" i="32" s="1"/>
  <c r="B71" i="32" s="1"/>
  <c r="B73" i="32" s="1"/>
  <c r="B76" i="32" s="1"/>
  <c r="C265" i="31"/>
  <c r="C266" i="31"/>
  <c r="C267" i="31" s="1"/>
  <c r="C268" i="31" s="1"/>
  <c r="C269" i="31" s="1"/>
  <c r="C270" i="31" s="1"/>
  <c r="C254" i="31"/>
  <c r="C255" i="31"/>
  <c r="C256" i="31" s="1"/>
  <c r="C257" i="31"/>
  <c r="C258" i="31" s="1"/>
  <c r="B10" i="31"/>
  <c r="B11" i="31" s="1"/>
  <c r="B12" i="31" s="1"/>
  <c r="B14" i="31" s="1"/>
  <c r="B15" i="31" s="1"/>
  <c r="B16" i="31" s="1"/>
  <c r="B17" i="31" s="1"/>
  <c r="B19" i="31" s="1"/>
  <c r="B20" i="31" s="1"/>
  <c r="B21" i="31" s="1"/>
  <c r="B22" i="31" s="1"/>
  <c r="B23" i="31" s="1"/>
  <c r="B24" i="31" s="1"/>
  <c r="B25" i="31" s="1"/>
  <c r="B26" i="31" s="1"/>
  <c r="B28" i="31" s="1"/>
  <c r="B31" i="31" s="1"/>
  <c r="B42" i="31" s="1"/>
  <c r="B44" i="31" s="1"/>
  <c r="B49" i="31" s="1"/>
  <c r="B80" i="31" s="1"/>
  <c r="B92" i="31" s="1"/>
  <c r="B94" i="31" s="1"/>
  <c r="B103" i="31" s="1"/>
  <c r="B112" i="31" s="1"/>
  <c r="B115" i="31" s="1"/>
  <c r="B119" i="31" s="1"/>
  <c r="B122" i="31" s="1"/>
  <c r="B133" i="31" s="1"/>
  <c r="B139" i="31" s="1"/>
  <c r="B141" i="31" s="1"/>
  <c r="B145" i="31" s="1"/>
  <c r="B146" i="31" s="1"/>
  <c r="B149" i="31" s="1"/>
  <c r="B168" i="31" s="1"/>
  <c r="B174" i="31" s="1"/>
  <c r="B176" i="31" s="1"/>
  <c r="B182" i="31" s="1"/>
  <c r="B190" i="31" s="1"/>
  <c r="B192" i="31" s="1"/>
  <c r="B196" i="31" s="1"/>
  <c r="B212" i="31" s="1"/>
  <c r="B213" i="31" s="1"/>
  <c r="B214" i="31" s="1"/>
  <c r="B215" i="31" s="1"/>
  <c r="B131" i="32"/>
  <c r="B132" i="32" s="1"/>
  <c r="B135" i="32" s="1"/>
  <c r="C191" i="30"/>
  <c r="C192" i="30" s="1"/>
  <c r="C193" i="30"/>
  <c r="C194" i="30" s="1"/>
  <c r="C195" i="30" s="1"/>
  <c r="C196" i="30" s="1"/>
  <c r="C180" i="30"/>
  <c r="C181" i="30" s="1"/>
  <c r="C182" i="30" s="1"/>
  <c r="C183" i="30" s="1"/>
  <c r="C184" i="30" s="1"/>
  <c r="B10" i="30"/>
  <c r="B11" i="30" s="1"/>
  <c r="B12" i="30" s="1"/>
  <c r="B14" i="30" s="1"/>
  <c r="B15" i="30" s="1"/>
  <c r="B16" i="30" s="1"/>
  <c r="B17" i="30" s="1"/>
  <c r="B19" i="30" s="1"/>
  <c r="B20" i="30" s="1"/>
  <c r="B21" i="30" s="1"/>
  <c r="B24" i="30" s="1"/>
  <c r="B25" i="30" s="1"/>
  <c r="B26" i="30" s="1"/>
  <c r="B27" i="30" s="1"/>
  <c r="B28" i="30" s="1"/>
  <c r="B29" i="30" s="1"/>
  <c r="B31" i="30" s="1"/>
  <c r="B33" i="30" s="1"/>
  <c r="B38" i="30" s="1"/>
  <c r="B110" i="30" s="1"/>
  <c r="B131" i="30" s="1"/>
  <c r="B138" i="30" s="1"/>
  <c r="B139" i="30" s="1"/>
  <c r="B140" i="30" s="1"/>
  <c r="B141" i="30" s="1"/>
  <c r="B76" i="4"/>
  <c r="B77" i="4"/>
  <c r="B79" i="4" s="1"/>
  <c r="B80" i="4" s="1"/>
  <c r="B81" i="4" s="1"/>
  <c r="B82" i="4"/>
  <c r="B14" i="26"/>
  <c r="B16" i="26"/>
  <c r="B6" i="26"/>
  <c r="B9" i="26" s="1"/>
  <c r="B10" i="25"/>
  <c r="B12" i="25" s="1"/>
  <c r="B13" i="25" s="1"/>
  <c r="B14" i="25" s="1"/>
  <c r="B15" i="25" s="1"/>
  <c r="B16" i="25" s="1"/>
  <c r="B17" i="25" s="1"/>
  <c r="B25" i="25" s="1"/>
  <c r="B28" i="25" s="1"/>
  <c r="B29" i="25" s="1"/>
  <c r="B30" i="25" s="1"/>
  <c r="B34" i="25" s="1"/>
  <c r="B36" i="25" s="1"/>
  <c r="B37" i="25" s="1"/>
  <c r="B38" i="25" s="1"/>
  <c r="B39" i="25" s="1"/>
  <c r="B43" i="25" s="1"/>
  <c r="B44" i="25" s="1"/>
  <c r="B47" i="25" s="1"/>
  <c r="B48" i="25" s="1"/>
  <c r="B50" i="25" s="1"/>
  <c r="B51" i="25" s="1"/>
  <c r="B52" i="25" s="1"/>
  <c r="B53" i="25" s="1"/>
  <c r="B54" i="25" s="1"/>
  <c r="B55" i="25" s="1"/>
  <c r="B57" i="25" s="1"/>
  <c r="B59" i="25" s="1"/>
  <c r="B71" i="25" s="1"/>
  <c r="B73" i="25" s="1"/>
  <c r="B80" i="25" s="1"/>
  <c r="B81" i="25" s="1"/>
  <c r="B82" i="25" s="1"/>
  <c r="B85" i="25" s="1"/>
  <c r="B86" i="25" s="1"/>
  <c r="B88" i="25" s="1"/>
  <c r="B89" i="25" s="1"/>
  <c r="B90" i="25" s="1"/>
  <c r="B91" i="25" s="1"/>
  <c r="B92" i="25" s="1"/>
  <c r="B93" i="25" s="1"/>
  <c r="B94" i="25" s="1"/>
  <c r="B97" i="25" s="1"/>
  <c r="B98" i="25" s="1"/>
  <c r="B99" i="25" s="1"/>
  <c r="B12" i="24"/>
  <c r="B18" i="24" s="1"/>
  <c r="B26" i="24" s="1"/>
  <c r="B27" i="24" s="1"/>
  <c r="B32" i="24" s="1"/>
  <c r="B47" i="24" s="1"/>
  <c r="B66" i="24" s="1"/>
  <c r="B67" i="24" s="1"/>
  <c r="B68" i="24" s="1"/>
  <c r="B69" i="24" s="1"/>
  <c r="B70" i="24" s="1"/>
  <c r="B72" i="24" s="1"/>
  <c r="B8" i="24"/>
  <c r="B7" i="24"/>
  <c r="B11" i="23"/>
  <c r="B13" i="23" s="1"/>
  <c r="B14" i="23" s="1"/>
  <c r="B15" i="23" s="1"/>
  <c r="B16" i="23" s="1"/>
  <c r="B21" i="23" s="1"/>
  <c r="B22" i="23" s="1"/>
  <c r="B23" i="23" s="1"/>
  <c r="B24" i="23" s="1"/>
  <c r="B29" i="23" s="1"/>
  <c r="B7" i="23"/>
  <c r="B8" i="23" s="1"/>
  <c r="B9" i="22"/>
  <c r="B12" i="22" s="1"/>
  <c r="B17" i="22" s="1"/>
  <c r="B19" i="22" s="1"/>
  <c r="B20" i="22" s="1"/>
  <c r="B21" i="22" s="1"/>
  <c r="B22" i="22" s="1"/>
  <c r="B23" i="22" s="1"/>
  <c r="B24" i="22" s="1"/>
  <c r="B28" i="22" s="1"/>
  <c r="B31" i="22" s="1"/>
  <c r="B33" i="22" s="1"/>
  <c r="B34" i="22" s="1"/>
  <c r="B42" i="22" s="1"/>
  <c r="B10" i="21"/>
  <c r="B12" i="21" s="1"/>
  <c r="B13" i="21" s="1"/>
  <c r="B14" i="21" s="1"/>
  <c r="B15" i="21" s="1"/>
  <c r="B16" i="21" s="1"/>
  <c r="B20" i="21" s="1"/>
  <c r="B22" i="21" s="1"/>
  <c r="B23" i="21"/>
  <c r="B24" i="21" s="1"/>
  <c r="B25" i="21" s="1"/>
  <c r="B29" i="21" s="1"/>
  <c r="B30" i="21" s="1"/>
  <c r="B32" i="21" s="1"/>
  <c r="B33" i="21" s="1"/>
  <c r="B34" i="21" s="1"/>
  <c r="B35" i="21" s="1"/>
  <c r="B36" i="21" s="1"/>
  <c r="B37" i="21" s="1"/>
  <c r="B39" i="21" s="1"/>
  <c r="B40" i="21" s="1"/>
  <c r="B41" i="21" s="1"/>
  <c r="B42" i="21" s="1"/>
  <c r="B43" i="21" s="1"/>
  <c r="B44" i="21" s="1"/>
  <c r="B45" i="21" s="1"/>
  <c r="B48" i="21" s="1"/>
  <c r="B49" i="21" s="1"/>
  <c r="B51" i="21" s="1"/>
  <c r="B52" i="21" s="1"/>
  <c r="B53" i="21" s="1"/>
  <c r="B54" i="21" s="1"/>
  <c r="B55" i="21" s="1"/>
  <c r="B56" i="21" s="1"/>
  <c r="B57" i="21" s="1"/>
  <c r="B60" i="21" s="1"/>
  <c r="B61" i="21" s="1"/>
  <c r="B62" i="21" s="1"/>
  <c r="B10" i="20"/>
  <c r="B12" i="20"/>
  <c r="B15" i="20" s="1"/>
  <c r="B16" i="20" s="1"/>
  <c r="B17" i="20" s="1"/>
  <c r="B18" i="20" s="1"/>
  <c r="B19" i="20" s="1"/>
  <c r="B23" i="20" s="1"/>
  <c r="B24" i="20" s="1"/>
  <c r="B26" i="20" s="1"/>
  <c r="B32" i="20" s="1"/>
  <c r="B35" i="20" s="1"/>
  <c r="B37" i="20" s="1"/>
  <c r="B40" i="20" s="1"/>
  <c r="B43" i="20" s="1"/>
  <c r="B50" i="20" s="1"/>
  <c r="B55" i="20" s="1"/>
  <c r="B56" i="20" s="1"/>
  <c r="B58" i="20" s="1"/>
  <c r="B59" i="20" s="1"/>
  <c r="B60" i="20" s="1"/>
  <c r="B61" i="20" s="1"/>
  <c r="B62" i="20" s="1"/>
  <c r="B63" i="20" s="1"/>
  <c r="B65" i="20" s="1"/>
  <c r="B71" i="20" s="1"/>
  <c r="B74" i="20" s="1"/>
  <c r="B85" i="20" s="1"/>
  <c r="B90" i="20" s="1"/>
  <c r="B97" i="20" s="1"/>
  <c r="B103" i="20" s="1"/>
  <c r="B104" i="20" s="1"/>
  <c r="B107" i="20" s="1"/>
  <c r="B108" i="20" s="1"/>
  <c r="B109" i="20" s="1"/>
  <c r="B110" i="20" s="1"/>
  <c r="B111" i="20" s="1"/>
  <c r="B112" i="20" s="1"/>
  <c r="B114" i="20" s="1"/>
  <c r="B115" i="20" s="1"/>
  <c r="B116" i="20" s="1"/>
  <c r="B117" i="20" s="1"/>
  <c r="B118" i="20" s="1"/>
  <c r="B119" i="20" s="1"/>
  <c r="B120" i="20" s="1"/>
  <c r="B123" i="20" s="1"/>
  <c r="B124" i="20" s="1"/>
  <c r="B125" i="20" s="1"/>
  <c r="B10" i="19"/>
  <c r="B12" i="19"/>
  <c r="B13" i="19" s="1"/>
  <c r="B14" i="19" s="1"/>
  <c r="B15" i="19" s="1"/>
  <c r="B16" i="19" s="1"/>
  <c r="B20" i="19" s="1"/>
  <c r="B22" i="19" s="1"/>
  <c r="B23" i="19" s="1"/>
  <c r="B24" i="19" s="1"/>
  <c r="B25" i="19" s="1"/>
  <c r="B26" i="19" s="1"/>
  <c r="B27" i="19" s="1"/>
  <c r="B31" i="19" s="1"/>
  <c r="B32" i="19" s="1"/>
  <c r="B34" i="19" s="1"/>
  <c r="B35" i="19" s="1"/>
  <c r="B36" i="19" s="1"/>
  <c r="B37" i="19" s="1"/>
  <c r="B38" i="19" s="1"/>
  <c r="B39" i="19" s="1"/>
  <c r="B41" i="19" s="1"/>
  <c r="B42" i="19" s="1"/>
  <c r="B43" i="19" s="1"/>
  <c r="B44" i="19" s="1"/>
  <c r="B45" i="19" s="1"/>
  <c r="B48" i="19" s="1"/>
  <c r="B49" i="19" s="1"/>
  <c r="B50" i="19" s="1"/>
  <c r="B52" i="19" s="1"/>
  <c r="B53" i="19" s="1"/>
  <c r="B54" i="19" s="1"/>
  <c r="B55" i="19" s="1"/>
  <c r="B56" i="19" s="1"/>
  <c r="B57" i="19" s="1"/>
  <c r="B58" i="19" s="1"/>
  <c r="B61" i="19" s="1"/>
  <c r="B62" i="19" s="1"/>
  <c r="B63" i="19" s="1"/>
  <c r="B10" i="18"/>
  <c r="B12" i="18" s="1"/>
  <c r="B13" i="18" s="1"/>
  <c r="B14" i="18" s="1"/>
  <c r="B17" i="18" s="1"/>
  <c r="B19" i="18" s="1"/>
  <c r="B20" i="18" s="1"/>
  <c r="B24" i="18" s="1"/>
  <c r="B26" i="18" s="1"/>
  <c r="B27" i="18" s="1"/>
  <c r="B51" i="18" s="1"/>
  <c r="B53" i="18" s="1"/>
  <c r="B55" i="18" s="1"/>
  <c r="B57" i="18" s="1"/>
  <c r="B71" i="18" s="1"/>
  <c r="B73" i="18" s="1"/>
  <c r="B80" i="18" s="1"/>
  <c r="B90" i="18" s="1"/>
  <c r="B110" i="18" s="1"/>
  <c r="B117" i="18" s="1"/>
  <c r="B119" i="18" s="1"/>
  <c r="B122" i="18" s="1"/>
  <c r="B124" i="18" s="1"/>
  <c r="B128" i="18" s="1"/>
  <c r="B133" i="18" s="1"/>
  <c r="B134" i="18" s="1"/>
  <c r="B136" i="18" s="1"/>
  <c r="B137" i="18" s="1"/>
  <c r="B138" i="18" s="1"/>
  <c r="B139" i="18" s="1"/>
  <c r="B140" i="18" s="1"/>
  <c r="B141" i="18" s="1"/>
  <c r="B143" i="18" s="1"/>
  <c r="B144" i="18" s="1"/>
  <c r="B163" i="18" s="1"/>
  <c r="B166" i="18" s="1"/>
  <c r="B175" i="18" s="1"/>
  <c r="B179" i="18" s="1"/>
  <c r="B181" i="18" s="1"/>
  <c r="B183" i="18" s="1"/>
  <c r="B187" i="18" s="1"/>
  <c r="B189" i="18" s="1"/>
  <c r="B190" i="18" s="1"/>
  <c r="B193" i="18" s="1"/>
  <c r="B194" i="18" s="1"/>
  <c r="B195" i="18" s="1"/>
  <c r="B197" i="18" s="1"/>
  <c r="B198" i="18" s="1"/>
  <c r="B199" i="18" s="1"/>
  <c r="B200" i="18" s="1"/>
  <c r="B201" i="18" s="1"/>
  <c r="B202" i="18" s="1"/>
  <c r="B203" i="18" s="1"/>
  <c r="B206" i="18" s="1"/>
  <c r="B207" i="18" s="1"/>
  <c r="B208" i="18" s="1"/>
  <c r="E74" i="17"/>
  <c r="E72" i="17"/>
  <c r="E18" i="17"/>
  <c r="B9" i="17"/>
  <c r="B11" i="17"/>
  <c r="B12" i="17"/>
  <c r="B15" i="17" s="1"/>
  <c r="B16" i="17" s="1"/>
  <c r="B17" i="17" s="1"/>
  <c r="B18" i="17" s="1"/>
  <c r="B19" i="17" s="1"/>
  <c r="B22" i="17" s="1"/>
  <c r="B23" i="17" s="1"/>
  <c r="B24" i="17" s="1"/>
  <c r="B27" i="17" s="1"/>
  <c r="B28" i="17" s="1"/>
  <c r="B30" i="17" s="1"/>
  <c r="B31" i="17" s="1"/>
  <c r="B32" i="17" s="1"/>
  <c r="B33" i="17" s="1"/>
  <c r="B35" i="17" s="1"/>
  <c r="B37" i="17" s="1"/>
  <c r="B38" i="17" s="1"/>
  <c r="B39" i="17" s="1"/>
  <c r="B40" i="17" s="1"/>
  <c r="B41" i="17" s="1"/>
  <c r="B42" i="17" s="1"/>
  <c r="B43" i="17" s="1"/>
  <c r="B45" i="17" s="1"/>
  <c r="B46" i="17" s="1"/>
  <c r="B47" i="17" s="1"/>
  <c r="B48" i="17" s="1"/>
  <c r="B52" i="17" s="1"/>
  <c r="B53" i="17" s="1"/>
  <c r="B55" i="17" s="1"/>
  <c r="B56" i="17" s="1"/>
  <c r="B57" i="17" s="1"/>
  <c r="B58" i="17" s="1"/>
  <c r="B59" i="17" s="1"/>
  <c r="B60" i="17" s="1"/>
  <c r="B62" i="17" s="1"/>
  <c r="B63" i="17" s="1"/>
  <c r="B64" i="17" s="1"/>
  <c r="B65" i="17" s="1"/>
  <c r="B66" i="17" s="1"/>
  <c r="B68" i="17" s="1"/>
  <c r="B70" i="17" s="1"/>
  <c r="B72" i="17" s="1"/>
  <c r="B74" i="17" s="1"/>
  <c r="B80" i="17" s="1"/>
  <c r="B81" i="17" s="1"/>
  <c r="B82" i="17" s="1"/>
  <c r="B83" i="17" s="1"/>
  <c r="B84" i="17" s="1"/>
  <c r="B85" i="17" s="1"/>
  <c r="B86" i="17" s="1"/>
  <c r="B88" i="17" s="1"/>
  <c r="B89" i="17" s="1"/>
  <c r="B90" i="17" s="1"/>
  <c r="B91" i="17" s="1"/>
  <c r="B92" i="17" s="1"/>
  <c r="B93" i="17" s="1"/>
  <c r="B94" i="17" s="1"/>
  <c r="B97" i="17" s="1"/>
  <c r="B98" i="17" s="1"/>
  <c r="B99" i="17" s="1"/>
  <c r="B10" i="16"/>
  <c r="B12" i="16"/>
  <c r="B13" i="16" s="1"/>
  <c r="B14" i="16" s="1"/>
  <c r="B17" i="16" s="1"/>
  <c r="B19" i="16" s="1"/>
  <c r="B20" i="16" s="1"/>
  <c r="B24" i="16" s="1"/>
  <c r="B26" i="16" s="1"/>
  <c r="B27" i="16" s="1"/>
  <c r="B28" i="16" s="1"/>
  <c r="B30" i="16" s="1"/>
  <c r="B31" i="16" s="1"/>
  <c r="B32" i="16" s="1"/>
  <c r="B34" i="16" s="1"/>
  <c r="B36" i="16" s="1"/>
  <c r="B38" i="16" s="1"/>
  <c r="B52" i="16" s="1"/>
  <c r="B57" i="16" s="1"/>
  <c r="B58" i="16" s="1"/>
  <c r="B60" i="16" s="1"/>
  <c r="B61" i="16" s="1"/>
  <c r="B62" i="16" s="1"/>
  <c r="B63" i="16" s="1"/>
  <c r="B64" i="16" s="1"/>
  <c r="B65" i="16" s="1"/>
  <c r="B67" i="16" s="1"/>
  <c r="B68" i="16" s="1"/>
  <c r="B75" i="16" s="1"/>
  <c r="B85" i="16" s="1"/>
  <c r="B94" i="16" s="1"/>
  <c r="B98" i="16" s="1"/>
  <c r="B100" i="16" s="1"/>
  <c r="B102" i="16" s="1"/>
  <c r="B106" i="16" s="1"/>
  <c r="B108" i="16" s="1"/>
  <c r="B109" i="16" s="1"/>
  <c r="B112" i="16" s="1"/>
  <c r="B113" i="16" s="1"/>
  <c r="B114" i="16" s="1"/>
  <c r="B116" i="16" s="1"/>
  <c r="B117" i="16" s="1"/>
  <c r="B118" i="16" s="1"/>
  <c r="B119" i="16" s="1"/>
  <c r="B120" i="16" s="1"/>
  <c r="B121" i="16" s="1"/>
  <c r="B122" i="16" s="1"/>
  <c r="B125" i="16" s="1"/>
  <c r="B126" i="16" s="1"/>
  <c r="B127" i="16" s="1"/>
  <c r="B10" i="15"/>
  <c r="B12" i="15" s="1"/>
  <c r="B33" i="15" s="1"/>
  <c r="B34" i="15" s="1"/>
  <c r="B35" i="15" s="1"/>
  <c r="B38" i="15" s="1"/>
  <c r="B40" i="15" s="1"/>
  <c r="B42" i="15" s="1"/>
  <c r="B44" i="15" s="1"/>
  <c r="B46" i="15" s="1"/>
  <c r="B48" i="15" s="1"/>
  <c r="B49" i="15" s="1"/>
  <c r="B50" i="15" s="1"/>
  <c r="B51" i="15" s="1"/>
  <c r="B53" i="15" s="1"/>
  <c r="B54" i="15" s="1"/>
  <c r="B59" i="15" s="1"/>
  <c r="B63" i="15" s="1"/>
  <c r="B66" i="15" s="1"/>
  <c r="B67" i="15" s="1"/>
  <c r="B69" i="15" s="1"/>
  <c r="B70" i="15" s="1"/>
  <c r="E73" i="14"/>
  <c r="B9" i="14"/>
  <c r="B11" i="14" s="1"/>
  <c r="B32" i="14" s="1"/>
  <c r="B33" i="14" s="1"/>
  <c r="B34" i="14" s="1"/>
  <c r="B37" i="14" s="1"/>
  <c r="B39" i="14" s="1"/>
  <c r="B41" i="14" s="1"/>
  <c r="B43" i="14" s="1"/>
  <c r="B45" i="14" s="1"/>
  <c r="B47" i="14" s="1"/>
  <c r="B48" i="14" s="1"/>
  <c r="B49" i="14" s="1"/>
  <c r="B50" i="14" s="1"/>
  <c r="B52" i="14" s="1"/>
  <c r="B54" i="14" s="1"/>
  <c r="B60" i="14" s="1"/>
  <c r="B64" i="14" s="1"/>
  <c r="B67" i="14" s="1"/>
  <c r="B68" i="14" s="1"/>
  <c r="B69" i="14" s="1"/>
  <c r="B70" i="14" s="1"/>
  <c r="B73" i="14" s="1"/>
  <c r="B81" i="14" s="1"/>
  <c r="B82" i="14" s="1"/>
  <c r="B83" i="14" s="1"/>
  <c r="B87" i="14" s="1"/>
  <c r="B88" i="14" s="1"/>
  <c r="B90" i="14" s="1"/>
  <c r="B91" i="14" s="1"/>
  <c r="B92" i="14" s="1"/>
  <c r="B93" i="14" s="1"/>
  <c r="B94" i="14" s="1"/>
  <c r="B95" i="14" s="1"/>
  <c r="B97" i="14" s="1"/>
  <c r="B99" i="14" s="1"/>
  <c r="B101" i="14" s="1"/>
  <c r="B103" i="14" s="1"/>
  <c r="B108" i="14" s="1"/>
  <c r="B111" i="14" s="1"/>
  <c r="B116" i="14" s="1"/>
  <c r="B119" i="14" s="1"/>
  <c r="B121" i="14" s="1"/>
  <c r="B127" i="14" s="1"/>
  <c r="B128" i="14" s="1"/>
  <c r="B129" i="14" s="1"/>
  <c r="B130" i="14" s="1"/>
  <c r="B132" i="14" s="1"/>
  <c r="B133" i="14" s="1"/>
  <c r="B134" i="14" s="1"/>
  <c r="B135" i="14" s="1"/>
  <c r="B136" i="14" s="1"/>
  <c r="B137" i="14" s="1"/>
  <c r="B138" i="14" s="1"/>
  <c r="B139" i="14" s="1"/>
  <c r="B140" i="14" s="1"/>
  <c r="B141" i="14" s="1"/>
  <c r="B142" i="14" s="1"/>
  <c r="B143" i="14" s="1"/>
  <c r="B10" i="13"/>
  <c r="B11" i="13"/>
  <c r="B13" i="13" s="1"/>
  <c r="B15" i="13" s="1"/>
  <c r="B17" i="13" s="1"/>
  <c r="B19" i="13" s="1"/>
  <c r="B21" i="13" s="1"/>
  <c r="B23" i="13" s="1"/>
  <c r="B25" i="13" s="1"/>
  <c r="B28" i="13" s="1"/>
  <c r="B31" i="13" s="1"/>
  <c r="B34" i="13" s="1"/>
  <c r="B244" i="12"/>
  <c r="B246" i="12"/>
  <c r="B248" i="12" s="1"/>
  <c r="B250" i="12" s="1"/>
  <c r="B252" i="12" s="1"/>
  <c r="B254" i="12" s="1"/>
  <c r="B256" i="12" s="1"/>
  <c r="B258" i="12"/>
  <c r="B260" i="12" s="1"/>
  <c r="B262" i="12" s="1"/>
  <c r="B264" i="12" s="1"/>
  <c r="B266" i="12" s="1"/>
  <c r="B268" i="12" s="1"/>
  <c r="B272" i="12" s="1"/>
  <c r="B275" i="12" s="1"/>
  <c r="B277" i="12" s="1"/>
  <c r="B278" i="12" s="1"/>
  <c r="B279" i="12" s="1"/>
  <c r="B282" i="12" s="1"/>
  <c r="B287" i="12" s="1"/>
  <c r="B288" i="12" s="1"/>
  <c r="B290" i="12" s="1"/>
  <c r="B97" i="12"/>
  <c r="B98" i="12" s="1"/>
  <c r="B99" i="12" s="1"/>
  <c r="B100" i="12" s="1"/>
  <c r="B101" i="12" s="1"/>
  <c r="B104" i="12" s="1"/>
  <c r="B141" i="12" s="1"/>
  <c r="B156" i="12" s="1"/>
  <c r="B157" i="12" s="1"/>
  <c r="B158" i="12" s="1"/>
  <c r="B160" i="12" s="1"/>
  <c r="B161" i="12" s="1"/>
  <c r="B162" i="12" s="1"/>
  <c r="B163" i="12" s="1"/>
  <c r="B164" i="12" s="1"/>
  <c r="B166" i="12" s="1"/>
  <c r="B167" i="12" s="1"/>
  <c r="B171" i="12" s="1"/>
  <c r="B172" i="12" s="1"/>
  <c r="B173" i="12" s="1"/>
  <c r="B176" i="12" s="1"/>
  <c r="B178" i="12" s="1"/>
  <c r="B181" i="12" s="1"/>
  <c r="B184" i="12" s="1"/>
  <c r="B187" i="12" s="1"/>
  <c r="B190" i="12" s="1"/>
  <c r="B196" i="12" s="1"/>
  <c r="B199" i="12" s="1"/>
  <c r="B204" i="12" s="1"/>
  <c r="B210" i="12" s="1"/>
  <c r="B215" i="12" s="1"/>
  <c r="B217" i="12" s="1"/>
  <c r="B221" i="12" s="1"/>
  <c r="B225" i="12" s="1"/>
  <c r="B227" i="12" s="1"/>
  <c r="B228" i="12" s="1"/>
  <c r="B229" i="12" s="1"/>
  <c r="B230" i="12" s="1"/>
  <c r="B231" i="12" s="1"/>
  <c r="B232" i="12" s="1"/>
  <c r="B233" i="12" s="1"/>
  <c r="B236" i="12" s="1"/>
  <c r="B237" i="12" s="1"/>
  <c r="B238" i="12" s="1"/>
  <c r="B9" i="12"/>
  <c r="B15" i="12" s="1"/>
  <c r="B36" i="12" s="1"/>
  <c r="B47" i="12" s="1"/>
  <c r="B85" i="12" s="1"/>
  <c r="B88" i="12" s="1"/>
  <c r="B94" i="12" s="1"/>
  <c r="B7" i="11"/>
  <c r="B8" i="11" s="1"/>
  <c r="B9" i="11"/>
  <c r="B12" i="11" s="1"/>
  <c r="B17" i="11"/>
  <c r="B23" i="11" s="1"/>
  <c r="B24" i="11" s="1"/>
  <c r="B25" i="11" s="1"/>
  <c r="B27" i="11" s="1"/>
  <c r="B28" i="11" s="1"/>
  <c r="B29" i="11" s="1"/>
  <c r="B30" i="11" s="1"/>
  <c r="B31" i="11" s="1"/>
  <c r="B35" i="11" s="1"/>
  <c r="B36" i="11" s="1"/>
  <c r="B37" i="11" s="1"/>
  <c r="B38" i="11" s="1"/>
  <c r="B39" i="11" s="1"/>
  <c r="B41" i="11" s="1"/>
  <c r="B43" i="11" s="1"/>
  <c r="B56" i="11" s="1"/>
  <c r="B73" i="11" s="1"/>
  <c r="B74" i="11" s="1"/>
  <c r="B75" i="11" s="1"/>
  <c r="B77" i="11" s="1"/>
  <c r="B78" i="11" s="1"/>
  <c r="B79" i="11" s="1"/>
  <c r="B80" i="11" s="1"/>
  <c r="B81" i="11" s="1"/>
  <c r="B83" i="11" s="1"/>
  <c r="B84" i="11" s="1"/>
  <c r="B85" i="11" s="1"/>
  <c r="B89" i="11" s="1"/>
  <c r="B90" i="11" s="1"/>
  <c r="B98" i="11" s="1"/>
  <c r="B113" i="11" s="1"/>
  <c r="B124" i="11" s="1"/>
  <c r="B125" i="11" s="1"/>
  <c r="B126" i="11" s="1"/>
  <c r="B128" i="11" s="1"/>
  <c r="B129" i="11" s="1"/>
  <c r="B130" i="11" s="1"/>
  <c r="B131" i="11" s="1"/>
  <c r="B132" i="11" s="1"/>
  <c r="B133" i="11" s="1"/>
  <c r="B134" i="11" s="1"/>
  <c r="B135" i="11" s="1"/>
  <c r="B136" i="11" s="1"/>
  <c r="B138" i="11" s="1"/>
  <c r="B139" i="11" s="1"/>
  <c r="B140" i="11" s="1"/>
  <c r="B141" i="11" s="1"/>
  <c r="B142" i="11" s="1"/>
  <c r="B143" i="11" s="1"/>
  <c r="B144" i="11" s="1"/>
  <c r="B147" i="11" s="1"/>
  <c r="B148" i="11" s="1"/>
  <c r="B149" i="11" s="1"/>
  <c r="B10" i="10"/>
  <c r="B12" i="10" s="1"/>
  <c r="B13" i="10"/>
  <c r="B14" i="10" s="1"/>
  <c r="B15" i="10" s="1"/>
  <c r="B18" i="10" s="1"/>
  <c r="B20" i="10" s="1"/>
  <c r="B21" i="10" s="1"/>
  <c r="B23" i="10" s="1"/>
  <c r="B26" i="10" s="1"/>
  <c r="B28" i="10" s="1"/>
  <c r="B30" i="10" s="1"/>
  <c r="B31" i="10" s="1"/>
  <c r="B34" i="10" s="1"/>
  <c r="B37" i="10" s="1"/>
  <c r="B39" i="10" s="1"/>
  <c r="B41" i="10" s="1"/>
  <c r="B42" i="10" s="1"/>
  <c r="B43" i="10" s="1"/>
  <c r="B44" i="10" s="1"/>
  <c r="B49" i="10" s="1"/>
  <c r="B50" i="10" s="1"/>
  <c r="B52" i="10" s="1"/>
  <c r="B53" i="10" s="1"/>
  <c r="B54" i="10" s="1"/>
  <c r="B55" i="10" s="1"/>
  <c r="B56" i="10" s="1"/>
  <c r="B57" i="10" s="1"/>
  <c r="B59" i="10" s="1"/>
  <c r="B60" i="10" s="1"/>
  <c r="B61" i="10" s="1"/>
  <c r="B62" i="10" s="1"/>
  <c r="B63" i="10" s="1"/>
  <c r="B65" i="10" s="1"/>
  <c r="B69" i="10" s="1"/>
  <c r="B72" i="10" s="1"/>
  <c r="B74" i="10" s="1"/>
  <c r="B75" i="10" s="1"/>
  <c r="B76" i="10" s="1"/>
  <c r="B77" i="10" s="1"/>
  <c r="B80" i="10" s="1"/>
  <c r="B81" i="10" s="1"/>
  <c r="B82" i="10" s="1"/>
  <c r="B84" i="10" s="1"/>
  <c r="B85" i="10" s="1"/>
  <c r="B86" i="10" s="1"/>
  <c r="B87" i="10" s="1"/>
  <c r="B88" i="10" s="1"/>
  <c r="B89" i="10" s="1"/>
  <c r="B90" i="10" s="1"/>
  <c r="B91" i="10" s="1"/>
  <c r="B92" i="10" s="1"/>
  <c r="B93" i="10" s="1"/>
  <c r="B94" i="10" s="1"/>
  <c r="B95" i="10" s="1"/>
  <c r="B8" i="9"/>
  <c r="B10" i="9"/>
  <c r="B11" i="9" s="1"/>
  <c r="B28" i="9" s="1"/>
  <c r="B32" i="9" s="1"/>
  <c r="B36" i="9" s="1"/>
  <c r="B55" i="9" s="1"/>
  <c r="B56" i="9" s="1"/>
  <c r="B57" i="9" s="1"/>
  <c r="B58" i="9" s="1"/>
  <c r="B59" i="9" s="1"/>
  <c r="B60" i="9" s="1"/>
  <c r="B65" i="9" s="1"/>
  <c r="B67" i="9" s="1"/>
  <c r="B114" i="9" s="1"/>
  <c r="B141" i="9" s="1"/>
  <c r="B147" i="9" s="1"/>
  <c r="B148" i="9" s="1"/>
  <c r="B155" i="9" s="1"/>
  <c r="B166" i="9" s="1"/>
  <c r="B255" i="9" s="1"/>
  <c r="B259" i="9" s="1"/>
  <c r="B261" i="9" s="1"/>
  <c r="B265" i="9" s="1"/>
  <c r="B267" i="9" s="1"/>
  <c r="B272" i="9" s="1"/>
  <c r="B278" i="9" s="1"/>
  <c r="B281" i="9" s="1"/>
  <c r="B283" i="9" s="1"/>
  <c r="B288" i="9" s="1"/>
  <c r="B291" i="9" s="1"/>
  <c r="B302" i="9" s="1"/>
  <c r="B307" i="9" s="1"/>
  <c r="B433" i="9" s="1"/>
  <c r="B450" i="9" s="1"/>
  <c r="B569" i="9" s="1"/>
  <c r="B571" i="9" s="1"/>
  <c r="B576" i="9" s="1"/>
  <c r="B578" i="9" s="1"/>
  <c r="B582" i="9" s="1"/>
  <c r="B583" i="9" s="1"/>
  <c r="B585" i="9" s="1"/>
  <c r="B586" i="9" s="1"/>
  <c r="B587" i="9" s="1"/>
  <c r="B588" i="9" s="1"/>
  <c r="B589" i="9" s="1"/>
  <c r="B590" i="9" s="1"/>
  <c r="B592" i="9" s="1"/>
  <c r="B593" i="9" s="1"/>
  <c r="B600" i="9" s="1"/>
  <c r="B604" i="9" s="1"/>
  <c r="B617" i="9" s="1"/>
  <c r="B624" i="9" s="1"/>
  <c r="B628" i="9" s="1"/>
  <c r="B631" i="9" s="1"/>
  <c r="B643" i="9" s="1"/>
  <c r="B645" i="9" s="1"/>
  <c r="B646" i="9" s="1"/>
  <c r="B647" i="9" s="1"/>
  <c r="B648" i="9" s="1"/>
  <c r="B649" i="9" s="1"/>
  <c r="B652" i="9" s="1"/>
  <c r="B653" i="9" s="1"/>
  <c r="B654" i="9" s="1"/>
  <c r="B656" i="9" s="1"/>
  <c r="B657" i="9" s="1"/>
  <c r="B658" i="9" s="1"/>
  <c r="B659" i="9" s="1"/>
  <c r="B660" i="9" s="1"/>
  <c r="B661" i="9" s="1"/>
  <c r="B662" i="9" s="1"/>
  <c r="B663" i="9" s="1"/>
  <c r="B664" i="9" s="1"/>
  <c r="B665" i="9" s="1"/>
  <c r="B666" i="9" s="1"/>
  <c r="B667" i="9" s="1"/>
  <c r="B38" i="6"/>
  <c r="B41" i="6"/>
  <c r="B42" i="6" s="1"/>
  <c r="B43" i="6" s="1"/>
  <c r="B44" i="6" s="1"/>
  <c r="B45" i="6" s="1"/>
  <c r="B46" i="6" s="1"/>
  <c r="B47" i="6" s="1"/>
  <c r="B48" i="6" s="1"/>
  <c r="B49" i="6" s="1"/>
  <c r="B50" i="6" s="1"/>
  <c r="B51" i="6" s="1"/>
  <c r="B55" i="6" s="1"/>
  <c r="B56" i="6" s="1"/>
  <c r="B57" i="6" s="1"/>
  <c r="B58" i="6" s="1"/>
  <c r="B59" i="6" s="1"/>
  <c r="B60" i="6" s="1"/>
  <c r="B61" i="6" s="1"/>
  <c r="B62" i="6" s="1"/>
  <c r="B63" i="6" s="1"/>
  <c r="B64" i="6" s="1"/>
  <c r="B65" i="6" s="1"/>
  <c r="B66" i="6" s="1"/>
  <c r="B67" i="6" s="1"/>
  <c r="B68" i="6" s="1"/>
  <c r="B69" i="6" s="1"/>
  <c r="B70" i="6" s="1"/>
  <c r="B71" i="6" s="1"/>
  <c r="B72" i="6" s="1"/>
  <c r="B6" i="5"/>
  <c r="B7" i="5" s="1"/>
  <c r="B8" i="5" s="1"/>
  <c r="B9" i="5" s="1"/>
  <c r="B10" i="5" s="1"/>
  <c r="B11" i="5" s="1"/>
  <c r="B14" i="5" s="1"/>
  <c r="B21" i="5" s="1"/>
  <c r="B29" i="5" s="1"/>
  <c r="B30" i="5" s="1"/>
  <c r="B31" i="5" s="1"/>
  <c r="B32" i="5" s="1"/>
  <c r="B33" i="5" s="1"/>
  <c r="B35" i="5" s="1"/>
  <c r="B36" i="5" s="1"/>
  <c r="B37" i="5" s="1"/>
  <c r="B39" i="5" s="1"/>
  <c r="B41" i="5" s="1"/>
  <c r="B45" i="5" s="1"/>
  <c r="B48" i="5" s="1"/>
  <c r="B51" i="5" s="1"/>
  <c r="B53" i="5" s="1"/>
  <c r="B54" i="5" s="1"/>
  <c r="B55" i="5" s="1"/>
  <c r="B56" i="5" s="1"/>
  <c r="B58" i="5" s="1"/>
  <c r="B59" i="5" s="1"/>
  <c r="B60" i="5" s="1"/>
  <c r="B67" i="5" s="1"/>
  <c r="B68" i="5" s="1"/>
  <c r="B44" i="4"/>
  <c r="B45" i="4"/>
  <c r="B46" i="4" s="1"/>
  <c r="B47" i="4" s="1"/>
  <c r="B50" i="4" s="1"/>
  <c r="B51" i="4" s="1"/>
  <c r="B53" i="4" s="1"/>
  <c r="B58" i="4" s="1"/>
  <c r="B60" i="4" s="1"/>
  <c r="B62" i="4" s="1"/>
  <c r="B64" i="4" s="1"/>
  <c r="B65" i="4" s="1"/>
  <c r="B61" i="22" l="1"/>
  <c r="B54" i="22"/>
  <c r="B62" i="22" s="1"/>
  <c r="B73" i="22" s="1"/>
  <c r="B80" i="22" s="1"/>
  <c r="B84" i="22" s="1"/>
  <c r="B85" i="22" s="1"/>
  <c r="B87" i="22" s="1"/>
  <c r="B88" i="22" s="1"/>
  <c r="B89" i="22" s="1"/>
  <c r="B90" i="22" s="1"/>
  <c r="B91" i="22" s="1"/>
  <c r="B92" i="22" s="1"/>
  <c r="B94" i="22" s="1"/>
  <c r="B104" i="22" s="1"/>
  <c r="B105" i="22" s="1"/>
  <c r="B113" i="22" s="1"/>
  <c r="B116" i="22" s="1"/>
  <c r="B117" i="22" s="1"/>
  <c r="B123" i="22" s="1"/>
  <c r="B130" i="22" s="1"/>
  <c r="B137" i="22" s="1"/>
  <c r="B150" i="22" s="1"/>
  <c r="B151" i="22" s="1"/>
  <c r="B152" i="22" s="1"/>
  <c r="B155" i="22" s="1"/>
  <c r="B156" i="22" s="1"/>
  <c r="B158" i="22" s="1"/>
  <c r="B159" i="22" s="1"/>
  <c r="B160" i="22" s="1"/>
  <c r="B161" i="22" s="1"/>
  <c r="B162" i="22" s="1"/>
  <c r="B163" i="22" s="1"/>
  <c r="B164" i="22" s="1"/>
  <c r="B167" i="22" s="1"/>
  <c r="B168" i="22" s="1"/>
  <c r="B169" i="22" s="1"/>
  <c r="B81" i="32"/>
  <c r="B91" i="32" s="1"/>
  <c r="B103" i="32" s="1"/>
  <c r="B108" i="32" s="1"/>
  <c r="B112" i="32" s="1"/>
  <c r="B115" i="32" s="1"/>
  <c r="B116" i="32" s="1"/>
  <c r="B121" i="32" s="1"/>
  <c r="B125" i="32" s="1"/>
  <c r="B71" i="15"/>
  <c r="B72" i="15" s="1"/>
  <c r="B73" i="15" s="1"/>
  <c r="B76" i="15"/>
  <c r="B84" i="15" s="1"/>
  <c r="B85" i="15" s="1"/>
  <c r="B86" i="15" s="1"/>
  <c r="B90" i="15" s="1"/>
  <c r="B91" i="15" s="1"/>
  <c r="B93" i="15" s="1"/>
  <c r="B94" i="15" s="1"/>
  <c r="B95" i="15" s="1"/>
  <c r="B96" i="15" s="1"/>
  <c r="B97" i="15" s="1"/>
  <c r="B98" i="15" s="1"/>
  <c r="B100" i="15" s="1"/>
  <c r="B102" i="15" s="1"/>
  <c r="B104" i="15" s="1"/>
  <c r="B111" i="15" s="1"/>
  <c r="B114" i="15" s="1"/>
  <c r="B120" i="15" s="1"/>
  <c r="B123" i="15" s="1"/>
  <c r="B125" i="15" s="1"/>
  <c r="B131" i="15" s="1"/>
  <c r="B132" i="15" s="1"/>
  <c r="B137" i="15" l="1"/>
  <c r="B138" i="15" s="1"/>
  <c r="B140" i="15" s="1"/>
  <c r="B141" i="15" s="1"/>
  <c r="B142" i="15" s="1"/>
  <c r="B143" i="15" s="1"/>
  <c r="B144" i="15" s="1"/>
  <c r="B145" i="15" s="1"/>
  <c r="B146" i="15" s="1"/>
  <c r="B149" i="15" s="1"/>
  <c r="B150" i="15" s="1"/>
  <c r="B151" i="15" s="1"/>
  <c r="B136" i="15"/>
</calcChain>
</file>

<file path=xl/sharedStrings.xml><?xml version="1.0" encoding="utf-8"?>
<sst xmlns="http://schemas.openxmlformats.org/spreadsheetml/2006/main" count="7213" uniqueCount="3165">
  <si>
    <t>MCoE Open Systems Data Migration Runbook</t>
  </si>
  <si>
    <t>Version 3.0</t>
  </si>
  <si>
    <t>Date: 05/01/2018</t>
  </si>
  <si>
    <t>Project/Customer Name</t>
  </si>
  <si>
    <t>Acronym:</t>
  </si>
  <si>
    <t>Customer</t>
  </si>
  <si>
    <t>Introduction</t>
  </si>
  <si>
    <r>
      <t xml:space="preserve">This document covers overview for tools, processes used for migrations along with migration procedures (workbook) for most of the OSDM (Non-NDM) processes, which includes both UVM+HTsM and host based migrations for major OS's. Below listed are the processes/help documents included with </t>
    </r>
    <r>
      <rPr>
        <u/>
        <sz val="10"/>
        <color rgb="FF0070C0"/>
        <rFont val="Calibri"/>
        <family val="2"/>
        <scheme val="minor"/>
      </rPr>
      <t>quick</t>
    </r>
    <r>
      <rPr>
        <sz val="10"/>
        <rFont val="Calibri"/>
        <family val="2"/>
        <scheme val="minor"/>
      </rPr>
      <t xml:space="preserve"> links</t>
    </r>
  </si>
  <si>
    <t>Index</t>
  </si>
  <si>
    <t>Project Contacts</t>
  </si>
  <si>
    <t>Pre Migration Tasks</t>
  </si>
  <si>
    <t>HTsM, Cleanup &amp; UVM Backout</t>
  </si>
  <si>
    <t>Remediation and SO</t>
  </si>
  <si>
    <t>UVM Overview</t>
  </si>
  <si>
    <t>TMEA Scorecards</t>
  </si>
  <si>
    <t>UVM + HTsM Methodology</t>
  </si>
  <si>
    <t>AIX Standalone</t>
  </si>
  <si>
    <t>HP-UX Cluster Process</t>
  </si>
  <si>
    <t>Windows Process</t>
  </si>
  <si>
    <t>AIX HACMP Cluster</t>
  </si>
  <si>
    <t>Linux Process Plan</t>
  </si>
  <si>
    <t>Windows Process (MSCS)</t>
  </si>
  <si>
    <t>AIX VIO Process</t>
  </si>
  <si>
    <t>Linux Oracle ASM Process</t>
  </si>
  <si>
    <t>Windows Host Process (HDLM)</t>
  </si>
  <si>
    <t>AIX ASM HDLM Process</t>
  </si>
  <si>
    <t>Linux Oracle RAC</t>
  </si>
  <si>
    <t>Windows Cluster Process (HDLM)</t>
  </si>
  <si>
    <t>AIX Root VG Mirroring</t>
  </si>
  <si>
    <t>Solaris Process</t>
  </si>
  <si>
    <t>VMware RDM Process</t>
  </si>
  <si>
    <t>HP-UX Process</t>
  </si>
  <si>
    <t>Solaris Cluster Process</t>
  </si>
  <si>
    <t>PowerPath Removal</t>
  </si>
  <si>
    <t>Host Based Migration</t>
  </si>
  <si>
    <t>AIX Standalone HBM</t>
  </si>
  <si>
    <t>AIX Singlepath HBM</t>
  </si>
  <si>
    <t>Linux HBM</t>
  </si>
  <si>
    <t>AIX HACMP HBM</t>
  </si>
  <si>
    <t>HP-UX HBM</t>
  </si>
  <si>
    <t>Solaris HBM</t>
  </si>
  <si>
    <t>Other Help Docs/Cheat Sheets</t>
  </si>
  <si>
    <t>Cisco Zoning Commands</t>
  </si>
  <si>
    <t>Brocade Zoning Commands</t>
  </si>
  <si>
    <r>
      <t xml:space="preserve">  </t>
    </r>
    <r>
      <rPr>
        <b/>
        <sz val="8"/>
        <rFont val="Calibri"/>
        <family val="2"/>
        <scheme val="minor"/>
      </rPr>
      <t xml:space="preserve">===================================================        </t>
    </r>
    <r>
      <rPr>
        <b/>
        <sz val="10"/>
        <rFont val="Calibri"/>
        <family val="2"/>
        <scheme val="minor"/>
      </rPr>
      <t xml:space="preserve">          Read Me  </t>
    </r>
    <r>
      <rPr>
        <b/>
        <sz val="8"/>
        <rFont val="Calibri"/>
        <family val="2"/>
        <scheme val="minor"/>
      </rPr>
      <t xml:space="preserve">                   ====================================================</t>
    </r>
    <r>
      <rPr>
        <sz val="8"/>
        <rFont val="Calibri"/>
        <family val="2"/>
        <scheme val="minor"/>
      </rPr>
      <t xml:space="preserve">
1) Change the Cell E7 on “Cover Sheet” to the acronym you wish to use, this will update the Runbook
2) Change “Project/Customer Name” to the name you wish to use. No lookups attached to this. So can be as long as you wish
3) In the “Project Contacts” tab update the names with the roles listed and it will populate the names onto rest of the tabs
 </t>
    </r>
    <r>
      <rPr>
        <b/>
        <sz val="8"/>
        <rFont val="Calibri"/>
        <family val="2"/>
        <scheme val="minor"/>
      </rPr>
      <t xml:space="preserve"> =================================================== </t>
    </r>
    <r>
      <rPr>
        <b/>
        <sz val="10"/>
        <rFont val="Calibri"/>
        <family val="2"/>
        <scheme val="minor"/>
      </rPr>
      <t xml:space="preserve">       Useful Shortcuts</t>
    </r>
    <r>
      <rPr>
        <b/>
        <sz val="8"/>
        <rFont val="Calibri"/>
        <family val="2"/>
        <scheme val="minor"/>
      </rPr>
      <t xml:space="preserve">            ====================================================
Crtl+Shift+F </t>
    </r>
    <r>
      <rPr>
        <sz val="8"/>
        <rFont val="Calibri"/>
        <family val="2"/>
        <scheme val="minor"/>
      </rPr>
      <t>(First) = Goto First Tab in the Runbook</t>
    </r>
    <r>
      <rPr>
        <b/>
        <sz val="8"/>
        <rFont val="Calibri"/>
        <family val="2"/>
        <scheme val="minor"/>
      </rPr>
      <t xml:space="preserve">
Crtl+Shift+L</t>
    </r>
    <r>
      <rPr>
        <sz val="8"/>
        <rFont val="Calibri"/>
        <family val="2"/>
        <scheme val="minor"/>
      </rPr>
      <t xml:space="preserve"> (Last) = Goto Last Tab in the Runbook
</t>
    </r>
  </si>
  <si>
    <t>Prepared by</t>
  </si>
  <si>
    <t>Praveen Kumar Pedda Vakkalam</t>
  </si>
  <si>
    <t>Strategic Technical Consultant (STC)</t>
  </si>
  <si>
    <t>Global Services Delivery Am. - Migrations</t>
  </si>
  <si>
    <t>Hitachi Vantara</t>
  </si>
  <si>
    <t>Proprietary &amp; Confidential: For Hitachi Vantara Global Delivery internal use only. Not to be shared with customer as a whole document.</t>
  </si>
  <si>
    <r>
      <rPr>
        <b/>
        <sz val="10"/>
        <color rgb="FFFF0000"/>
        <rFont val="Calibri"/>
        <family val="2"/>
        <scheme val="minor"/>
      </rPr>
      <t xml:space="preserve">Disclaimer: </t>
    </r>
    <r>
      <rPr>
        <sz val="10"/>
        <rFont val="Calibri"/>
        <family val="2"/>
        <scheme val="minor"/>
      </rPr>
      <t>The processes may not be same for every customer environment. Hitachi TC(/Lead) has to work with the customer (Sys Admin, DBA, APP) to update process accordingly</t>
    </r>
  </si>
  <si>
    <t>Project Contact List</t>
  </si>
  <si>
    <t>Back to Cover Sheet</t>
  </si>
  <si>
    <t xml:space="preserve">Project Name </t>
  </si>
  <si>
    <t xml:space="preserve">Program Manager </t>
  </si>
  <si>
    <t>Date</t>
  </si>
  <si>
    <t>OSDM Project</t>
  </si>
  <si>
    <t>Name</t>
  </si>
  <si>
    <t xml:space="preserve">Title / Responsibility </t>
  </si>
  <si>
    <t>Office #</t>
  </si>
  <si>
    <t>Cell #</t>
  </si>
  <si>
    <t>E-mail Address</t>
  </si>
  <si>
    <t>Primary Contacts</t>
  </si>
  <si>
    <t>Cust_PM_TBD</t>
  </si>
  <si>
    <t>PM</t>
  </si>
  <si>
    <t>Cust_Arch_TBD</t>
  </si>
  <si>
    <t>Architect</t>
  </si>
  <si>
    <t>Cust_Storage_Lead_TBD</t>
  </si>
  <si>
    <t>Storage Admin-Lead</t>
  </si>
  <si>
    <t>Cust_AIX_Lead_TBD</t>
  </si>
  <si>
    <t>AIX Admin-Lead</t>
  </si>
  <si>
    <t>Cust_HPUX_lead_TBD</t>
  </si>
  <si>
    <t>HP-UX Admin-Lead</t>
  </si>
  <si>
    <t>Cust_Linux_Lead_TBD</t>
  </si>
  <si>
    <t>Linux Admin-Lead</t>
  </si>
  <si>
    <t>Cust_Solaris_Lead_TBD</t>
  </si>
  <si>
    <t>Solaris Admin-Lead</t>
  </si>
  <si>
    <t>Cust_Win_Lead_TBD</t>
  </si>
  <si>
    <t>Windows Admin-Lead</t>
  </si>
  <si>
    <t>Cust_VM_Lead_TBD</t>
  </si>
  <si>
    <t>VMware Admin-Lead</t>
  </si>
  <si>
    <t>Additional Contact Information</t>
  </si>
  <si>
    <t xml:space="preserve"> </t>
  </si>
  <si>
    <t>Hitachi Vantara Contacts</t>
  </si>
  <si>
    <r>
      <t xml:space="preserve">SITE ID </t>
    </r>
    <r>
      <rPr>
        <b/>
        <sz val="12"/>
        <color rgb="FFC00000"/>
        <rFont val="Calibri"/>
        <family val="2"/>
        <scheme val="minor"/>
      </rPr>
      <t>386128I</t>
    </r>
    <r>
      <rPr>
        <b/>
        <sz val="12"/>
        <rFont val="Calibri"/>
        <family val="2"/>
        <scheme val="minor"/>
      </rPr>
      <t>: DC1</t>
    </r>
  </si>
  <si>
    <t>NAME</t>
  </si>
  <si>
    <t>TITLE</t>
  </si>
  <si>
    <t>ROLE</t>
  </si>
  <si>
    <t>OFFICE PHONE</t>
  </si>
  <si>
    <t>EMAIL</t>
  </si>
  <si>
    <t>Primary CE</t>
  </si>
  <si>
    <t>Service</t>
  </si>
  <si>
    <t>Secondary CE</t>
  </si>
  <si>
    <r>
      <t xml:space="preserve">SITE ID </t>
    </r>
    <r>
      <rPr>
        <b/>
        <sz val="12"/>
        <color rgb="FFC00000"/>
        <rFont val="Calibri"/>
        <family val="2"/>
        <scheme val="minor"/>
      </rPr>
      <t>398454I</t>
    </r>
    <r>
      <rPr>
        <b/>
        <sz val="12"/>
        <rFont val="Calibri"/>
        <family val="2"/>
        <scheme val="minor"/>
      </rPr>
      <t>: DC2</t>
    </r>
  </si>
  <si>
    <r>
      <t xml:space="preserve">SITE ID </t>
    </r>
    <r>
      <rPr>
        <b/>
        <sz val="12"/>
        <color rgb="FFC00000"/>
        <rFont val="Calibri"/>
        <family val="2"/>
        <scheme val="minor"/>
      </rPr>
      <t>386250I</t>
    </r>
    <r>
      <rPr>
        <b/>
        <sz val="12"/>
        <rFont val="Calibri"/>
        <family val="2"/>
        <scheme val="minor"/>
      </rPr>
      <t>: DC3</t>
    </r>
  </si>
  <si>
    <t>Sales, Service and Global Delivery Resources</t>
  </si>
  <si>
    <t>CELL</t>
  </si>
  <si>
    <t>Account Executive</t>
  </si>
  <si>
    <t>Sales</t>
  </si>
  <si>
    <t>Account Consultant</t>
  </si>
  <si>
    <t>HitachiEM_TBD</t>
  </si>
  <si>
    <t>Hitachi Engagement Manager</t>
  </si>
  <si>
    <t>GSS</t>
  </si>
  <si>
    <t>HitachiPM_TBD</t>
  </si>
  <si>
    <t>Hitachi Project Manager</t>
  </si>
  <si>
    <t>Hitachi_PTC_TBD</t>
  </si>
  <si>
    <t>Hitachi PTC</t>
  </si>
  <si>
    <t>HitachiLeadTC_TBD</t>
  </si>
  <si>
    <t>Lead TC</t>
  </si>
  <si>
    <t>HitachiTC1_TBD</t>
  </si>
  <si>
    <t>Technical Consultant</t>
  </si>
  <si>
    <t>HitachiTC2_TBD</t>
  </si>
  <si>
    <t>Hitachi_STC_TBD</t>
  </si>
  <si>
    <t>STC - SAM Practice Oversight</t>
  </si>
  <si>
    <t>Hitachi Vantara Account and CS&amp;S Team</t>
  </si>
  <si>
    <t>Global Account Manager</t>
  </si>
  <si>
    <t>Global Account Consultant</t>
  </si>
  <si>
    <t>Customer Relationship Consultant</t>
  </si>
  <si>
    <t>CS&amp;S District Manager</t>
  </si>
  <si>
    <t>Escalation Procedures</t>
  </si>
  <si>
    <t>1) TC to Contact STC or Oversight-STC for any technical issues</t>
  </si>
  <si>
    <t>2) TC also updates the PM if there is a delay or a possibility of running over the allocated time.</t>
  </si>
  <si>
    <t>3) PM to contact customer PM (Primary contact)</t>
  </si>
  <si>
    <t>4) PM also updates EM regarding the situation</t>
  </si>
  <si>
    <t>5) TC opens a case with GSC if cannot be resolved by STC. Open a case in Sev 3 or 2 but unless until required never 1.</t>
  </si>
  <si>
    <t>6) STC contacts PTC.</t>
  </si>
  <si>
    <t>7) If a Sev 1 is opened, CS&amp;S team will be updated and will be involved with the case.</t>
  </si>
  <si>
    <t>Opening a case with GSC</t>
  </si>
  <si>
    <t xml:space="preserve">Request Service Procedures:  </t>
  </si>
  <si>
    <t>Severity Levels:</t>
  </si>
  <si>
    <t>1. Call Hitachi GSC (Global Support)  --------------------------&gt;&gt;</t>
  </si>
  <si>
    <t>Within the United States: (800) 348-4357 or (800) 446-0744</t>
  </si>
  <si>
    <t>SEV 1 - Hardware or Software component is unusable.</t>
  </si>
  <si>
    <t>2. Provide Site ID of the array/hardware</t>
  </si>
  <si>
    <t>Within Canada:(800) 757-2755</t>
  </si>
  <si>
    <t>SEV 2 - System operational but severely degraded.</t>
  </si>
  <si>
    <t>3. Contact Name/Phone Number</t>
  </si>
  <si>
    <t>Outside the United States and Canada:(858) 547-4526</t>
  </si>
  <si>
    <t>SEV 3 - System operational with no degradation.</t>
  </si>
  <si>
    <t>4. Equipment/Serial Number.</t>
  </si>
  <si>
    <t>SEV 4 - Circumvention with solution pending.</t>
  </si>
  <si>
    <t>5. Description Of Problem</t>
  </si>
  <si>
    <t>SEV 5 - Information only.</t>
  </si>
  <si>
    <t>6. Severity Level --&gt; Refer to the right for description</t>
  </si>
  <si>
    <t>For additional Toll Free Numbers, please visit:</t>
  </si>
  <si>
    <t>https://portal.hds.com/index.php/contact-us/in-country-toll-free-numbers</t>
  </si>
  <si>
    <t>Remediation and Services Orchestrator</t>
  </si>
  <si>
    <r>
      <rPr>
        <b/>
        <sz val="11"/>
        <rFont val="Calibri"/>
        <family val="2"/>
        <scheme val="minor"/>
      </rPr>
      <t xml:space="preserve">Introduction: </t>
    </r>
    <r>
      <rPr>
        <sz val="11"/>
        <rFont val="Calibri"/>
        <family val="2"/>
        <scheme val="minor"/>
      </rPr>
      <t>Remediation is a very important phase of migration planning. This determines the data paths supported by GSC for migrations. The remediation report includes datapath qualification from Source array to the Target array along with all the components involved in the path between. Report also includes OS (level), maint. levels, HBA, HBA driver versions, SAN (Switches, Firmware) both FC and FCoE along with firmware levels of both Source and Target array and models. This reports provides which component has to be upgraded, if not an ISR has to be opened for any further support needed from GSC. Detailed process is described in the flowchart below.</t>
    </r>
  </si>
  <si>
    <t>fig. 1.0 Flowchart displaying the stages of host remediation</t>
  </si>
  <si>
    <t>Remediation</t>
  </si>
  <si>
    <t>No.</t>
  </si>
  <si>
    <t>Task/Steps</t>
  </si>
  <si>
    <t>Host Group Name</t>
  </si>
  <si>
    <t>For a detailed document refer to the link on theLoop below:</t>
  </si>
  <si>
    <t>Create a new iSEC license or request for a new license from the sponsor.</t>
  </si>
  <si>
    <r>
      <rPr>
        <sz val="12"/>
        <rFont val="Calibri"/>
        <family val="2"/>
        <scheme val="minor"/>
      </rPr>
      <t>URL to access iSEC:</t>
    </r>
    <r>
      <rPr>
        <sz val="12"/>
        <color theme="10"/>
        <rFont val="Calibri"/>
        <family val="2"/>
        <scheme val="minor"/>
      </rPr>
      <t xml:space="preserve"> </t>
    </r>
    <r>
      <rPr>
        <u/>
        <sz val="12"/>
        <color theme="10"/>
        <rFont val="Calibri"/>
        <family val="2"/>
        <scheme val="minor"/>
      </rPr>
      <t>https://isec.hds.com/isec/</t>
    </r>
  </si>
  <si>
    <r>
      <t xml:space="preserve">From the Home page, go to </t>
    </r>
    <r>
      <rPr>
        <b/>
        <sz val="12"/>
        <rFont val="Calibri"/>
        <family val="2"/>
        <scheme val="minor"/>
      </rPr>
      <t xml:space="preserve">Download </t>
    </r>
    <r>
      <rPr>
        <sz val="12"/>
        <rFont val="Calibri"/>
        <family val="2"/>
        <scheme val="minor"/>
      </rPr>
      <t>section to download the iSEC Manual gather scripts.</t>
    </r>
  </si>
  <si>
    <t>Upload to a common repository that all the Sys Admins can access or pass it on individually.</t>
  </si>
  <si>
    <t>Request to run iSEC host gathers as required.</t>
  </si>
  <si>
    <t>Upload the iSEC host gathers in iSEC web tool.</t>
  </si>
  <si>
    <t>Note: Various Data Sources can be uploaded to iSEC for getting the reports.</t>
  </si>
  <si>
    <t>For detailed explanation go to the attached Host Remediation pdf.</t>
  </si>
  <si>
    <t>Next update Switch information for all the hosts. (A switch matrix has to be provided with the required info by the customer).</t>
  </si>
  <si>
    <r>
      <t xml:space="preserve">Once all the uploads are completed and info has been filled in, </t>
    </r>
    <r>
      <rPr>
        <b/>
        <sz val="12"/>
        <rFont val="Calibri"/>
        <family val="2"/>
        <scheme val="minor"/>
      </rPr>
      <t>Generate</t>
    </r>
    <r>
      <rPr>
        <sz val="12"/>
        <rFont val="Calibri"/>
        <family val="2"/>
        <scheme val="minor"/>
      </rPr>
      <t xml:space="preserve"> Remediation reports from the </t>
    </r>
    <r>
      <rPr>
        <b/>
        <sz val="12"/>
        <rFont val="Calibri"/>
        <family val="2"/>
        <scheme val="minor"/>
      </rPr>
      <t>Reports --&gt; iSEC/SEC Reports</t>
    </r>
    <r>
      <rPr>
        <sz val="12"/>
        <rFont val="Calibri"/>
        <family val="2"/>
        <scheme val="minor"/>
      </rPr>
      <t xml:space="preserve"> section.</t>
    </r>
  </si>
  <si>
    <t>Note: For RIAT the path is Reports --&gt; RIAT Reports section.</t>
  </si>
  <si>
    <t>Below are the list of reports possible to generate:</t>
  </si>
  <si>
    <t>a</t>
  </si>
  <si>
    <t>Host Inventory Report: Generates the list of hosts uploaded to the same license file</t>
  </si>
  <si>
    <t>b</t>
  </si>
  <si>
    <t>Host Remediation: Data path qualification for each OS flavor (in separate tabs) and ISR tab in the end.</t>
  </si>
  <si>
    <t>c</t>
  </si>
  <si>
    <t>Host Worksheet: Generates host worksheets for all the iSEC host gathers uploaded.</t>
  </si>
  <si>
    <t>d</t>
  </si>
  <si>
    <t>Services Orchestrator Import File: Can be used to create a project on SO (pass this to the PM to get the project created).</t>
  </si>
  <si>
    <t>To generate Remediation or Host worksheets, click on generate and select all the hosts you intend to be listed in the report and click Generate.</t>
  </si>
  <si>
    <t>An email notification will be send when the report is complete. The amount of time the tool takes to generate is proportional to the number of hosts requested.</t>
  </si>
  <si>
    <t>For Host Inventory and SO Import File, just click generate and submit. Download when generated. (email notification will be sent when completed to download).</t>
  </si>
  <si>
    <r>
      <rPr>
        <i/>
        <sz val="12"/>
        <rFont val="Calibri"/>
        <family val="2"/>
        <scheme val="minor"/>
      </rPr>
      <t>Note: If any of the reports run too long that expected, it is possible that the reports are stuck. Contact</t>
    </r>
    <r>
      <rPr>
        <i/>
        <sz val="12"/>
        <color theme="10"/>
        <rFont val="Calibri"/>
        <family val="2"/>
        <scheme val="minor"/>
      </rPr>
      <t xml:space="preserve"> </t>
    </r>
    <r>
      <rPr>
        <i/>
        <u/>
        <sz val="12"/>
        <color theme="10"/>
        <rFont val="Calibri"/>
        <family val="2"/>
        <scheme val="minor"/>
      </rPr>
      <t>tdg.seconsole@hds.com.</t>
    </r>
  </si>
  <si>
    <t>Read through the remediation reports and check for the columns Host Remediation, Switch Remediation and HBA Remediation for data path qualifications.</t>
  </si>
  <si>
    <t>Note: There are 3 stages in the reports. If any of the prior stage(s) fails to pass, the following stage(s) are not validated.</t>
  </si>
  <si>
    <t>List all the upgrades needed and send to customer for upgrading.</t>
  </si>
  <si>
    <t>If both automated datapath qualification from iSEC reports fails and customer cannot upgrade the requested components, please submit an ISR (Interoperability Support Request).</t>
  </si>
  <si>
    <t>ISR has to be submitted through Hitachi Sales. Please contact PTC, STC or a TC to help filling the ISR Sheet to submit to the Hitachi Account SE.</t>
  </si>
  <si>
    <t>Please provide the ISR tab from remediation report and Switch Info (as requested by Hitachi) to Sales to Open an ISR.</t>
  </si>
  <si>
    <r>
      <rPr>
        <sz val="10"/>
        <rFont val="Arial"/>
        <family val="2"/>
      </rPr>
      <t xml:space="preserve"> HDS Interop --&gt; </t>
    </r>
    <r>
      <rPr>
        <u/>
        <sz val="10"/>
        <color theme="10"/>
        <rFont val="Arial"/>
        <family val="2"/>
      </rPr>
      <t>https://support.hds.com/en_us/interoperability.html</t>
    </r>
  </si>
  <si>
    <t>This link lists interoperability matrices for each Hitachi feature/Storage System/Hardware and OS flavors. Download the appropriate OS file to qualify the host manually.</t>
  </si>
  <si>
    <t>Services Orchestrator</t>
  </si>
  <si>
    <t>In the above section (step 8). A Services Orchestrator file can be generated for the same host list.</t>
  </si>
  <si>
    <t>Once generated pass the file to the Hitachi PM to create a Project on SO.</t>
  </si>
  <si>
    <t>Note: One has to have credentials created by the SO team. Contact SO team for credentials.</t>
  </si>
  <si>
    <r>
      <rPr>
        <sz val="12"/>
        <rFont val="Calibri"/>
        <family val="2"/>
        <scheme val="minor"/>
      </rPr>
      <t xml:space="preserve">URL to access SO: </t>
    </r>
    <r>
      <rPr>
        <u/>
        <sz val="12"/>
        <color theme="10"/>
        <rFont val="Calibri"/>
        <family val="2"/>
        <scheme val="minor"/>
      </rPr>
      <t>http://servicesorchestrator.hds.com/</t>
    </r>
  </si>
  <si>
    <t>To create a project, click on "Create Project" button.</t>
  </si>
  <si>
    <t>Fill in all the details as needed. Project Name, Start Date, End date, District, PM, EM, Lead TC and Customer with a brief description of the project.</t>
  </si>
  <si>
    <r>
      <t xml:space="preserve">Once the project is created, go to the project, click on Hosts and </t>
    </r>
    <r>
      <rPr>
        <b/>
        <sz val="12"/>
        <rFont val="Calibri"/>
        <family val="2"/>
        <scheme val="minor"/>
      </rPr>
      <t>"Import Hosts" to import the SO Import file.</t>
    </r>
  </si>
  <si>
    <t>Add all the resources involved in the project.</t>
  </si>
  <si>
    <t>Schedule the hosts by events as planned.</t>
  </si>
  <si>
    <t>Also a template can be used (later can be edited) for the workflow for each host or for the whole project. A new Workflow can also be created if there are no templates matching the scenario.</t>
  </si>
  <si>
    <t>For more detailed help with SO, go to Help and download the SO User's Guide.</t>
  </si>
  <si>
    <t>Pre-Migration Tasks</t>
  </si>
  <si>
    <t>Team</t>
  </si>
  <si>
    <t>Resource(s)</t>
  </si>
  <si>
    <t>Date/Duration</t>
  </si>
  <si>
    <t>Status/Notes</t>
  </si>
  <si>
    <t>Resources</t>
  </si>
  <si>
    <t>Host Gathers, Master Workbook/ Remediation/ Interoperability/ ISR</t>
  </si>
  <si>
    <t>Consolidate Host List from Source array(s).</t>
  </si>
  <si>
    <t>Hitachi - TC Lead</t>
  </si>
  <si>
    <t>Storage</t>
  </si>
  <si>
    <t>Customer PM:</t>
  </si>
  <si>
    <t>Collect data on all servers (run iSEC scripts, gather host worksheets, remediation reports and SO import file from iSEC)</t>
  </si>
  <si>
    <t>Hitachi - Remote Desk</t>
  </si>
  <si>
    <t>iSEC/RIAT</t>
  </si>
  <si>
    <t>Customer Storage Contact:</t>
  </si>
  <si>
    <t>Verify Remediation reports</t>
  </si>
  <si>
    <t>Cable Team Point of Contact:</t>
  </si>
  <si>
    <t>Perform remediation as needed, submit ISR (if needed) and make sure they are approved before proceeding</t>
  </si>
  <si>
    <t>Hitachi</t>
  </si>
  <si>
    <t>Import Services Orchestrator file and create a project and track any changes made</t>
  </si>
  <si>
    <t>PM:</t>
  </si>
  <si>
    <t>Prepare a Master Workbook for host worksheets - identify alternate paths/hosts</t>
  </si>
  <si>
    <t>STC Oversight:</t>
  </si>
  <si>
    <t>Run performance numbers on Source Array to load balance on target array</t>
  </si>
  <si>
    <t>TC Lead:</t>
  </si>
  <si>
    <t>If Target array is un-used not HTnM reports needed on G1000</t>
  </si>
  <si>
    <t>TC 1:</t>
  </si>
  <si>
    <t>If target G1000 is being used run HTnM reports to balance the workload/IOPS</t>
  </si>
  <si>
    <t>TC 2:</t>
  </si>
  <si>
    <t>Fill in all the below details for target storage:</t>
  </si>
  <si>
    <t>Target G1000 Serial Number</t>
  </si>
  <si>
    <t>Target Pool</t>
  </si>
  <si>
    <t>E-Group Number, E-LDEVs (Target CU:LDEVs) , LDEV Labels</t>
  </si>
  <si>
    <t>G1000 Target Ports</t>
  </si>
  <si>
    <t>e</t>
  </si>
  <si>
    <t>As fabric changes are involved populate source and target zoning information</t>
  </si>
  <si>
    <t>Workstation availability</t>
  </si>
  <si>
    <t>Proper access to each Hitachi TC has to be provided with access to below as needed:</t>
  </si>
  <si>
    <t>PM/Storage</t>
  </si>
  <si>
    <t>A windows/Solaris PC or a VM from which all the storage arrays can be accessed</t>
  </si>
  <si>
    <t>Right privileges to install RAIDCOM/CCI on the pair management servers.</t>
  </si>
  <si>
    <t>Allocate physical CMD devices from G1000 or other Hitachi arrays if applicable</t>
  </si>
  <si>
    <t>Access to Hitachi tools (like HCS, SN, HTnM and others as needed)</t>
  </si>
  <si>
    <t>Access to EMC Unishpere or Symcli (if mapping devices on source arrays to be performed by Hitachi)</t>
  </si>
  <si>
    <t>f</t>
  </si>
  <si>
    <t>Access to all the switches involved in the environment if zoning changes to be performed by Hitachi (Cisco, Brocade)</t>
  </si>
  <si>
    <t>Determine and order needed Hitachi software or licenses</t>
  </si>
  <si>
    <t>Validate all the licenses required, if exists and not installed, install them</t>
  </si>
  <si>
    <t>Order and install any temporary licenses (if needed)</t>
  </si>
  <si>
    <t>Check if HCS upgrade is required and upgrade them</t>
  </si>
  <si>
    <t>Double check if both Volume Migration and Volume Migration 2 licenses exist for HTsM to work</t>
  </si>
  <si>
    <t>Stage latest HDLM version (if needed for Windows servers) on a share for easy access to Sys Admins</t>
  </si>
  <si>
    <t>Microcode Upgrade and Cabling</t>
  </si>
  <si>
    <t>Verify current microcode levels on SOURCE ARRAY &amp; G1000</t>
  </si>
  <si>
    <t>Hitachi - Architect/ Lead</t>
  </si>
  <si>
    <t>Cable SOURCE ARRAY into SAN or Direct attach to G1000 for UVM</t>
  </si>
  <si>
    <t>Cable G1000 into SAN for UVM connectivity</t>
  </si>
  <si>
    <t>Fabric Changes</t>
  </si>
  <si>
    <t>Create G1000 port aliases (nicknames) in new SAN for zoning</t>
  </si>
  <si>
    <t>Prepare the Source Array for UVM (Virtualization) to G1000 (Mapping/Masking)</t>
  </si>
  <si>
    <t>Create Migration HSD's/Host for virtualization on Source array(s)</t>
  </si>
  <si>
    <t>Hitachi - TC</t>
  </si>
  <si>
    <t>For EMC arrays create a port group and associate the Port Group to the Host</t>
  </si>
  <si>
    <t>Similarly associate the Storage Group to the Migration Host</t>
  </si>
  <si>
    <t>Prepare G1000 for UVM (Virtualization) and Zoning as needed</t>
  </si>
  <si>
    <t>Identify the ports for UVM to Source Array</t>
  </si>
  <si>
    <t>Configure right port attributes on G1000 (External)</t>
  </si>
  <si>
    <t>Set right port security - Disable</t>
  </si>
  <si>
    <t>Verify Zoning exists from G1000 External Ports to Source Array ports</t>
  </si>
  <si>
    <t>If using SAN, set the port type to P-to-P</t>
  </si>
  <si>
    <r>
      <t xml:space="preserve">If Direct Connect, change the port type to FC-AL (Arbitrary Loop), </t>
    </r>
    <r>
      <rPr>
        <i/>
        <sz val="12"/>
        <rFont val="Calibri"/>
        <family val="2"/>
        <scheme val="minor"/>
      </rPr>
      <t>no zoning needed</t>
    </r>
  </si>
  <si>
    <t>Perform UVM /Virtualize Source Array behind G1000 (if needed follow guide)</t>
  </si>
  <si>
    <t>Identifying strategies for migration</t>
  </si>
  <si>
    <t>Identify current HBA-SOURCE ARRAY zones</t>
  </si>
  <si>
    <t>Hitachi - TC Lead/TC</t>
  </si>
  <si>
    <t>Document G1000 port WWN's</t>
  </si>
  <si>
    <t>Understand cable request forms, if needed coordinate with BMO</t>
  </si>
  <si>
    <t xml:space="preserve">Determine zoning strategy </t>
  </si>
  <si>
    <t>HDLM Upgrade (if possible before outage window)</t>
  </si>
  <si>
    <t>Verify requirements for HDLM  - verify license keys</t>
  </si>
  <si>
    <t>Shutdown applications</t>
  </si>
  <si>
    <t>DBA/App/Sys Admin</t>
  </si>
  <si>
    <t>Upgrade Software</t>
  </si>
  <si>
    <t>Store the license key file directly under the Windows installation-destination drive</t>
  </si>
  <si>
    <t>Check the event log to confirm that no errors exist. If an error exists, correct the error before proceeding</t>
  </si>
  <si>
    <t>Insert the CD-ROM into the drive, and start the installation program setup.exe.</t>
  </si>
  <si>
    <t>In Control Panel, start Add/Remove Programs, choose the Add New Programs tab, and click the CD or Floppy Disk button.</t>
  </si>
  <si>
    <t>Check HDLM User's Guide if any messages appear.</t>
  </si>
  <si>
    <t>Follow the instructions shown in the messages that appear on the window</t>
  </si>
  <si>
    <t>Reboot Server</t>
  </si>
  <si>
    <r>
      <t xml:space="preserve">Verify correct multipathing on </t>
    </r>
    <r>
      <rPr>
        <i/>
        <sz val="12"/>
        <rFont val="Calibri"/>
        <family val="2"/>
        <scheme val="minor"/>
      </rPr>
      <t>SOURCE ARRAY</t>
    </r>
    <r>
      <rPr>
        <sz val="12"/>
        <rFont val="Calibri"/>
        <family val="2"/>
        <scheme val="minor"/>
      </rPr>
      <t>:  'dlnkmgr view -path'</t>
    </r>
  </si>
  <si>
    <t>Overview of UVM and HTsM</t>
  </si>
  <si>
    <t>fig. 2.0 Overview of UVM and HTsM</t>
  </si>
  <si>
    <t>Steps to Virtualize (UVM) Storage</t>
  </si>
  <si>
    <t>Refer to the completed Host Workbook / Host LUN Map for all the details needed for externalization.</t>
  </si>
  <si>
    <t>Hitachi-TC</t>
  </si>
  <si>
    <t>On the SOURCE ARRAY - Present the LDEVS to be virtualized to G1000 for migrations onto the migration HSD/Host.</t>
  </si>
  <si>
    <t>For Hitachi, Copy paths to the alternate port.</t>
  </si>
  <si>
    <t>For EMC, map storage Group to the Migration Host or create a new Migration Host before mapping.</t>
  </si>
  <si>
    <t>In case of clusters with Persistent Group Reserve (PGR), wait for the cluster to be shutdown to virtualize, for Hitachi Source use HMO 2 for MHSD (check microcode)</t>
  </si>
  <si>
    <t>Login to HCS 8 and expand the drop down menu for the G1000.</t>
  </si>
  <si>
    <t>Create Host Groups on G1000 ports and configure LUN Security for each host.</t>
  </si>
  <si>
    <r>
      <t xml:space="preserve">Select </t>
    </r>
    <r>
      <rPr>
        <b/>
        <sz val="12"/>
        <rFont val="Calibri"/>
        <family val="2"/>
        <scheme val="minor"/>
      </rPr>
      <t>External Storage.</t>
    </r>
  </si>
  <si>
    <r>
      <t xml:space="preserve">Select </t>
    </r>
    <r>
      <rPr>
        <b/>
        <sz val="12"/>
        <rFont val="Calibri"/>
        <family val="2"/>
        <scheme val="minor"/>
      </rPr>
      <t xml:space="preserve">System GUI </t>
    </r>
    <r>
      <rPr>
        <sz val="12"/>
        <rFont val="Calibri"/>
        <family val="2"/>
        <scheme val="minor"/>
      </rPr>
      <t>on the top right of External Storage inner screen. (a window pops up, may have to give permission to proceed)</t>
    </r>
  </si>
  <si>
    <r>
      <t xml:space="preserve">Select </t>
    </r>
    <r>
      <rPr>
        <b/>
        <sz val="12"/>
        <rFont val="Calibri"/>
        <family val="2"/>
        <scheme val="minor"/>
      </rPr>
      <t>Add External Volumes</t>
    </r>
  </si>
  <si>
    <r>
      <t xml:space="preserve">To create a new </t>
    </r>
    <r>
      <rPr>
        <b/>
        <sz val="12"/>
        <rFont val="Calibri"/>
        <family val="2"/>
        <scheme val="minor"/>
      </rPr>
      <t>Path Group</t>
    </r>
    <r>
      <rPr>
        <sz val="12"/>
        <rFont val="Calibri"/>
        <family val="2"/>
        <scheme val="minor"/>
      </rPr>
      <t xml:space="preserve">, select </t>
    </r>
    <r>
      <rPr>
        <b/>
        <sz val="12"/>
        <rFont val="Calibri"/>
        <family val="2"/>
        <scheme val="minor"/>
      </rPr>
      <t>Create External Path Group</t>
    </r>
    <r>
      <rPr>
        <sz val="12"/>
        <rFont val="Calibri"/>
        <family val="2"/>
        <scheme val="minor"/>
      </rPr>
      <t>. If a path group already exists select from the below listed existing path groups.</t>
    </r>
  </si>
  <si>
    <r>
      <t xml:space="preserve">As the next window pops up, select </t>
    </r>
    <r>
      <rPr>
        <b/>
        <sz val="12"/>
        <rFont val="Calibri"/>
        <family val="2"/>
        <scheme val="minor"/>
      </rPr>
      <t>Discover External Target Ports</t>
    </r>
    <r>
      <rPr>
        <sz val="12"/>
        <rFont val="Calibri"/>
        <family val="2"/>
        <scheme val="minor"/>
      </rPr>
      <t xml:space="preserve"> which shows all the ports with external attribute</t>
    </r>
  </si>
  <si>
    <r>
      <t xml:space="preserve">Select External Ports under </t>
    </r>
    <r>
      <rPr>
        <b/>
        <sz val="12"/>
        <rFont val="Calibri"/>
        <family val="2"/>
        <scheme val="minor"/>
      </rPr>
      <t>Available External Ports</t>
    </r>
    <r>
      <rPr>
        <sz val="12"/>
        <rFont val="Calibri"/>
        <family val="2"/>
        <scheme val="minor"/>
      </rPr>
      <t xml:space="preserve"> and </t>
    </r>
    <r>
      <rPr>
        <b/>
        <sz val="12"/>
        <rFont val="Calibri"/>
        <family val="2"/>
        <scheme val="minor"/>
      </rPr>
      <t>Add</t>
    </r>
    <r>
      <rPr>
        <sz val="12"/>
        <rFont val="Calibri"/>
        <family val="2"/>
        <scheme val="minor"/>
      </rPr>
      <t xml:space="preserve"> them to the </t>
    </r>
    <r>
      <rPr>
        <b/>
        <sz val="12"/>
        <rFont val="Calibri"/>
        <family val="2"/>
        <scheme val="minor"/>
      </rPr>
      <t>Selected External Ports</t>
    </r>
    <r>
      <rPr>
        <sz val="12"/>
        <rFont val="Calibri"/>
        <family val="2"/>
        <scheme val="minor"/>
      </rPr>
      <t xml:space="preserve"> list.</t>
    </r>
  </si>
  <si>
    <r>
      <t xml:space="preserve">Click </t>
    </r>
    <r>
      <rPr>
        <b/>
        <sz val="12"/>
        <rFont val="Calibri"/>
        <family val="2"/>
        <scheme val="minor"/>
      </rPr>
      <t>OK</t>
    </r>
    <r>
      <rPr>
        <sz val="12"/>
        <rFont val="Calibri"/>
        <family val="2"/>
        <scheme val="minor"/>
      </rPr>
      <t>.</t>
    </r>
  </si>
  <si>
    <r>
      <t xml:space="preserve">Select the right Source Array from the </t>
    </r>
    <r>
      <rPr>
        <b/>
        <sz val="12"/>
        <rFont val="Calibri"/>
        <family val="2"/>
        <scheme val="minor"/>
      </rPr>
      <t>External Storage System</t>
    </r>
    <r>
      <rPr>
        <sz val="12"/>
        <rFont val="Calibri"/>
        <family val="2"/>
        <scheme val="minor"/>
      </rPr>
      <t xml:space="preserve"> drop down menu.</t>
    </r>
  </si>
  <si>
    <t xml:space="preserve">Note: If you don’t see the source array, there may be as issue with the link setup (settings) </t>
  </si>
  <si>
    <t>or the volumes may be not mapped on the source array to MHSD.</t>
  </si>
  <si>
    <t>or the source volumes have PGR which can't be scanned until the host/cluster is shut down.</t>
  </si>
  <si>
    <r>
      <t xml:space="preserve">Select the </t>
    </r>
    <r>
      <rPr>
        <b/>
        <sz val="12"/>
        <rFont val="Calibri"/>
        <family val="2"/>
        <scheme val="minor"/>
      </rPr>
      <t>Available External Paths</t>
    </r>
    <r>
      <rPr>
        <sz val="12"/>
        <rFont val="Calibri"/>
        <family val="2"/>
        <scheme val="minor"/>
      </rPr>
      <t xml:space="preserve"> and </t>
    </r>
    <r>
      <rPr>
        <b/>
        <sz val="12"/>
        <rFont val="Calibri"/>
        <family val="2"/>
        <scheme val="minor"/>
      </rPr>
      <t>Add</t>
    </r>
    <r>
      <rPr>
        <sz val="12"/>
        <rFont val="Calibri"/>
        <family val="2"/>
        <scheme val="minor"/>
      </rPr>
      <t xml:space="preserve"> them to the </t>
    </r>
    <r>
      <rPr>
        <b/>
        <sz val="12"/>
        <rFont val="Calibri"/>
        <family val="2"/>
        <scheme val="minor"/>
      </rPr>
      <t>Selected External Paths</t>
    </r>
    <r>
      <rPr>
        <sz val="12"/>
        <rFont val="Calibri"/>
        <family val="2"/>
        <scheme val="minor"/>
      </rPr>
      <t xml:space="preserve"> list.</t>
    </r>
  </si>
  <si>
    <t>Adjust the Path Priority as needed.</t>
  </si>
  <si>
    <r>
      <t xml:space="preserve">When returned to </t>
    </r>
    <r>
      <rPr>
        <b/>
        <sz val="12"/>
        <rFont val="Calibri"/>
        <family val="2"/>
        <scheme val="minor"/>
      </rPr>
      <t xml:space="preserve">Add External Volumes / External Path Group </t>
    </r>
    <r>
      <rPr>
        <sz val="12"/>
        <rFont val="Calibri"/>
        <family val="2"/>
        <scheme val="minor"/>
      </rPr>
      <t xml:space="preserve"> window click Next.</t>
    </r>
  </si>
  <si>
    <r>
      <t xml:space="preserve">Select </t>
    </r>
    <r>
      <rPr>
        <b/>
        <sz val="12"/>
        <rFont val="Calibri"/>
        <family val="2"/>
        <scheme val="minor"/>
      </rPr>
      <t>Discovered External Volumes</t>
    </r>
    <r>
      <rPr>
        <sz val="12"/>
        <rFont val="Calibri"/>
        <family val="2"/>
        <scheme val="minor"/>
      </rPr>
      <t>.</t>
    </r>
  </si>
  <si>
    <r>
      <t xml:space="preserve">Update </t>
    </r>
    <r>
      <rPr>
        <i/>
        <sz val="12"/>
        <rFont val="Calibri"/>
        <family val="2"/>
        <scheme val="minor"/>
      </rPr>
      <t>Initial Parity Group ID</t>
    </r>
    <r>
      <rPr>
        <sz val="12"/>
        <rFont val="Calibri"/>
        <family val="2"/>
        <scheme val="minor"/>
      </rPr>
      <t xml:space="preserve">, </t>
    </r>
    <r>
      <rPr>
        <i/>
        <sz val="12"/>
        <rFont val="Calibri"/>
        <family val="2"/>
        <scheme val="minor"/>
      </rPr>
      <t>LDEV Name</t>
    </r>
    <r>
      <rPr>
        <sz val="12"/>
        <rFont val="Calibri"/>
        <family val="2"/>
        <scheme val="minor"/>
      </rPr>
      <t xml:space="preserve">, Expand Options for </t>
    </r>
    <r>
      <rPr>
        <i/>
        <sz val="12"/>
        <rFont val="Calibri"/>
        <family val="2"/>
        <scheme val="minor"/>
      </rPr>
      <t>Initial LDEV ID</t>
    </r>
    <r>
      <rPr>
        <sz val="12"/>
        <rFont val="Calibri"/>
        <family val="2"/>
        <scheme val="minor"/>
      </rPr>
      <t xml:space="preserve"> to input </t>
    </r>
    <r>
      <rPr>
        <i/>
        <sz val="12"/>
        <rFont val="Calibri"/>
        <family val="2"/>
        <scheme val="minor"/>
      </rPr>
      <t>CU:LDEV</t>
    </r>
    <r>
      <rPr>
        <sz val="12"/>
        <rFont val="Calibri"/>
        <family val="2"/>
        <scheme val="minor"/>
      </rPr>
      <t xml:space="preserve"> IDs planned in the report card.</t>
    </r>
  </si>
  <si>
    <r>
      <t xml:space="preserve">Click </t>
    </r>
    <r>
      <rPr>
        <b/>
        <sz val="12"/>
        <rFont val="Calibri"/>
        <family val="2"/>
        <scheme val="minor"/>
      </rPr>
      <t>Add</t>
    </r>
    <r>
      <rPr>
        <sz val="12"/>
        <rFont val="Calibri"/>
        <family val="2"/>
        <scheme val="minor"/>
      </rPr>
      <t xml:space="preserve"> to move them to </t>
    </r>
    <r>
      <rPr>
        <b/>
        <sz val="12"/>
        <rFont val="Calibri"/>
        <family val="2"/>
        <scheme val="minor"/>
      </rPr>
      <t>Selected External Volumes</t>
    </r>
    <r>
      <rPr>
        <sz val="12"/>
        <rFont val="Calibri"/>
        <family val="2"/>
        <scheme val="minor"/>
      </rPr>
      <t xml:space="preserve"> (and click </t>
    </r>
    <r>
      <rPr>
        <b/>
        <sz val="12"/>
        <rFont val="Calibri"/>
        <family val="2"/>
        <scheme val="minor"/>
      </rPr>
      <t>Finish, if no HSD exists to map)</t>
    </r>
  </si>
  <si>
    <r>
      <t xml:space="preserve">If HSD has been created as per step 5, click </t>
    </r>
    <r>
      <rPr>
        <b/>
        <i/>
        <sz val="12"/>
        <rFont val="Calibri"/>
        <family val="2"/>
        <scheme val="minor"/>
      </rPr>
      <t>Next</t>
    </r>
    <r>
      <rPr>
        <sz val="12"/>
        <rFont val="Calibri"/>
        <family val="2"/>
        <scheme val="minor"/>
      </rPr>
      <t xml:space="preserve"> (to include any existing LDEVs to map to the same HSDs)</t>
    </r>
  </si>
  <si>
    <r>
      <t xml:space="preserve">Click </t>
    </r>
    <r>
      <rPr>
        <b/>
        <i/>
        <sz val="12"/>
        <rFont val="Calibri"/>
        <family val="2"/>
        <scheme val="minor"/>
      </rPr>
      <t>Next</t>
    </r>
    <r>
      <rPr>
        <sz val="12"/>
        <rFont val="Calibri"/>
        <family val="2"/>
        <scheme val="minor"/>
      </rPr>
      <t xml:space="preserve"> (if no additional LUNs to be selected)</t>
    </r>
  </si>
  <si>
    <r>
      <t xml:space="preserve">In the following window select the Host Groups you wish to map these LUNs and Add them to </t>
    </r>
    <r>
      <rPr>
        <b/>
        <i/>
        <sz val="12"/>
        <rFont val="Calibri"/>
        <family val="2"/>
        <scheme val="minor"/>
      </rPr>
      <t>Selected Host Groups</t>
    </r>
    <r>
      <rPr>
        <sz val="12"/>
        <rFont val="Calibri"/>
        <family val="2"/>
        <scheme val="minor"/>
      </rPr>
      <t xml:space="preserve"> section and click </t>
    </r>
    <r>
      <rPr>
        <b/>
        <i/>
        <sz val="12"/>
        <rFont val="Calibri"/>
        <family val="2"/>
        <scheme val="minor"/>
      </rPr>
      <t>Next</t>
    </r>
    <r>
      <rPr>
        <sz val="12"/>
        <rFont val="Calibri"/>
        <family val="2"/>
        <scheme val="minor"/>
      </rPr>
      <t>.</t>
    </r>
  </si>
  <si>
    <r>
      <t xml:space="preserve">Validate the info as required in the following windows and click </t>
    </r>
    <r>
      <rPr>
        <b/>
        <i/>
        <sz val="12"/>
        <rFont val="Calibri"/>
        <family val="2"/>
        <scheme val="minor"/>
      </rPr>
      <t>Apply</t>
    </r>
  </si>
  <si>
    <t>Wait for the tasks to finish and perform any validations.</t>
  </si>
  <si>
    <t>Create NEW Zone between G1000 and each host. (DO NOT ENABLE)</t>
  </si>
  <si>
    <t>If the host is not down, bring in down, NOW.</t>
  </si>
  <si>
    <t>Sys Admin</t>
  </si>
  <si>
    <t>Wait for confirmation.</t>
  </si>
  <si>
    <r>
      <t xml:space="preserve">Disable OLD Zones between the </t>
    </r>
    <r>
      <rPr>
        <i/>
        <sz val="12"/>
        <rFont val="Calibri"/>
        <family val="2"/>
        <scheme val="minor"/>
      </rPr>
      <t>SOURCE ARRAY</t>
    </r>
    <r>
      <rPr>
        <sz val="12"/>
        <rFont val="Calibri"/>
        <family val="2"/>
        <scheme val="minor"/>
      </rPr>
      <t xml:space="preserve"> and each host.</t>
    </r>
  </si>
  <si>
    <t>Enable NEW Zones between the G1000 and the each host.</t>
  </si>
  <si>
    <t>Bring up host and validate storage</t>
  </si>
  <si>
    <t>Migrate LDEV's using HTsM (Migrate Data)</t>
  </si>
  <si>
    <t>Log into HCS 8</t>
  </si>
  <si>
    <r>
      <t xml:space="preserve">Select the </t>
    </r>
    <r>
      <rPr>
        <b/>
        <i/>
        <sz val="12"/>
        <rFont val="Calibri"/>
        <family val="2"/>
        <scheme val="minor"/>
      </rPr>
      <t>Resources</t>
    </r>
    <r>
      <rPr>
        <sz val="12"/>
        <rFont val="Calibri"/>
        <family val="2"/>
        <scheme val="minor"/>
      </rPr>
      <t xml:space="preserve"> tab, select the G1000 from Storage Systems</t>
    </r>
  </si>
  <si>
    <r>
      <t xml:space="preserve">From </t>
    </r>
    <r>
      <rPr>
        <b/>
        <i/>
        <sz val="12"/>
        <rFont val="Calibri"/>
        <family val="2"/>
        <scheme val="minor"/>
      </rPr>
      <t>Actions</t>
    </r>
    <r>
      <rPr>
        <sz val="12"/>
        <rFont val="Calibri"/>
        <family val="2"/>
        <scheme val="minor"/>
      </rPr>
      <t xml:space="preserve"> dropdown menu run </t>
    </r>
    <r>
      <rPr>
        <b/>
        <i/>
        <sz val="12"/>
        <rFont val="Calibri"/>
        <family val="2"/>
        <scheme val="minor"/>
      </rPr>
      <t>Refresh Storage System</t>
    </r>
  </si>
  <si>
    <t>Note: HTsM can be kicked off in a few ways but we will perform in one of the methods below.</t>
  </si>
  <si>
    <r>
      <t>Select</t>
    </r>
    <r>
      <rPr>
        <b/>
        <sz val="12"/>
        <rFont val="Calibri"/>
        <family val="2"/>
        <scheme val="minor"/>
      </rPr>
      <t xml:space="preserve"> External Storage</t>
    </r>
    <r>
      <rPr>
        <sz val="12"/>
        <rFont val="Calibri"/>
        <family val="2"/>
        <scheme val="minor"/>
      </rPr>
      <t xml:space="preserve"> from the G1000 in Storage Subsystem.</t>
    </r>
  </si>
  <si>
    <t>Under the Internal Volumes tab, select all the volumes you would like to migrate into the same Target Pool</t>
  </si>
  <si>
    <t>In the next window verify the selected volumes and click Next.</t>
  </si>
  <si>
    <r>
      <t xml:space="preserve">Select the </t>
    </r>
    <r>
      <rPr>
        <b/>
        <i/>
        <sz val="12"/>
        <rFont val="Calibri"/>
        <family val="2"/>
        <scheme val="minor"/>
      </rPr>
      <t>Target Pool</t>
    </r>
    <r>
      <rPr>
        <sz val="12"/>
        <rFont val="Calibri"/>
        <family val="2"/>
        <scheme val="minor"/>
      </rPr>
      <t xml:space="preserve"> from the drop down</t>
    </r>
  </si>
  <si>
    <r>
      <t xml:space="preserve">If you wish to create target LDEVs ahead select the LDEVs else select the option to </t>
    </r>
    <r>
      <rPr>
        <b/>
        <i/>
        <sz val="12"/>
        <rFont val="Calibri"/>
        <family val="2"/>
        <scheme val="minor"/>
      </rPr>
      <t xml:space="preserve">Create new DP volumes. </t>
    </r>
    <r>
      <rPr>
        <sz val="12"/>
        <rFont val="Calibri"/>
        <family val="2"/>
        <scheme val="minor"/>
      </rPr>
      <t xml:space="preserve">Click </t>
    </r>
    <r>
      <rPr>
        <b/>
        <i/>
        <sz val="12"/>
        <rFont val="Calibri"/>
        <family val="2"/>
        <scheme val="minor"/>
      </rPr>
      <t>Next.</t>
    </r>
  </si>
  <si>
    <r>
      <t xml:space="preserve">Verify the Migration Pairs in the next window for the </t>
    </r>
    <r>
      <rPr>
        <b/>
        <i/>
        <sz val="12"/>
        <rFont val="Calibri"/>
        <family val="2"/>
        <scheme val="minor"/>
      </rPr>
      <t>Pair state</t>
    </r>
    <r>
      <rPr>
        <sz val="12"/>
        <rFont val="Calibri"/>
        <family val="2"/>
        <scheme val="minor"/>
      </rPr>
      <t xml:space="preserve"> as </t>
    </r>
    <r>
      <rPr>
        <b/>
        <i/>
        <sz val="12"/>
        <rFont val="Calibri"/>
        <family val="2"/>
        <scheme val="minor"/>
      </rPr>
      <t>Move</t>
    </r>
    <r>
      <rPr>
        <sz val="12"/>
        <rFont val="Calibri"/>
        <family val="2"/>
        <scheme val="minor"/>
      </rPr>
      <t xml:space="preserve">. If </t>
    </r>
    <r>
      <rPr>
        <b/>
        <i/>
        <sz val="12"/>
        <rFont val="Calibri"/>
        <family val="2"/>
        <scheme val="minor"/>
      </rPr>
      <t xml:space="preserve">"Do Not Move" </t>
    </r>
    <r>
      <rPr>
        <sz val="12"/>
        <rFont val="Calibri"/>
        <family val="2"/>
        <scheme val="minor"/>
      </rPr>
      <t xml:space="preserve">is displayed then identify the reason to kick it off. Click </t>
    </r>
    <r>
      <rPr>
        <b/>
        <i/>
        <sz val="12"/>
        <rFont val="Calibri"/>
        <family val="2"/>
        <scheme val="minor"/>
      </rPr>
      <t>Next</t>
    </r>
    <r>
      <rPr>
        <sz val="12"/>
        <rFont val="Calibri"/>
        <family val="2"/>
        <scheme val="minor"/>
      </rPr>
      <t>.</t>
    </r>
  </si>
  <si>
    <r>
      <t xml:space="preserve">In the next window select </t>
    </r>
    <r>
      <rPr>
        <b/>
        <i/>
        <sz val="12"/>
        <rFont val="Calibri"/>
        <family val="2"/>
        <scheme val="minor"/>
      </rPr>
      <t>ZPR</t>
    </r>
    <r>
      <rPr>
        <sz val="12"/>
        <rFont val="Calibri"/>
        <family val="2"/>
        <scheme val="minor"/>
      </rPr>
      <t xml:space="preserve"> and Check </t>
    </r>
    <r>
      <rPr>
        <b/>
        <i/>
        <sz val="12"/>
        <rFont val="Calibri"/>
        <family val="2"/>
        <scheme val="minor"/>
      </rPr>
      <t>Completion notice</t>
    </r>
    <r>
      <rPr>
        <sz val="12"/>
        <rFont val="Calibri"/>
        <family val="2"/>
        <scheme val="minor"/>
      </rPr>
      <t xml:space="preserve"> to enter Notification Email ID.</t>
    </r>
  </si>
  <si>
    <r>
      <t xml:space="preserve">Select the </t>
    </r>
    <r>
      <rPr>
        <i/>
        <sz val="12"/>
        <rFont val="Calibri"/>
        <family val="2"/>
        <scheme val="minor"/>
      </rPr>
      <t>Schedule</t>
    </r>
    <r>
      <rPr>
        <sz val="12"/>
        <rFont val="Calibri"/>
        <family val="2"/>
        <scheme val="minor"/>
      </rPr>
      <t xml:space="preserve"> option for Now or Later.</t>
    </r>
  </si>
  <si>
    <r>
      <t xml:space="preserve">Click </t>
    </r>
    <r>
      <rPr>
        <b/>
        <sz val="12"/>
        <rFont val="Calibri"/>
        <family val="2"/>
        <scheme val="minor"/>
      </rPr>
      <t>Next</t>
    </r>
    <r>
      <rPr>
        <sz val="12"/>
        <rFont val="Calibri"/>
        <family val="2"/>
        <scheme val="minor"/>
      </rPr>
      <t>.</t>
    </r>
  </si>
  <si>
    <t>To monitor execution of the Migration Task.</t>
  </si>
  <si>
    <r>
      <t xml:space="preserve">Select the </t>
    </r>
    <r>
      <rPr>
        <b/>
        <sz val="12"/>
        <rFont val="Calibri"/>
        <family val="2"/>
        <scheme val="minor"/>
      </rPr>
      <t>Task</t>
    </r>
    <r>
      <rPr>
        <sz val="12"/>
        <rFont val="Calibri"/>
        <family val="2"/>
        <scheme val="minor"/>
      </rPr>
      <t xml:space="preserve"> tab.</t>
    </r>
  </si>
  <si>
    <t>Click the migration task in the Task List.</t>
  </si>
  <si>
    <t>Wait for task(s) to complete successfully, else may have to restart the failed tasks/LDEVs.</t>
  </si>
  <si>
    <t xml:space="preserve">UVM Clean up </t>
  </si>
  <si>
    <t>Log into HCS 8. Validate in the Tasks tab if the migrations are complete.</t>
  </si>
  <si>
    <r>
      <t xml:space="preserve">Once the migrations are complete, Go to </t>
    </r>
    <r>
      <rPr>
        <b/>
        <i/>
        <sz val="12"/>
        <rFont val="Calibri"/>
        <family val="2"/>
        <scheme val="minor"/>
      </rPr>
      <t>Storage System --&gt; G1000 --&gt; External Storage --&gt; System GUI</t>
    </r>
  </si>
  <si>
    <r>
      <t xml:space="preserve">Select the </t>
    </r>
    <r>
      <rPr>
        <b/>
        <i/>
        <sz val="12"/>
        <rFont val="Calibri"/>
        <family val="2"/>
        <scheme val="minor"/>
      </rPr>
      <t>PathGroup</t>
    </r>
    <r>
      <rPr>
        <sz val="12"/>
        <rFont val="Calibri"/>
        <family val="2"/>
        <scheme val="minor"/>
      </rPr>
      <t xml:space="preserve"> which was used to virtualize.</t>
    </r>
  </si>
  <si>
    <r>
      <t xml:space="preserve">Validate the </t>
    </r>
    <r>
      <rPr>
        <b/>
        <i/>
        <sz val="12"/>
        <rFont val="Calibri"/>
        <family val="2"/>
        <scheme val="minor"/>
      </rPr>
      <t>Parity Group ID</t>
    </r>
    <r>
      <rPr>
        <sz val="12"/>
        <rFont val="Calibri"/>
        <family val="2"/>
        <scheme val="minor"/>
      </rPr>
      <t xml:space="preserve"> matches the scorecard.</t>
    </r>
  </si>
  <si>
    <r>
      <t xml:space="preserve">Make sure all the </t>
    </r>
    <r>
      <rPr>
        <b/>
        <i/>
        <sz val="12"/>
        <rFont val="Calibri"/>
        <family val="2"/>
        <scheme val="minor"/>
      </rPr>
      <t>CU:LDEVs are swapped</t>
    </r>
    <r>
      <rPr>
        <sz val="12"/>
        <rFont val="Calibri"/>
        <family val="2"/>
        <scheme val="minor"/>
      </rPr>
      <t xml:space="preserve"> and the original LDEV number don't exist anymore.</t>
    </r>
  </si>
  <si>
    <r>
      <t xml:space="preserve">Select all the volumes you wish to remove, Go to </t>
    </r>
    <r>
      <rPr>
        <b/>
        <i/>
        <sz val="12"/>
        <rFont val="Calibri"/>
        <family val="2"/>
        <scheme val="minor"/>
      </rPr>
      <t>More Actions --&gt; Disconnect External Volumes</t>
    </r>
  </si>
  <si>
    <r>
      <t>Once the task is submitted, validate the task is completed successfully and go back to the Path Group to check the volume status as</t>
    </r>
    <r>
      <rPr>
        <b/>
        <i/>
        <sz val="12"/>
        <rFont val="Calibri"/>
        <family val="2"/>
        <scheme val="minor"/>
      </rPr>
      <t xml:space="preserve"> Disconnect</t>
    </r>
    <r>
      <rPr>
        <sz val="12"/>
        <rFont val="Calibri"/>
        <family val="2"/>
        <scheme val="minor"/>
      </rPr>
      <t>.</t>
    </r>
  </si>
  <si>
    <r>
      <t xml:space="preserve">Again select all the </t>
    </r>
    <r>
      <rPr>
        <b/>
        <i/>
        <sz val="12"/>
        <rFont val="Calibri"/>
        <family val="2"/>
        <scheme val="minor"/>
      </rPr>
      <t>Disconnected</t>
    </r>
    <r>
      <rPr>
        <sz val="12"/>
        <rFont val="Calibri"/>
        <family val="2"/>
        <scheme val="minor"/>
      </rPr>
      <t xml:space="preserve"> Volumes,</t>
    </r>
    <r>
      <rPr>
        <b/>
        <sz val="12"/>
        <rFont val="Calibri"/>
        <family val="2"/>
        <scheme val="minor"/>
      </rPr>
      <t xml:space="preserve"> </t>
    </r>
    <r>
      <rPr>
        <sz val="12"/>
        <rFont val="Calibri"/>
        <family val="2"/>
        <scheme val="minor"/>
      </rPr>
      <t>Go to</t>
    </r>
    <r>
      <rPr>
        <b/>
        <i/>
        <sz val="12"/>
        <rFont val="Calibri"/>
        <family val="2"/>
        <scheme val="minor"/>
      </rPr>
      <t xml:space="preserve"> More Actions --&gt; Delete External Volumes. </t>
    </r>
    <r>
      <rPr>
        <sz val="12"/>
        <rFont val="Calibri"/>
        <family val="2"/>
        <scheme val="minor"/>
      </rPr>
      <t>Check for the submitted task to finish successfully.</t>
    </r>
  </si>
  <si>
    <t>If all the volumes from the Path Group are selected for clean up, the path group shouldn't exist anymore are the Disconnect/Delete operations.</t>
  </si>
  <si>
    <t>After validations proceed to the source array to unmap the devices or CU:LDEVs from the MHSD.</t>
  </si>
  <si>
    <t>UVM Backout Plan</t>
  </si>
  <si>
    <t>Note: If at any stage a decision to backout is taken follow from that specific step.</t>
  </si>
  <si>
    <t>Stop application(s)</t>
  </si>
  <si>
    <t>Unmount filesystem(s)</t>
  </si>
  <si>
    <t>Export volume group(s)</t>
  </si>
  <si>
    <r>
      <t xml:space="preserve">MPIO - Remove (HDLM) new or devices from native MPIO </t>
    </r>
    <r>
      <rPr>
        <sz val="10"/>
        <color rgb="FFFF0000"/>
        <rFont val="Calibri"/>
        <family val="2"/>
        <scheme val="minor"/>
      </rPr>
      <t>(Optional if MPIO isn't the issue)</t>
    </r>
  </si>
  <si>
    <r>
      <t xml:space="preserve">MPIO - Install previous existing multi-pathing software </t>
    </r>
    <r>
      <rPr>
        <sz val="10"/>
        <color rgb="FFFF0000"/>
        <rFont val="Calibri"/>
        <family val="2"/>
        <scheme val="minor"/>
      </rPr>
      <t>(Optional if MPIO isn't the issue)</t>
    </r>
  </si>
  <si>
    <t>Shutdown host</t>
  </si>
  <si>
    <t>Storage - Disconnect/Delete external volumes on G1000</t>
  </si>
  <si>
    <t>Zoning - Remove G1000 SAN zones from the active zoneset</t>
  </si>
  <si>
    <t>Add Old SAN zones back to the active zoneset and activate</t>
  </si>
  <si>
    <t>Unplug cables from server to new G1000 SAN and plug back the cables into Old EMC SAN</t>
  </si>
  <si>
    <t>Cable Team</t>
  </si>
  <si>
    <t>Reboot server</t>
  </si>
  <si>
    <t>Validate that devices are accessible</t>
  </si>
  <si>
    <t>Import volume group(s)</t>
  </si>
  <si>
    <t>Mount and validate filesystem(s)</t>
  </si>
  <si>
    <t>Start application(s)</t>
  </si>
  <si>
    <t>DBA</t>
  </si>
  <si>
    <t>Validate user application(s)</t>
  </si>
  <si>
    <t>App Owner</t>
  </si>
  <si>
    <t>TMEA Scorecard</t>
  </si>
  <si>
    <t>TMEA Scorecard:</t>
  </si>
  <si>
    <t>A TMEA scorecard displays the utilization levels of each resource in the storage subsystem with a scoring metric for a specific/requested timeframe. Score is the number of minutes above the thresholds.</t>
  </si>
  <si>
    <t>The Scorecard service is an annual subscription for a data collection, processing and reporting to customer. The objective of the service is to evaluate the Scorecard and provide the customer with a report.</t>
  </si>
  <si>
    <t>This service helps in alerting the customer that there is a problem if the scores begins to rise over time or are suddenly much higher than the previous reports.</t>
  </si>
  <si>
    <t>The report is measured with 2 reference thresholds, Lower Threshold and Upper Threshold.</t>
  </si>
  <si>
    <t>Lower Threshold is the utilization level beyond which there is inadequate reserve capacity to sustain a "no single point of hardware failure without processing disruption"</t>
  </si>
  <si>
    <t>Upper Threshold is the approximate point of resource exhaustion.</t>
  </si>
  <si>
    <t>The Owner Tab in the report helps the customer identify the specific owner(s) using the resources that may have high scores to help them narrow the scope of what requires further investigation.</t>
  </si>
  <si>
    <t>SPA FirstAid: If a service is not requested by the customer, a data polling might help them in the future to have a baseline assessment for any problems/issues a customer is facing. As the data is already polled, it can be processed and assessed.</t>
  </si>
  <si>
    <t>SPA Service:</t>
  </si>
  <si>
    <t>The Storage Platform/Storage Assessment is an analysis, using a standardized methodology, of the alignment of the customer’s deployment and utilization of the Storage Systems with Hitachi’s recommended deployment practices.</t>
  </si>
  <si>
    <t>Data collection:</t>
  </si>
  <si>
    <t>A software is supplied by Hitachi that runs on a server supplied by the customer which polls the storage metrics every minute for its resource utilization and every four hours for its configuration.</t>
  </si>
  <si>
    <t>The data is then transferred to Hitachi via the internet where it is processed on servers provided and supported by Hitachi.</t>
  </si>
  <si>
    <t>If it is a service the Scorecard Reports are sent to customer on a weekly, biweekly or monthly basis in Excel format via an email as per the SoW.</t>
  </si>
  <si>
    <t>License Request</t>
  </si>
  <si>
    <t>To create a new TMEA (Scorecard Service, SPA FirstAid, SPA Storage Assessment or SPA T&amp;M) license, go to iSEC:</t>
  </si>
  <si>
    <t xml:space="preserve">Go to "License"  -&gt; "Generate" -&gt; </t>
  </si>
  <si>
    <t>Complete the License Request Form for both Engagement and Customer Information. Remember no special characters are allowed except for @ in the email field. Do not use a space in the customer name field.</t>
  </si>
  <si>
    <t>In Service Information, from the drop down menu for "Service Type", select the appropriate Scorecard or SPA service.</t>
  </si>
  <si>
    <t>Select the "Storage Type" and enter the "Serial Number" and "Add to List".</t>
  </si>
  <si>
    <t>Select the "Valid Till" Date and click "Submit". (Duration)</t>
  </si>
  <si>
    <t>Note: Approved SoW has to be provided to DataMart along with the request for generating a license.</t>
  </si>
  <si>
    <t>For a SPA FirstAid: DataMart provides with a 30 day temporary license to work on the issue.</t>
  </si>
  <si>
    <t>HW/SW Requirements, CMD Device allocation and Installation</t>
  </si>
  <si>
    <t>DataMart will provide with the instructions to install along with the HW/SW requirements for the collector server when a new license is requested using the iSEC License Request form.</t>
  </si>
  <si>
    <t>- Any OS which is still being developed/patched. Desktop Systems and Server 2003 are not supported.</t>
  </si>
  <si>
    <t>Installation:</t>
  </si>
  <si>
    <t>When a project/customer requests for the service, contact DataMart for installation of TMEA Data collector.</t>
  </si>
  <si>
    <t>DataMart usually handles all the installation along with coordinating with customer because of the complexities involved with firewall and security. They also provide a process document if the TC can handle the installation.</t>
  </si>
  <si>
    <t>Prefer to have User Access Control (UAC) turned off for the install, check with security team regarding this before doing so.</t>
  </si>
  <si>
    <t>The following are the pre-requisites prior to installing TMEA before engaging DataMart Support (Contact TC for any questions):</t>
  </si>
  <si>
    <t>Identify the Collector Host and document the below details:</t>
  </si>
  <si>
    <t>Server Name and Sever IP address</t>
  </si>
  <si>
    <t>Download the TMEA Collector Software and RAID Manager Library from DataMart FTP</t>
  </si>
  <si>
    <t>FTP Site: datamartftp.hds.com</t>
  </si>
  <si>
    <t>FTP User: tmea</t>
  </si>
  <si>
    <t>FTP Pass: tmea</t>
  </si>
  <si>
    <t>For Windows:</t>
  </si>
  <si>
    <t>All: TMEACollectorInstaller-x.exe (2008*/2012* compatible)</t>
  </si>
  <si>
    <t>• (Notice there are 32-bit and 64-bit versions)</t>
  </si>
  <si>
    <t>Modular: HSNM2-x-CLI-x.exe</t>
  </si>
  <si>
    <t>VSP*/USP*/HUSVM: RMLIB_Windows_*.zip</t>
  </si>
  <si>
    <t>For Linux:</t>
  </si>
  <si>
    <t>TMEA*rpm TMEA*txt and RMLIB* - The document describes packages needed.</t>
  </si>
  <si>
    <t>Solaris – No longer supported</t>
  </si>
  <si>
    <t>Download all the License files onto the collector host.</t>
  </si>
  <si>
    <t>Using the right steps, allocate a command device for each Enterprise storage subsystem that will TMEA will collect from.</t>
  </si>
  <si>
    <t>A 1.03 GB Command device dedicated solely to TMEA has to be created and presented for each enterprise array. Should not share with any other applications.</t>
  </si>
  <si>
    <t>For Windows/Linux Physical Collector Host:</t>
  </si>
  <si>
    <t>a) Carve out a LDEV with command device attribute ON.</t>
  </si>
  <si>
    <t>b) Allocate the Command Device (CMD) to the collector host.</t>
  </si>
  <si>
    <t>c) Zone and scan for the LUN on the host.</t>
  </si>
  <si>
    <t>For VMware:</t>
  </si>
  <si>
    <t>b) Allocate the Command Device (CMD) to the collector ESX Server</t>
  </si>
  <si>
    <t>c) Zone the ESX Server HBA WWPN to the Storage Port(s)</t>
  </si>
  <si>
    <t>d) Discover the CMD Device LDEV and deploy them to the Collector VMware Guest as RDM (Raw Device Mapping) Device.</t>
  </si>
  <si>
    <t>i)     Login to vSphere Client and Select the 'Configuration' tab</t>
  </si>
  <si>
    <t>ii)    Select the 'Storage' quick link under 'Hardware'</t>
  </si>
  <si>
    <t>iii)   Click the 'Devices' button</t>
  </si>
  <si>
    <t>iv)   Select link for 'Rescan All'</t>
  </si>
  <si>
    <t>v)    Click 'OK' to Scan for 'New Storage Devices'</t>
  </si>
  <si>
    <t>vi)   Verify the CMD LUN(s) show up under the list of 'Devices'</t>
  </si>
  <si>
    <t>vii)  Select the 'Virtual Machines' tab</t>
  </si>
  <si>
    <t>viii) Select the guest for TMEA Collector, right-click and select 'Edit Settings'</t>
  </si>
  <si>
    <t>ix)   Click on 'Add', Select 'Hard Disk' under 'Device Type' and then click 'Next'</t>
  </si>
  <si>
    <t>x)    For type of disk, select radio button for 'Raw Device Mappings'</t>
  </si>
  <si>
    <t>xi)   Select the specific LUN to RDM based of the device name.</t>
  </si>
  <si>
    <t>For example in the Name string, S/N=cf5e Hex for 53086, port=00 (CL1-A) and last 4 characters (ex: 0610 = 06:10). This is based on Array WWPN+Serial Number+LDEV ID.</t>
  </si>
  <si>
    <t>xii)  Specify the Datastore for RDM Device</t>
  </si>
  <si>
    <t>xiii) Then select the Physical Compatibility Mode for proper interaction with CMD.</t>
  </si>
  <si>
    <t>xiv) Leave the defaults for Virtual Device Node SCSI_ID. Finish the RDM mapping.</t>
  </si>
  <si>
    <t>xv)  Once the task is complete, validate the mapping by going to settings and then you're ready to use it as a CMD for TMEA Collector.</t>
  </si>
  <si>
    <t>Create a Account on all modular arrays with the right authentication dedicated for TMEA.</t>
  </si>
  <si>
    <t>Username: tmea   Password: tmea123</t>
  </si>
  <si>
    <t>Document the controller (0 and 1) IP addresses for all Modular Arrays.</t>
  </si>
  <si>
    <t>g</t>
  </si>
  <si>
    <t>Validate if Telnet is installed, in case of troubleshooting (2008/2008 R2/2012)</t>
  </si>
  <si>
    <t>Open Administrative Command Prompt</t>
  </si>
  <si>
    <r>
      <t xml:space="preserve">Run -&gt; </t>
    </r>
    <r>
      <rPr>
        <sz val="12"/>
        <rFont val="Courier New"/>
        <family val="3"/>
      </rPr>
      <t>pkgmgr /iu:"TelnetClient"</t>
    </r>
  </si>
  <si>
    <t>Test telnet is installed by running telnet at the command prompt.</t>
  </si>
  <si>
    <t>h</t>
  </si>
  <si>
    <t>Install .net 3.5 on Server 2012. Skip this step if you are using 2008.</t>
  </si>
  <si>
    <t>Note: Cannot install .net 3.5 on the fly for Server 2012 when connected to a domain or maintained by WSUS/SCCM/etc.</t>
  </si>
  <si>
    <t>If not on a domain or maintained by a package manager, Mount the ISO or insert DVD on the 2012 Server,</t>
  </si>
  <si>
    <t>- Add Roles and Features Wizard</t>
  </si>
  <si>
    <t>- Select .NET Framework 3.5 Features</t>
  </si>
  <si>
    <t>- Select Specify an alternate source path link in the Confirm installation selections screen.</t>
  </si>
  <si>
    <t>- Path X:\Sources\SxS and then click OK.</t>
  </si>
  <si>
    <t>- Click Install button.</t>
  </si>
  <si>
    <t>i</t>
  </si>
  <si>
    <t>To use the Watchdog function, you must have access to an SMTP server on port 25, 465 or 587.</t>
  </si>
  <si>
    <t>Watchdog function monitors your TMEA services and emails the recipients identified in the event of a failure. There may be more than one recipient.</t>
  </si>
  <si>
    <t xml:space="preserve">Collect the below information for Watchdog function: </t>
  </si>
  <si>
    <t xml:space="preserve">i.    Mail Server:   </t>
  </si>
  <si>
    <t xml:space="preserve">ii.   Port:                 </t>
  </si>
  <si>
    <t xml:space="preserve">iii.  Username (if any): </t>
  </si>
  <si>
    <t xml:space="preserve">iv.  Password (if any): </t>
  </si>
  <si>
    <t xml:space="preserve">v.   Sender's Email:  </t>
  </si>
  <si>
    <t>vi.  Recipients Email address(es), 1 or more:</t>
  </si>
  <si>
    <t>j</t>
  </si>
  <si>
    <t>Firewall is setup to allow automatic transfers. Files are encrypted and not readable until inside Hitachi network.</t>
  </si>
  <si>
    <r>
      <t xml:space="preserve">1) Open FTP port for automatic upload (Most Recommended). Refer to the image on the right </t>
    </r>
    <r>
      <rPr>
        <b/>
        <sz val="12"/>
        <color rgb="FFC00000"/>
        <rFont val="Calibri"/>
        <family val="2"/>
        <scheme val="minor"/>
      </rPr>
      <t>-----------------------------------------------------------------------&gt;&gt;&gt;</t>
    </r>
  </si>
  <si>
    <t>i. Host: 207.126.248.84 -&gt; datamartftp.hds.com</t>
  </si>
  <si>
    <t>ICMP echo is off – no ping response available</t>
  </si>
  <si>
    <t>ii. Modes supported: SFTP (22) - FTP (21) - FTPS (990)</t>
  </si>
  <si>
    <t>FTP and FTPS require passive ports 5000-6000</t>
  </si>
  <si>
    <t>2) To manually transfer files over FTP, follow the document below (Not Recommended):</t>
  </si>
  <si>
    <t>http://datamartftp.hds.com/tmea/Docs/ftp_manual_transfer.pdf</t>
  </si>
  <si>
    <r>
      <rPr>
        <sz val="12"/>
        <rFont val="Calibri"/>
        <family val="2"/>
        <scheme val="minor"/>
      </rPr>
      <t xml:space="preserve">Additional documentation available at: </t>
    </r>
    <r>
      <rPr>
        <u/>
        <sz val="12"/>
        <color theme="10"/>
        <rFont val="Calibri"/>
        <family val="2"/>
        <scheme val="minor"/>
      </rPr>
      <t>http://datamartftp.hds.com/tmea/Docs/</t>
    </r>
  </si>
  <si>
    <t>Linux Collector autostart.sh set up steps:</t>
  </si>
  <si>
    <r>
      <t xml:space="preserve">Upload the autostart.sh in </t>
    </r>
    <r>
      <rPr>
        <sz val="12"/>
        <rFont val="Courier New"/>
        <family val="3"/>
      </rPr>
      <t>/opt/TMEA/bin</t>
    </r>
    <r>
      <rPr>
        <sz val="12"/>
        <rFont val="Calibri"/>
        <family val="2"/>
        <scheme val="minor"/>
      </rPr>
      <t>.</t>
    </r>
  </si>
  <si>
    <r>
      <t>Change the permission of this script by using this command: “</t>
    </r>
    <r>
      <rPr>
        <sz val="12"/>
        <rFont val="Courier New"/>
        <family val="3"/>
      </rPr>
      <t>chmod 755 autostart.sh</t>
    </r>
    <r>
      <rPr>
        <sz val="12"/>
        <rFont val="Calibri"/>
        <family val="2"/>
        <scheme val="minor"/>
      </rPr>
      <t>”.</t>
    </r>
  </si>
  <si>
    <r>
      <t>Open the crontab by running this command: “</t>
    </r>
    <r>
      <rPr>
        <sz val="12"/>
        <rFont val="Courier New"/>
        <family val="3"/>
      </rPr>
      <t>crontab –e</t>
    </r>
    <r>
      <rPr>
        <sz val="12"/>
        <rFont val="Calibri"/>
        <family val="2"/>
        <scheme val="minor"/>
      </rPr>
      <t>”.</t>
    </r>
  </si>
  <si>
    <t>Insert any one of the below command in crontab job to determine the execution plan for this script and commit the changes:</t>
  </si>
  <si>
    <t>Run at every 15 minutes:</t>
  </si>
  <si>
    <t xml:space="preserve">*/15 * * * * /opt/TMEA/bin/autostart.sh </t>
  </si>
  <si>
    <t>Run at every  hour:</t>
  </si>
  <si>
    <t>0 */1 * * * /opt/TMEA/bin/autostart.sh</t>
  </si>
  <si>
    <r>
      <t>Verify the crontab changes by using this command: “</t>
    </r>
    <r>
      <rPr>
        <sz val="12"/>
        <rFont val="Courier New"/>
        <family val="3"/>
      </rPr>
      <t>crontab –l</t>
    </r>
    <r>
      <rPr>
        <sz val="12"/>
        <rFont val="Calibri"/>
        <family val="2"/>
        <scheme val="minor"/>
      </rPr>
      <t>”</t>
    </r>
  </si>
  <si>
    <r>
      <t xml:space="preserve">Sample output: </t>
    </r>
    <r>
      <rPr>
        <sz val="12"/>
        <rFont val="Courier New"/>
        <family val="3"/>
      </rPr>
      <t xml:space="preserve">*/15 * * * * /opt/TMEA/bin/autostart.sh                                                                                  </t>
    </r>
    <r>
      <rPr>
        <sz val="10"/>
        <color rgb="FFC00000"/>
        <rFont val="Calibri"/>
        <family val="2"/>
        <scheme val="minor"/>
      </rPr>
      <t>fig.3. DataMart connectivity and firewall rule recommendations</t>
    </r>
  </si>
  <si>
    <r>
      <t>You can view the logs of this script by run this command: “</t>
    </r>
    <r>
      <rPr>
        <sz val="12"/>
        <rFont val="Courier New"/>
        <family val="3"/>
      </rPr>
      <t>vi /tmp/autostart.log</t>
    </r>
    <r>
      <rPr>
        <sz val="12"/>
        <rFont val="Calibri"/>
        <family val="2"/>
        <scheme val="minor"/>
      </rPr>
      <t>”.</t>
    </r>
  </si>
  <si>
    <t>Note: This script will check if any of the services from the running instance is stopped or not and if any service is stopped then it restart it automatically. And it is tested on Linux collector version: 9.5b12</t>
  </si>
  <si>
    <t>Request a User account on TMEA DataMart (Optional but not required for Scorecard)</t>
  </si>
  <si>
    <t>To request a user account, there must be a need for TMEA DataMart access or resource assignment for a specific Scorecard Service.</t>
  </si>
  <si>
    <t>Send an email (to the below email ID) requesting to create a user account on TMEA DataMart with the Accounts you want to be associated with (if the account already exists).</t>
  </si>
  <si>
    <r>
      <rPr>
        <b/>
        <sz val="12"/>
        <rFont val="Calibri"/>
        <family val="2"/>
        <scheme val="minor"/>
      </rPr>
      <t>DataMart Support:</t>
    </r>
    <r>
      <rPr>
        <sz val="12"/>
        <rFont val="Calibri"/>
        <family val="2"/>
        <scheme val="minor"/>
      </rPr>
      <t xml:space="preserve"> </t>
    </r>
    <r>
      <rPr>
        <u/>
        <sz val="12"/>
        <color theme="10"/>
        <rFont val="Calibri"/>
        <family val="2"/>
        <scheme val="minor"/>
      </rPr>
      <t>datamart.support@hds.com</t>
    </r>
  </si>
  <si>
    <t>Once the TMEA Account has been created, DataMart will send a notification with the URL to access along with your credentials. Note: A temporary password will be provided which has to be changed on the 1st login.</t>
  </si>
  <si>
    <r>
      <rPr>
        <b/>
        <sz val="12"/>
        <rFont val="Calibri"/>
        <family val="2"/>
        <scheme val="minor"/>
      </rPr>
      <t xml:space="preserve">Page access URL: </t>
    </r>
    <r>
      <rPr>
        <u/>
        <sz val="12"/>
        <color theme="10"/>
        <rFont val="Calibri"/>
        <family val="2"/>
        <scheme val="minor"/>
      </rPr>
      <t>https://tmea-na.hds.com/tmea</t>
    </r>
  </si>
  <si>
    <t>Scorecard Generation and Interpretation</t>
  </si>
  <si>
    <t>Introduction to Scorecard:</t>
  </si>
  <si>
    <t>Scorecard accurately summarizes the resource(s) utilization for more rapid search and view. Scorecard doesn't plot a graph instead it details the data points for every minute of the week.</t>
  </si>
  <si>
    <t>As there are 10080 minutes in a week, due to the difficulty to plot a graph for all these minutes and still maintain the precision, scorecard uses a spreadsheet to present all the interesting data points.</t>
  </si>
  <si>
    <t>Examines:</t>
  </si>
  <si>
    <t>Probable over-utilization of resource</t>
  </si>
  <si>
    <t>Indicates which resource is in trouble and severity (by count)</t>
  </si>
  <si>
    <t>In some cases, indicates impacted device owners (not much useful for VSP's and G1000 because of the wide sharing of VSD's)</t>
  </si>
  <si>
    <t>Steps to generate a Scorecard:</t>
  </si>
  <si>
    <t>Access TMEA using the below URL:</t>
  </si>
  <si>
    <r>
      <rPr>
        <b/>
        <sz val="12"/>
        <color theme="10"/>
        <rFont val="Calibri"/>
        <family val="2"/>
        <scheme val="minor"/>
      </rPr>
      <t xml:space="preserve">Page access URL: </t>
    </r>
    <r>
      <rPr>
        <u/>
        <sz val="12"/>
        <color theme="10"/>
        <rFont val="Calibri"/>
        <family val="2"/>
        <scheme val="minor"/>
      </rPr>
      <t>https://tmea-na.hds.com/tmea</t>
    </r>
  </si>
  <si>
    <t>Select the customer or the project name under "Analyze" (Left drop down menu)</t>
  </si>
  <si>
    <t>The above step should populate all the resources being monitored, click "Analyze" in the "Action" column against the "Resource" name which you wish to create a scorecard for. You would see "&lt;Resource_Name&gt; selected for analysis"</t>
  </si>
  <si>
    <t>On the left menu, "Reports" should have expanded various options as below:</t>
  </si>
  <si>
    <t>&gt;&gt; Basic Reports</t>
  </si>
  <si>
    <t>&gt;&gt; Configuration Workbook</t>
  </si>
  <si>
    <t>&gt;&gt; Development-Jack</t>
  </si>
  <si>
    <t>&gt;&gt; Modeling</t>
  </si>
  <si>
    <t>&gt;&gt; Scorecards</t>
  </si>
  <si>
    <t>&gt;&gt; Standard</t>
  </si>
  <si>
    <t>Expand on "Scorecards" and select "Premium Scorecard", which populate a form on the right.</t>
  </si>
  <si>
    <t>Select the type of report you wish to create, below are the available options:</t>
  </si>
  <si>
    <t>System Scorecard</t>
  </si>
  <si>
    <t>Legend</t>
  </si>
  <si>
    <t>Owner Scorecard</t>
  </si>
  <si>
    <t>Scorecard Log (day)</t>
  </si>
  <si>
    <t>Scorecard Log (Hour)</t>
  </si>
  <si>
    <t>Scorecard Log (1 minute)</t>
  </si>
  <si>
    <t>Once the type is selected, then select the Data Range (From Time and To Time). This can also be saved by creating a new Date Range name.</t>
  </si>
  <si>
    <t>In the Report Type, select "Excel" (as this is displayed on data points, this is the only option that will work).</t>
  </si>
  <si>
    <t>Leave defaults for Report Contents as "Table" and axis to "Auto".</t>
  </si>
  <si>
    <t>Next you could display the report right away, schedule this report for a later time or also add it a batch job for a periodical generation.</t>
  </si>
  <si>
    <t>Open the scorecard, below are the tabs and description in the report:</t>
  </si>
  <si>
    <t>System Scorecard - Displays scores for each time interval selected by each resource/type. Observe the number of minutes under RTH (Upper/Lower) and Oth (Upper/Lower)</t>
  </si>
  <si>
    <t>Legend - Provides a detailed description of each field listed in System Scorecard tab. Below are the details from Scorecard's Legend:</t>
  </si>
  <si>
    <t>Period Ending - Scorecards may be produced by the Week, Bi-Weekly, and by the month. The Period Ending Column is the last day of the observed period. The minutes observed row displays the number of minutes in the period.</t>
  </si>
  <si>
    <t>Device Owner - Brief Definition: The server or cluster using the storage resource this row represents. If a resource has multiple owners, the row will appear multiple times.</t>
  </si>
  <si>
    <t>Resource Type - Cache, Internal Paths, Back End Director (BED), Client Host Processor  (CHP), Array Group</t>
  </si>
  <si>
    <t>Resource - Identity of individual storage resources</t>
  </si>
  <si>
    <t>Lower Criteria - This threshold represents the approximate level at which there is inadequate reserve capacity to continue undisrupted operations after one member of an active redundant pair has failed.</t>
  </si>
  <si>
    <t>Upper Criteria - This threshold represents the approximate level at which resource exhaustion occurs.</t>
  </si>
  <si>
    <t>RTH Lower - Response Time Hours Score, Lower Threshold (RTH Lower)</t>
  </si>
  <si>
    <t>RTH Upper - Response Time Hours Score, Upper Threshold (RTH Upper)</t>
  </si>
  <si>
    <t>OtH Lower - Other Hours Score, Lower Threshold (OtH Lower)</t>
  </si>
  <si>
    <t>OtH Upper - Other Hours Score, Upper Threshold (Oth Upper)</t>
  </si>
  <si>
    <t>Score - Count of the number of minutes the threshold was been exceeded.</t>
  </si>
  <si>
    <t xml:space="preserve">  </t>
  </si>
  <si>
    <t xml:space="preserve">System in the Device Owner Column. Scores for each/every storage resource using the System Calendar. </t>
  </si>
  <si>
    <t xml:space="preserve">&lt;Owner Name&gt; in the Device Owner Column. Scores for each/every storage resource used by that Owner using the Calendar assigned to that Owner. If no Calendar is assigned to that Owner, the System Calendar is used as the default. </t>
  </si>
  <si>
    <t>Sum All ---Cache, CHP, and Array Group Resources are reported individually. Internal Paths and BED microprocessor scores are reported as an aggregate sum.</t>
  </si>
  <si>
    <t>Owner Scorecard - Provides scores by each Device Owner.</t>
  </si>
  <si>
    <t>There are two different time periods which are determined by the Calendar:</t>
  </si>
  <si>
    <t>Interactive Window- Can be interpreted as business hours for the customer</t>
  </si>
  <si>
    <t>Batch Window - Could be non-business hours or hours for a pre-defined vacation day(s) in the TMEA Calendar</t>
  </si>
  <si>
    <t>What to look for ? How to interpret the scores ?</t>
  </si>
  <si>
    <t>Depending on RTH Lower/Upper and Oth Lower/Lower scores, we can determine the resources which are under-utilized or over-utilized. This enables the customer to understand the resource utilization and how it is impacting performance.</t>
  </si>
  <si>
    <t>The scores from weekly reports (if a SPA service is being provided) enables to monitor the growth in terms of performance which in-turn can act as alerts to the customer.</t>
  </si>
  <si>
    <t>From the snippet on the right, we can see that the total minutely data collected is 10068 out of possible 10080 (minutes in a week). Which is about 99.88%.</t>
  </si>
  <si>
    <t>This is a very good collection as we have samples from most of the week.</t>
  </si>
  <si>
    <t>The score which is shown in green on the right can be interpreted as the number of samples or minutes which were below 40 % Utilization.</t>
  </si>
  <si>
    <t>Similarly, the score which is shown in yellow on the right can be interpreted as the number of samples or minutes which were above 70 % Utilization.</t>
  </si>
  <si>
    <t>Understanding scores in the interactive window are completely different from the batch window. For example, SLA in the interactive window is response time while the batch window</t>
  </si>
  <si>
    <t>is throughput. Therefore the user would like to see lower scores in the interactive window while higher scores in the batch window might be</t>
  </si>
  <si>
    <t>considered acceptable.</t>
  </si>
  <si>
    <r>
      <rPr>
        <b/>
        <sz val="12"/>
        <rFont val="Calibri"/>
        <family val="2"/>
        <scheme val="minor"/>
      </rPr>
      <t>Cache-Write Pending</t>
    </r>
    <r>
      <rPr>
        <sz val="12"/>
        <rFont val="Calibri"/>
        <family val="2"/>
        <scheme val="minor"/>
      </rPr>
      <t xml:space="preserve"> - scores should always be ZERO (0).</t>
    </r>
  </si>
  <si>
    <t>Lower Criteria scores requires investigation.</t>
  </si>
  <si>
    <t>Upper Criteria scores requires immediate attention.</t>
  </si>
  <si>
    <r>
      <rPr>
        <b/>
        <sz val="12"/>
        <rFont val="Calibri"/>
        <family val="2"/>
        <scheme val="minor"/>
      </rPr>
      <t xml:space="preserve">MPB </t>
    </r>
    <r>
      <rPr>
        <sz val="12"/>
        <rFont val="Calibri"/>
        <family val="2"/>
        <scheme val="minor"/>
      </rPr>
      <t>- Besides monitoring score activity from week to week, a TC would like to expect score consistency within a grouped resource. For ex., ideally all the scores for MPB should</t>
    </r>
  </si>
  <si>
    <t xml:space="preserve">be identical. Significant differences requires future analysis. </t>
  </si>
  <si>
    <r>
      <rPr>
        <b/>
        <sz val="12"/>
        <rFont val="Calibri"/>
        <family val="2"/>
        <scheme val="minor"/>
      </rPr>
      <t>HDP Pools</t>
    </r>
    <r>
      <rPr>
        <sz val="12"/>
        <rFont val="Calibri"/>
        <family val="2"/>
        <scheme val="minor"/>
      </rPr>
      <t xml:space="preserve"> - should have identical scores. Different scores are result of expanding the pools without rebalancing the pools. This could lead to performance problems.</t>
    </r>
  </si>
  <si>
    <r>
      <rPr>
        <b/>
        <sz val="12"/>
        <rFont val="Calibri"/>
        <family val="2"/>
        <scheme val="minor"/>
      </rPr>
      <t>HDT Pools</t>
    </r>
    <r>
      <rPr>
        <sz val="12"/>
        <rFont val="Calibri"/>
        <family val="2"/>
        <scheme val="minor"/>
      </rPr>
      <t xml:space="preserve"> - tiering must be understood to interpret the scores. It is very common for Tier1 FMD RAID Groups to have very high scores and Tier-2 and 3 lower scores.</t>
    </r>
  </si>
  <si>
    <t>- Variable scores in a tier (Tier2 and 3) could be a result of expansion and not rebalancing.</t>
  </si>
  <si>
    <t>- If the lower tier has higher scores compared to its higher tier, this could lead to performance issues. May have been caused of multiple scenarios, few listed below:</t>
  </si>
  <si>
    <t>a) The page relocation hasn't completed properly, due to the relocation window not big enough.</t>
  </si>
  <si>
    <t>b) Pool sizing not compatible for the workload.</t>
  </si>
  <si>
    <t>c) May be HDT is not the right option for this specific workload.</t>
  </si>
  <si>
    <t>d) The RAID group and drive types may not be right for the workload.</t>
  </si>
  <si>
    <r>
      <t xml:space="preserve">e) Possibly a wrong page was tied manually to a particular tier.                                                                                                                                                                                                                                                                            </t>
    </r>
    <r>
      <rPr>
        <sz val="10"/>
        <color rgb="FFC00000"/>
        <rFont val="Calibri"/>
        <family val="2"/>
        <scheme val="minor"/>
      </rPr>
      <t>fig.4. Sample Scorecard (system)</t>
    </r>
  </si>
  <si>
    <t>Calendar</t>
  </si>
  <si>
    <t>TMEA Calendar is maintained by DataMart.</t>
  </si>
  <si>
    <t>A standard TMEA calendar week starts on a Sunday and ends on a Saturday. This can changed by requesting DataMart to Monday through Sunday.</t>
  </si>
  <si>
    <t>Evaluating utilization requires knowledge of the intended use of the resource, i.e. for interactive or batch processing which have conflicting usage strategies and optimization goals.</t>
  </si>
  <si>
    <t>Conflicts between contending users can be resolved by separating contending users by resource (dedicated resources), or more commonly by time of day/day of week.</t>
  </si>
  <si>
    <t>A Calendar assigned to a Device Owner implies assignment of the same Calendar to all the resources used by that Device Owner.</t>
  </si>
  <si>
    <t>A Device Owner may only have one Calendar, but a Calendar may have many device owners.</t>
  </si>
  <si>
    <t>Additional Notes/Help</t>
  </si>
  <si>
    <t>Watchdog:</t>
  </si>
  <si>
    <t>To change the license check to 7 days:</t>
  </si>
  <si>
    <t>Open the Installation directory of TMEA Collector. For Ex: C:\Program Files\HDS\TMEA Collector</t>
  </si>
  <si>
    <t>Open the IntervalFile.txt and change the value for  DaysBeforeLicenseExpireReportingStarts to 7</t>
  </si>
  <si>
    <t>Restart the Watchdog Service.</t>
  </si>
  <si>
    <t>To update license on a Windows TMEA Collector server, download/transfer the new license file(s) for each storage subsystem onto the server:</t>
  </si>
  <si>
    <t>Open the TMEA Collector Command Center by clicking on the TMEA Collector icon.</t>
  </si>
  <si>
    <t>Select the Model type on left panel of TMEA Collector Command Center window.</t>
  </si>
  <si>
    <t>Select the subsystem and stop Services.</t>
  </si>
  <si>
    <t>In the central panel, click on browse button and change the path to new license file.</t>
  </si>
  <si>
    <t>Click Save Settings</t>
  </si>
  <si>
    <t>Restart the TMEA Collector services</t>
  </si>
  <si>
    <t>Steps to setup archiveRetention script for Linux Collector:</t>
  </si>
  <si>
    <t>Login to TMEA Linux collector machine using root user.</t>
  </si>
  <si>
    <r>
      <t>Upload the archiveRetention.sh file at location “</t>
    </r>
    <r>
      <rPr>
        <sz val="12"/>
        <rFont val="Courier New"/>
        <family val="3"/>
      </rPr>
      <t>/opt/TMEA/bin</t>
    </r>
    <r>
      <rPr>
        <sz val="12"/>
        <rFont val="Calibri"/>
        <family val="2"/>
        <scheme val="minor"/>
      </rPr>
      <t xml:space="preserve"> “.</t>
    </r>
  </si>
  <si>
    <r>
      <t>Run command “</t>
    </r>
    <r>
      <rPr>
        <sz val="12"/>
        <rFont val="Courier New"/>
        <family val="3"/>
      </rPr>
      <t>chown root:root /opt/TMEA/bin/archiveRetention.sh</t>
    </r>
    <r>
      <rPr>
        <sz val="12"/>
        <rFont val="Calibri"/>
        <family val="2"/>
        <scheme val="minor"/>
      </rPr>
      <t xml:space="preserve"> “</t>
    </r>
  </si>
  <si>
    <r>
      <t>Run command “</t>
    </r>
    <r>
      <rPr>
        <sz val="12"/>
        <rFont val="Courier New"/>
        <family val="3"/>
      </rPr>
      <t xml:space="preserve"> dos2unix /opt/TMEA/bin/archiveRetention.sh  </t>
    </r>
    <r>
      <rPr>
        <sz val="12"/>
        <rFont val="Calibri"/>
        <family val="2"/>
        <scheme val="minor"/>
      </rPr>
      <t>”.</t>
    </r>
  </si>
  <si>
    <r>
      <t>Run command “</t>
    </r>
    <r>
      <rPr>
        <sz val="12"/>
        <rFont val="Courier New"/>
        <family val="3"/>
      </rPr>
      <t xml:space="preserve"> chmod 755 /opt/TMEA/bin/archiveRetention.sh</t>
    </r>
    <r>
      <rPr>
        <sz val="12"/>
        <rFont val="Calibri"/>
        <family val="2"/>
        <scheme val="minor"/>
      </rPr>
      <t xml:space="preserve"> ”.</t>
    </r>
  </si>
  <si>
    <t>Set up a cronjob for each instance/array to run once a day as mentioned below.</t>
  </si>
  <si>
    <t>#minute hour * * * command</t>
  </si>
  <si>
    <t>30 23 * * *  /opt/TMEA/bin /archiveRetention.sh  &lt;full path of output directory&gt;/archive/</t>
  </si>
  <si>
    <r>
      <t xml:space="preserve">Example:  </t>
    </r>
    <r>
      <rPr>
        <sz val="12"/>
        <rFont val="Courier New"/>
        <family val="3"/>
      </rPr>
      <t>30 23 * * *  /opt/TMEA/bin /archiveRetention.sh  /TMEA/data/53086/archive/</t>
    </r>
  </si>
  <si>
    <t>Note: Please set up the proper path for instance output directory, otherwise it might leads to delete the files from other path.</t>
  </si>
  <si>
    <t>AIX UVM+HTSM Process</t>
  </si>
  <si>
    <t>Tasks/Steps</t>
  </si>
  <si>
    <t>All teams involved should read through the process completely before performing any migration. Sys admin should sign off on the process before proceeding.</t>
  </si>
  <si>
    <t>PRE OUTAGE TASKS</t>
  </si>
  <si>
    <t>AIX Server Preparation for Physical HBA or NPIVs - *Save all LUN Mapping and Perform backups first</t>
  </si>
  <si>
    <t>Take tape backups or validate the backups are current as needed.</t>
  </si>
  <si>
    <t>Back up Team</t>
  </si>
  <si>
    <t>Submit cable request for SAN changes and perform any patching for servers scheduled to migrate. (If needed)</t>
  </si>
  <si>
    <t>PM/TC</t>
  </si>
  <si>
    <t>Document LUN Information</t>
  </si>
  <si>
    <t>Document paths and controller numbers and gather additional disk information including mount points, LUN numbers, etc. (iSEC scripts/getconfig will collect this) from the hosts.</t>
  </si>
  <si>
    <t>Backup System Information (while system is in use is better)</t>
  </si>
  <si>
    <t>Create mksysb backup of the system</t>
  </si>
  <si>
    <r>
      <t xml:space="preserve">Use cfg2html to backup all system data or save all the following information manually and store it some place </t>
    </r>
    <r>
      <rPr>
        <b/>
        <sz val="12"/>
        <rFont val="Calibri"/>
        <family val="2"/>
        <scheme val="minor"/>
      </rPr>
      <t>other than on the server you're migrating.</t>
    </r>
  </si>
  <si>
    <t>lsdev -Cc disk</t>
  </si>
  <si>
    <t>lspv |grep -v hdiskpower|sort</t>
  </si>
  <si>
    <t>lspv |grep hdiskpower|sort</t>
  </si>
  <si>
    <t>lsvg</t>
  </si>
  <si>
    <t>lsvg -o</t>
  </si>
  <si>
    <t>powermt display options|grep -ip  hitachi</t>
  </si>
  <si>
    <t>powermt display paths</t>
  </si>
  <si>
    <t>cp /etc/inittab /etc/inittab.HDSMig</t>
  </si>
  <si>
    <t>Get PowerPath rootvg pseudo device LUN and paths</t>
  </si>
  <si>
    <t xml:space="preserve">for rootpv in `lspv|grep rootvg|egrep -ve "old|alt"|awk '{print $1}'|head -1`;do powermt display dev=$rootpv;done </t>
  </si>
  <si>
    <t>powermt display dev=all</t>
  </si>
  <si>
    <t>mount</t>
  </si>
  <si>
    <t>cat /etc/filesystems |grep -v “*”</t>
  </si>
  <si>
    <t>bootlist -m normal -o</t>
  </si>
  <si>
    <t>Clean Up Defined Devices</t>
  </si>
  <si>
    <t>Note: While this is not critical to the migration, it is much easier to identify any problems if the system is in a clean state prior to migration.</t>
  </si>
  <si>
    <r>
      <t>lsdev -Cc disk |grep Defined</t>
    </r>
    <r>
      <rPr>
        <sz val="10"/>
        <rFont val="Courier New"/>
        <family val="3"/>
      </rPr>
      <t xml:space="preserve">      </t>
    </r>
    <r>
      <rPr>
        <sz val="10"/>
        <rFont val="Arial"/>
        <family val="2"/>
      </rPr>
      <t># If there are Defined devices you can remove them manually or use the following command.</t>
    </r>
  </si>
  <si>
    <t>#for rmhdisk in `lsdev -Cc disk |grep Defined |awk '{print $1}'`;do rmdev -dl $rmhdisk;done</t>
  </si>
  <si>
    <t>Check server san fabric configuration and correct if required</t>
  </si>
  <si>
    <t>If there is a cabling problem it may not be possible to correct the SAN Fabric configuration prior to migration, however it should be noted and corrected as soon as possible.</t>
  </si>
  <si>
    <t>The command below will print out the adapter name and SAN Fabric port. Check with Storage Admin if this provides redundant connectivity and if not, correct it.</t>
  </si>
  <si>
    <t>for fcsdev in `lsdev -Cc adapter |grep fcs|grep -v Defined|awk '{print $1}'`;do echo "$fcsdev: \c";fcstat $fcsdev |grep "Port FC ID"|cut -d ":" -f2;done</t>
  </si>
  <si>
    <t>Server “Boot-ability” Checks</t>
  </si>
  <si>
    <t>In some cases servers won’t have been booted for years.  Performing a boot prior to migration will help in troubleshooting in the unlikely event of problems post migration.  Check the system boot list:</t>
  </si>
  <si>
    <r>
      <t xml:space="preserve">bootlist -m normal -o </t>
    </r>
    <r>
      <rPr>
        <sz val="10"/>
        <rFont val="Courier New"/>
        <family val="3"/>
      </rPr>
      <t xml:space="preserve">    </t>
    </r>
    <r>
      <rPr>
        <sz val="10"/>
        <rFont val="Arial"/>
        <family val="2"/>
      </rPr>
      <t># look for blv=hd5</t>
    </r>
  </si>
  <si>
    <r>
      <t>lslv -l hd5</t>
    </r>
    <r>
      <rPr>
        <sz val="10"/>
        <rFont val="Courier New"/>
        <family val="3"/>
      </rPr>
      <t xml:space="preserve">                     </t>
    </r>
    <r>
      <rPr>
        <sz val="10"/>
        <rFont val="Arial"/>
        <family val="2"/>
      </rPr>
      <t xml:space="preserve"># output should a rootvg disk. </t>
    </r>
  </si>
  <si>
    <t>The output should look something like this:</t>
  </si>
  <si>
    <r>
      <t xml:space="preserve">hdisk1 blv=hd5  &lt;&lt;-- </t>
    </r>
    <r>
      <rPr>
        <sz val="10"/>
        <rFont val="Arial"/>
        <family val="2"/>
      </rPr>
      <t>this “blv=hd5” is critical to the system booting correctly.</t>
    </r>
  </si>
  <si>
    <t>If something doesn’t look right you can try running bosboot to recreate the BLV (Boot Logical Volume)</t>
  </si>
  <si>
    <t>bosboot -ad /dev/ipldevice</t>
  </si>
  <si>
    <t>If the command above fails and you’re booting from a PowerPath device make sure that pprootdev fix has been run.  (It should be in /etc/inittab and if so removed so that it’s not started on boot.)</t>
  </si>
  <si>
    <r>
      <t xml:space="preserve">pprootdev fix                  </t>
    </r>
    <r>
      <rPr>
        <sz val="10"/>
        <rFont val="Arial"/>
        <family val="2"/>
      </rPr>
      <t># If this still fails you should contact IBM for assistance.</t>
    </r>
  </si>
  <si>
    <r>
      <t xml:space="preserve">pprootdev off                  </t>
    </r>
    <r>
      <rPr>
        <sz val="10"/>
        <rFont val="Arial"/>
        <family val="2"/>
      </rPr>
      <t># Disable PowerPath boot.</t>
    </r>
  </si>
  <si>
    <t>Attempt the bosboot command above again.  If you still can’t successfully create a boot image, investigate Remove PowerPath from /etc/inittab/</t>
  </si>
  <si>
    <t>In many systems pprootdev fix is run at boot time. Your system may have a completely different entry from that below or none at all, so please check it manually if the command below returns nothing.</t>
  </si>
  <si>
    <t>Be cautious of what you remove from inittab or the system may not boot.</t>
  </si>
  <si>
    <t>egrep -i "fix|emc|pp" /etc/inittab|egrep -ve "rcemcp_mond|rcemcpower|paging|diag"</t>
  </si>
  <si>
    <t>pprootdevfix:23456789:once:/usr/local/scripts/emc-pprootdev.ksh</t>
  </si>
  <si>
    <t>In this example, to remove this entry, you can use the following command in lieu of editing the file directly.</t>
  </si>
  <si>
    <t>Note:  This is just an example and you should substitute your finding for removal of the proper entry.</t>
  </si>
  <si>
    <t>rmitab pprootdevfix</t>
  </si>
  <si>
    <t>Verify data present</t>
  </si>
  <si>
    <r>
      <t xml:space="preserve">Verify </t>
    </r>
    <r>
      <rPr>
        <i/>
        <sz val="12"/>
        <rFont val="Calibri"/>
        <family val="2"/>
        <scheme val="minor"/>
      </rPr>
      <t>Source</t>
    </r>
    <r>
      <rPr>
        <sz val="12"/>
        <rFont val="Calibri"/>
        <family val="2"/>
        <scheme val="minor"/>
      </rPr>
      <t xml:space="preserve"> storage allocation.</t>
    </r>
  </si>
  <si>
    <t>Present Source storage to the G1000 on MHSD.</t>
  </si>
  <si>
    <t>Notify App Services/Owner or notify a d-list about the event start.</t>
  </si>
  <si>
    <t>At this point Customer will approve Go/No Go for the Outage/Server reboots and shutdown</t>
  </si>
  <si>
    <t>Configure PowerPath so that it doesn’t try to manage Hitachi disk</t>
  </si>
  <si>
    <t>powermt unmanage class=hitachi</t>
  </si>
  <si>
    <t>powermt display options |grep -ip Hitachi</t>
  </si>
  <si>
    <t>Hitachi       periodic autorestore = on</t>
  </si>
  <si>
    <t xml:space="preserve">                  status = unmanaged</t>
  </si>
  <si>
    <t>If all is good, please reboot the LPAR to ensure that it can successfully boot pre-migration.</t>
  </si>
  <si>
    <t>shutdown -Fr now</t>
  </si>
  <si>
    <t>When the server finishes booting, proceed to installing Hitachi ODM and setup attributes accordingly</t>
  </si>
  <si>
    <t>Important Note # If the server already uses Hitachi disks from earlier generations these have to be handled differently.</t>
  </si>
  <si>
    <t>Mount/Copy ODM from the share or NFS mount</t>
  </si>
  <si>
    <r>
      <t xml:space="preserve">example: </t>
    </r>
    <r>
      <rPr>
        <b/>
        <sz val="10"/>
        <rFont val="Courier New"/>
        <family val="3"/>
      </rPr>
      <t>mount -o soft &lt;source location&gt; /mnt</t>
    </r>
  </si>
  <si>
    <t>ls -l /mnt |grep -i ODM_540</t>
  </si>
  <si>
    <t>The following ODM packages are required to install Hitachi ODM 5.4.0.5:</t>
  </si>
  <si>
    <t>-rw-r--r--  1 root  system   51200 Jan 23 17:31 HTC_MPIO_ODM_5400I   &lt;----   Base</t>
  </si>
  <si>
    <t>-rw-r--r--  1 root  system   51200 Jan 23 17:31 HTC_MPIO_ODM_5401U</t>
  </si>
  <si>
    <t>-rw-r--r--  1 root  system   51200 Jan 23 17:31 HTC_MPIO_ODM_5402U</t>
  </si>
  <si>
    <t>-rw-r--r--  1 root  system   51200 Jan 23 17:31 HTC_MPIO_ODM_5403U</t>
  </si>
  <si>
    <t>-rw-r--r--  1 root  system   51200 Jan 23 17:31 HTC_MPIO_ODM_5404   &lt;----   UVSP/USPV</t>
  </si>
  <si>
    <t>-rw-r--r--  1 root  system   51200 Nov 27 16:36 HTC_MPIO_ODM_5410   &lt;----   UG1000</t>
  </si>
  <si>
    <t>Preview installation</t>
  </si>
  <si>
    <t>installp -acYpd /mnt devices.fcp.disk.Hitachi.array.mpio.rte</t>
  </si>
  <si>
    <t>Install and commit</t>
  </si>
  <si>
    <t>installp -acYd /mnt devices.fcp.disk.Hitachi.array.mpio.rte</t>
  </si>
  <si>
    <t>Ensure the ODM was installed and committed</t>
  </si>
  <si>
    <t>lslpp -l |grep Hitachi</t>
  </si>
  <si>
    <t>devices.fcp.disk.Hitachi.array.mpio.rte 5.4.0.5 COMMITTED  AIX MPIO Support for Hitachi</t>
  </si>
  <si>
    <t>Reboot the server so that the newly installed Hitachi ODM takes effect.  (Hitachi/IBM insist on this step)</t>
  </si>
  <si>
    <t>For OS Levels at or above AIX 6.1 TL08 or AIX 7.1 TL01 (chdef)</t>
  </si>
  <si>
    <t xml:space="preserve">Later levels of AIX have a useful facility to set default parameters for devices. In this case the Hitachi attributes can be set for all current and future Hitachi (VSP) devices. </t>
  </si>
  <si>
    <t>(i.e.: reserve_policy, queue_depth, algorithm). The command that has been added is chdef,  (Note: Commands below may need to be updated (-t) for new models of VSP)</t>
  </si>
  <si>
    <r>
      <t xml:space="preserve">Usage: </t>
    </r>
    <r>
      <rPr>
        <b/>
        <sz val="10"/>
        <rFont val="Courier New"/>
        <family val="3"/>
      </rPr>
      <t>chdef [-a Attribute=Value -c Class -s Subclass -t Type]</t>
    </r>
  </si>
  <si>
    <t>To see the devices that will be changed:</t>
  </si>
  <si>
    <t>odmget PdDv | grep -p htcvspmpio</t>
  </si>
  <si>
    <t>PdDv:</t>
  </si>
  <si>
    <t xml:space="preserve">       type        = "htcvspmpio"  &lt;-- Value required for the -t option.</t>
  </si>
  <si>
    <t xml:space="preserve">       class       = "disk"</t>
  </si>
  <si>
    <t xml:space="preserve">       subclass    = "fcp"</t>
  </si>
  <si>
    <t>Note: The steps below should be run on any system running high enough levels, but note that these attributes only exist once the Hitachi ODM is installed.</t>
  </si>
  <si>
    <t>Assumptions:</t>
  </si>
  <si>
    <t>reserve_policy=no_reserve</t>
  </si>
  <si>
    <t>queue_depth=30</t>
  </si>
  <si>
    <t>algorithm=round_robin</t>
  </si>
  <si>
    <t>To permanently set the reserve_policy, queue_depth, algorithm</t>
  </si>
  <si>
    <t xml:space="preserve">chdef -a reserve_policy=no_reserve -c disk -s fcp -t htcvspmpio                                           </t>
  </si>
  <si>
    <t xml:space="preserve">chdef -a queue_depth=30 -c disk -s fcp -t htcvspmpio       </t>
  </si>
  <si>
    <t>chdef -a algorithm=round_robin -c disk -s fcp -t htcvspmpio</t>
  </si>
  <si>
    <t>To see any attributes set by the chdef command, simply issue the command with no arguments.</t>
  </si>
  <si>
    <t>chdef -H # -H displays headers</t>
  </si>
  <si>
    <t>attribute      new_default orig_default uniquetype</t>
  </si>
  <si>
    <r>
      <t xml:space="preserve">algorithm       </t>
    </r>
    <r>
      <rPr>
        <sz val="10"/>
        <color rgb="FFFF0000"/>
        <rFont val="Courier New"/>
        <family val="3"/>
      </rPr>
      <t>round_robin</t>
    </r>
    <r>
      <rPr>
        <sz val="10"/>
        <rFont val="Courier New"/>
        <family val="3"/>
      </rPr>
      <t xml:space="preserve"> fail_over    PCM/friend/Hitachi</t>
    </r>
  </si>
  <si>
    <r>
      <t xml:space="preserve">queue_depth     </t>
    </r>
    <r>
      <rPr>
        <b/>
        <sz val="10"/>
        <color rgb="FFFF0000"/>
        <rFont val="Courier New"/>
        <family val="3"/>
      </rPr>
      <t>30</t>
    </r>
    <r>
      <rPr>
        <b/>
        <sz val="10"/>
        <rFont val="Courier New"/>
        <family val="3"/>
      </rPr>
      <t xml:space="preserve">          2            disk/fcp/htcvspmpio</t>
    </r>
  </si>
  <si>
    <r>
      <t xml:space="preserve">reserve_policy  </t>
    </r>
    <r>
      <rPr>
        <b/>
        <sz val="10"/>
        <color rgb="FFFF0000"/>
        <rFont val="Courier New"/>
        <family val="3"/>
      </rPr>
      <t>no_reserve</t>
    </r>
    <r>
      <rPr>
        <b/>
        <sz val="10"/>
        <rFont val="Courier New"/>
        <family val="3"/>
      </rPr>
      <t xml:space="preserve">  single_path  disk/fcp/htcvspmpio</t>
    </r>
  </si>
  <si>
    <t>OUTAGE WINDOW</t>
  </si>
  <si>
    <t>Migrate Local Disk (rootvg) from Source to new Hitachi LUN</t>
  </si>
  <si>
    <t>Note: Non rootvg paging volumes will need to be deactivated before migration and added back later.</t>
  </si>
  <si>
    <t>lsps -a</t>
  </si>
  <si>
    <t>Example: Below shows that the system has a separate paging volume</t>
  </si>
  <si>
    <t>Page Space  Physical Volume   VG        Size     %Used  Active Auto Type Chksum</t>
  </si>
  <si>
    <t>paging00    hdisk320          pagingvg  25600MB  1      yes    yes  lv     0</t>
  </si>
  <si>
    <t>hd6         hdisk148          rootvg    3840MB   1      yes    yes  lv     0</t>
  </si>
  <si>
    <t>Check the details of this paging volume:</t>
  </si>
  <si>
    <t># lslv -L paging00</t>
  </si>
  <si>
    <t>LOGICAL VOLUME:      paging00               VOLUME GROUP:   pagingvg</t>
  </si>
  <si>
    <t>LV IDENTIFIER:       0ce3ce4c12753416896.1  PERMISSION:     read/write</t>
  </si>
  <si>
    <t>VG STATE:            active/complete        LV STATE:       opened/syncd</t>
  </si>
  <si>
    <t>TYPE:                paging                 WRITE VERIFY:   off</t>
  </si>
  <si>
    <t>MAX LPs:             800                    PP SIZE:        32 megabyte(s)</t>
  </si>
  <si>
    <t>COPIES:              1                      SCHED POLICY:   parallel</t>
  </si>
  <si>
    <t>LPs:                 800                    PPs:            800</t>
  </si>
  <si>
    <t>STALE PPs:           0                      BB POLICY:      non-relocatable</t>
  </si>
  <si>
    <t>INTER-POLICY:        minimum                RELOCATABLE:    yes</t>
  </si>
  <si>
    <t>INTRA-POLICY:        center                 UPPER BOUND:    32</t>
  </si>
  <si>
    <t>MOUNT POINT:         N/A                    LABEL:          None</t>
  </si>
  <si>
    <t xml:space="preserve">MIRROR WRITE CONSISTENCY: off                                    </t>
  </si>
  <si>
    <t xml:space="preserve">EACH LP COPY ON A SEPARATE PV ?: yes                                    </t>
  </si>
  <si>
    <t xml:space="preserve">Serialize IO ?:     NO                                     </t>
  </si>
  <si>
    <t xml:space="preserve">INFINITE RETRY:     no                 </t>
  </si>
  <si>
    <t>swapoff /dev/paging00</t>
  </si>
  <si>
    <t>Take the pagingVG offline:</t>
  </si>
  <si>
    <t>varyoffvg pagingvg</t>
  </si>
  <si>
    <t>Provision a new Hitachi LUN from G1000 the same size as the source LUN.</t>
  </si>
  <si>
    <t>If the Storage Admin doesn't know the WW(P)Ns of the server, run the below to get the WWNs:</t>
  </si>
  <si>
    <t>for fcsadapter in `powermt display paths|grep fscsi|awk '{print $2}'|sort|uniq|cut -b6`;do echo "fcs$fcsadapter: \c";lscfg -vl fcs$fcsadapter|grep Network|cut -b 37-;done</t>
  </si>
  <si>
    <t>Example output:</t>
  </si>
  <si>
    <t>fcs0: C05056051A4B002E</t>
  </si>
  <si>
    <t>fcs1: C05056051A4B0030</t>
  </si>
  <si>
    <t>Once the provisioning of new LUN is complete, send confirmation to Sys Admin to proceed with new steps</t>
  </si>
  <si>
    <t>Scan/Discover the new LUN for cloning the rootvg</t>
  </si>
  <si>
    <t>Note: The below command will run cfgmgr on the disk HBAs base on what is in powermt. You could run cfgmgr on the whole system if you prefer but it will take much longer on large systems.</t>
  </si>
  <si>
    <t>for fcsadapter in `powermt display paths|grep fscsi|awk '{print $2}'|sort|uniq|cut -b6`;do cfgmgr -l fcs$fcsadapter;done</t>
  </si>
  <si>
    <t>lsdev -Cc disk |grep Hitachi</t>
  </si>
  <si>
    <t>Example:</t>
  </si>
  <si>
    <t>hdisk0      Available 61-T1-01 Hitachi MPIO Disk VSP (Fibre)</t>
  </si>
  <si>
    <t>Note: If for some reason you have more than one Hitachi LUN you will need to identify the size and select the appropriate LUN. (ie: bootinfo -s hdisk0)</t>
  </si>
  <si>
    <t>Change the attributes of the new Hitachi LUN that you have selected for rootvg</t>
  </si>
  <si>
    <t>#chdev -l hdisk0 -a reserve_policy=no_reserve -a queue_depth=30 -a algorithm=round_robin</t>
  </si>
  <si>
    <t>hdisk0 changed</t>
  </si>
  <si>
    <t>Note: If rootvg is mirrored (Common with local disks), break the mirror and remove the disk from rootvg. alt_disk_copy will not work without breaking the mirror.</t>
  </si>
  <si>
    <t>While this won’t be covered in this process flow, use unmirrorvg and reducevg to break the mirror and remove extra LUNs from rootvg before proceeding.</t>
  </si>
  <si>
    <t>If the LUNs in rootvg do not all contain the same data you may need to shuffle LVs around and modify their PP allocation to be able to remove other LUNs.</t>
  </si>
  <si>
    <t xml:space="preserve"># umirrorvg rootvg hdiskX  </t>
  </si>
  <si>
    <t># reducevg rootvg hdiskX</t>
  </si>
  <si>
    <t>Check that rootvg only has one PV (or 2-4 hdiskXX, “paths” in the case of PowerPath pseudo devices)</t>
  </si>
  <si>
    <t>lspv |grep rootvg |egrep -v "alt|old"</t>
  </si>
  <si>
    <t>Clone the rootvg data to the new Hitachi SAN disk</t>
  </si>
  <si>
    <t># alt_disk_copy -d hdiskX</t>
  </si>
  <si>
    <t xml:space="preserve"># alt_disk_copy -d hdisk0        </t>
  </si>
  <si>
    <t>Calling mkszfile to create new /image.data file.</t>
  </si>
  <si>
    <t>Checking disk sizes.</t>
  </si>
  <si>
    <t>Creating cloned rootvg volume group and associated logical volumes.</t>
  </si>
  <si>
    <t>Creating logical volume alt_hd5</t>
  </si>
  <si>
    <t>Creating logical volume alt_hd6</t>
  </si>
  <si>
    <t>Creating logical volume alt_hd8</t>
  </si>
  <si>
    <t>Creating logical volume alt_hd4</t>
  </si>
  <si>
    <t>Creating logical volume alt_hd2</t>
  </si>
  <si>
    <t>Creating logical volume alt_hd9var</t>
  </si>
  <si>
    <t>Creating logical volume alt_hd3</t>
  </si>
  <si>
    <t>Creating logical volume alt_hd1</t>
  </si>
  <si>
    <t>Creating logical volume alt_hd10opt</t>
  </si>
  <si>
    <t>Creating logical volume alt_usrlocallv</t>
  </si>
  <si>
    <t>Creating logical volume alt_lcflv</t>
  </si>
  <si>
    <t>Creating logical volume alt_hd7</t>
  </si>
  <si>
    <t>Creating logical volume alt_loglv00</t>
  </si>
  <si>
    <t>Creating logical volume alt_bmcbllv</t>
  </si>
  <si>
    <t>Creating /alt_inst/ file system.</t>
  </si>
  <si>
    <t>Creating /alt_inst/Tivoli file system.</t>
  </si>
  <si>
    <t>Creating /alt_inst/home file system.</t>
  </si>
  <si>
    <t>Creating /alt_inst/opt file system.</t>
  </si>
  <si>
    <t>Creating /alt_inst/opt/bmc file system.</t>
  </si>
  <si>
    <t>Creating /alt_inst/tmp file system.</t>
  </si>
  <si>
    <t>Creating /alt_inst/usr file system.</t>
  </si>
  <si>
    <t>Creating /alt_inst/usr/local file system.</t>
  </si>
  <si>
    <t>Creating /alt_inst/var file system.</t>
  </si>
  <si>
    <t>Generating a list of files</t>
  </si>
  <si>
    <t>for backup and restore into the alternate file system...</t>
  </si>
  <si>
    <t xml:space="preserve">Backing-up the rootvg files and restoring them to the </t>
  </si>
  <si>
    <t>alternate file system...</t>
  </si>
  <si>
    <t>Modifying ODM on cloned disk.</t>
  </si>
  <si>
    <t>Building boot image on cloned disk.</t>
  </si>
  <si>
    <t>forced unmount of /alt_inst/var</t>
  </si>
  <si>
    <t>forced unmount of /alt_inst/usr/local</t>
  </si>
  <si>
    <t>forced unmount of /alt_inst/usr</t>
  </si>
  <si>
    <t>forced unmount of /alt_inst/tmp</t>
  </si>
  <si>
    <t>forced unmount of /alt_inst/opt/bmc</t>
  </si>
  <si>
    <t>forced unmount of /alt_inst/opt</t>
  </si>
  <si>
    <t>forced unmount of /alt_inst/home</t>
  </si>
  <si>
    <t>forced unmount of /alt_inst/Tivoli</t>
  </si>
  <si>
    <t>forced unmount of /alt_inst</t>
  </si>
  <si>
    <t>Changing logical volume names in volume group descriptor area.</t>
  </si>
  <si>
    <t>Fixing LV control blocks...</t>
  </si>
  <si>
    <t>Fixing file system superblocks...</t>
  </si>
  <si>
    <t>Bootlist is set to the boot disk: hdisk0</t>
  </si>
  <si>
    <t>If alt_disk_copy fails with the error below:</t>
  </si>
  <si>
    <t>0516-082 /usr/sbin/lchangelv: Unable to access a special device file.</t>
  </si>
  <si>
    <t xml:space="preserve">         Execute redefinevg and synclvodm to build correct environment.</t>
  </si>
  <si>
    <t>0505-121 alt_disk_install: Error.</t>
  </si>
  <si>
    <t>Rename the /image.data file and retry the alt_disk_copy.  A new /image.data file will be created.</t>
  </si>
  <si>
    <t>i.e.: mv /image.data /image_data.old</t>
  </si>
  <si>
    <t>Check that the new disk is listed as altinst_rootvg</t>
  </si>
  <si>
    <t>lspv |grep rootvg</t>
  </si>
  <si>
    <t>hdisk0      000c5d6eae272197     altinst_rootvg           &lt;-- New LUN</t>
  </si>
  <si>
    <t>hdisk14     000c5d6e672573ab     rootvg           active  &lt;-- Old LUN(s)</t>
  </si>
  <si>
    <t>hdisk20     000c5d6e672573ab     rootvg           active</t>
  </si>
  <si>
    <t>Collect the LUN ID for the old EMC boot LUN (This is your Rollback EMC LUN ID)</t>
  </si>
  <si>
    <t>Note: Let the Storage Admin know not to virtualize the LUN collected below</t>
  </si>
  <si>
    <r>
      <t xml:space="preserve">#powermt display dev=hdisk14 </t>
    </r>
    <r>
      <rPr>
        <sz val="10"/>
        <rFont val="Arial"/>
        <family val="2"/>
      </rPr>
      <t>#Substitute your disk number from above.</t>
    </r>
  </si>
  <si>
    <t>Symmetrix Example:</t>
  </si>
  <si>
    <t>Pseudo name=hdiskpower6</t>
  </si>
  <si>
    <t>Symmetrix ID=000190105493</t>
  </si>
  <si>
    <t xml:space="preserve">Logical device ID=00D4  </t>
  </si>
  <si>
    <t>state=alive; policy=SymmOpt; priority=0; queued-IOs=0</t>
  </si>
  <si>
    <t>==============================================================================</t>
  </si>
  <si>
    <t>---------------- Host ---------------   - Stor -   -- I/O Path -  -- Stats ---</t>
  </si>
  <si>
    <t>###  HW Path                I/O Paths    Interf.   Mode    State  Q-IOs Errors</t>
  </si>
  <si>
    <t xml:space="preserve">   1 fscsi2                  hdisk14     FA  7bA   active  alive      0      0</t>
  </si>
  <si>
    <t xml:space="preserve">   0 fscsi0                  hdisk1      FA 10bA   active  alive      0      0</t>
  </si>
  <si>
    <t>CLARiiON Example:</t>
  </si>
  <si>
    <t>CLARiiON ID=APM00120701244 [SERVER_NAME]</t>
  </si>
  <si>
    <t>Logical device ID=600601277C72C0A6013B65CA [LUN 254]</t>
  </si>
  <si>
    <t xml:space="preserve">state=alive; policy=CLAROpt; priority=0; queued-IOs=0; </t>
  </si>
  <si>
    <t>Owner: default=SP B, current=SP B       Array failover mode: 4</t>
  </si>
  <si>
    <t>--------------- Host ---------------   - Stor -   -- I/O Path --  -- Stats ---</t>
  </si>
  <si>
    <t>###  HW Path               I/O Paths    Interf.   Mode    State   Q-IOs Errors</t>
  </si>
  <si>
    <t xml:space="preserve">   0 fscsi0                 hdisk11    SP B2     active  alive       0      1</t>
  </si>
  <si>
    <t xml:space="preserve">   1 fscsi1                 hdisk12    SP A2     active  alive       0      3</t>
  </si>
  <si>
    <t xml:space="preserve">   1 fscsi1                 hdisk13    SP B0     active  alive       0      1</t>
  </si>
  <si>
    <t xml:space="preserve">   0 fscsi0                 hdisk14    SP A0     active  alive       0      2</t>
  </si>
  <si>
    <t>Check if the bootlist has been updated to the new boot LUN</t>
  </si>
  <si>
    <r>
      <t xml:space="preserve">hdisk0 blv=hd5   </t>
    </r>
    <r>
      <rPr>
        <sz val="10"/>
        <rFont val="Arial"/>
        <family val="2"/>
      </rPr>
      <t>&lt;--  The next system boot will be from the cloned LUN on Hitachi</t>
    </r>
  </si>
  <si>
    <t>hdisk0 blv=hd5</t>
  </si>
  <si>
    <t>Ensure that you have multi-pathing for your new LUN</t>
  </si>
  <si>
    <t>lspath</t>
  </si>
  <si>
    <t>That should be multiple fiber adapters for each disk and that the fiber being used is in fact intended for disk.</t>
  </si>
  <si>
    <t>Enabled   hdisk0   fscsi0</t>
  </si>
  <si>
    <t>Enabled   hdisk0   fscsi1</t>
  </si>
  <si>
    <t>Reboot the system to ensure that it can boot from the new LUN</t>
  </si>
  <si>
    <t>#shutdown -Fr</t>
  </si>
  <si>
    <t>When the system restarts ensure that you are booted from the new Hitachi LUN</t>
  </si>
  <si>
    <t>hdisk0          000c5d6eae272197     rootvg          active  &lt;--- New LUN</t>
  </si>
  <si>
    <t>hdisk14         000c5d6e672573ab     old_rootvg        &lt;--- Old LUN(s)</t>
  </si>
  <si>
    <t>hdisk20         000c5d6e672573ab     old_rootvg</t>
  </si>
  <si>
    <t>Shutdown applications (disable autostart)</t>
  </si>
  <si>
    <t>Stopping BladeLogic, Tivoli Endpoint and Patrol:</t>
  </si>
  <si>
    <t>/opt/bmc/BladeLogic/NSH/sbin/agentctl stop  #BladeLogic</t>
  </si>
  <si>
    <t>/Tivoli/lcf/bin/aix4-r1/mrt/lcfd stop       #Tivoli Framework Client</t>
  </si>
  <si>
    <t>/etc/rc.d/init.d/PatrolAgent stop           #Patrol</t>
  </si>
  <si>
    <t>Unmount all filesystems that are not on rootvg:</t>
  </si>
  <si>
    <t># umount -a</t>
  </si>
  <si>
    <t>Note: There will be errors as the system tries to un-mount rootvg filesystems that can’t be un-mounted. This is normal. Note any mount points that are not from rootvg (other running processes like patrol) and address them accordingly.</t>
  </si>
  <si>
    <t>Validate that all but rootvg filesystems are un-mounted:</t>
  </si>
  <si>
    <t>lsvg -l rootvg;mount</t>
  </si>
  <si>
    <t>Varyoff all but rootvg, check that only rootvg is online:</t>
  </si>
  <si>
    <t>for voffvg in `lsvg -o |grep -v root`;do varyoffvg $voffvg;done</t>
  </si>
  <si>
    <t>The output should be exactly like this:</t>
  </si>
  <si>
    <t>rootvg</t>
  </si>
  <si>
    <t xml:space="preserve">Remove devices from PowerPath </t>
  </si>
  <si>
    <t>powermt remove dev=all</t>
  </si>
  <si>
    <t>Note: There will be a failure as a result of in use disks for rootvg. If there are more failures, they will need to be investigated and removed manually.</t>
  </si>
  <si>
    <t>Remove all PowerPath pseudo and path devices excluding new rootvg LUN:</t>
  </si>
  <si>
    <t>rpv=`lspv |grep rootvg|egrep -v "alt|old"|awk '{print $1}'`</t>
  </si>
  <si>
    <t>rpv2=`echo $rpv |awk '{print $1"|"$2"|"$3"|"$4}'`</t>
  </si>
  <si>
    <t># for rmpv in `lsdev -Cc disk |egrep -v "$rpv2"| awk '{print $1}'|sort -rn`;do rmdev -dl $rmpv;done</t>
  </si>
  <si>
    <t>Example Output:</t>
  </si>
  <si>
    <t xml:space="preserve">            hdiskpower0       deleted</t>
  </si>
  <si>
    <t xml:space="preserve">            hdiskpower1       deleted</t>
  </si>
  <si>
    <t xml:space="preserve">            hdisk14           deleted</t>
  </si>
  <si>
    <t xml:space="preserve">            hdisk20           deleted</t>
  </si>
  <si>
    <t xml:space="preserve">            hdisk3            deleted</t>
  </si>
  <si>
    <t xml:space="preserve">            hdisk5            deleted</t>
  </si>
  <si>
    <t>Check that only the rootvg LUN is present:</t>
  </si>
  <si>
    <t>lsdev -Cc disk;lspv</t>
  </si>
  <si>
    <t>hdisk0 Available 61-T1-01 Hitachi MPIO Disk VSP (Fibre)</t>
  </si>
  <si>
    <t>hdisk0 000c5d6eae272197 rootvg active</t>
  </si>
  <si>
    <t>Uninstall PowerPath</t>
  </si>
  <si>
    <t>Check if Navisphere is running and if so stop it</t>
  </si>
  <si>
    <t>ps -ef |grep -i Navisphere</t>
  </si>
  <si>
    <t>/etc/rc.agent stop</t>
  </si>
  <si>
    <t>Check what EMC packages are installed</t>
  </si>
  <si>
    <t>lslpp -l |grep EMC</t>
  </si>
  <si>
    <t xml:space="preserve">  EMC.CLARiiON.aix.rte       5.3.0.5  COMMITTED  EMC CLARiiON AIX Support</t>
  </si>
  <si>
    <t xml:space="preserve">  EMC.CLARiiON.fcp.rte       5.3.0.5  COMMITTED  EMC CLARiiON FCP Support</t>
  </si>
  <si>
    <t xml:space="preserve">  EMC.Symmetrix.aix.rte      5.3.0.5  COMMITTED  EMC Symmetrix AIX Support</t>
  </si>
  <si>
    <t xml:space="preserve">  EMC.Symmetrix.fcp.rte      5.3.0.5  COMMITTED  EMC Symmetrix FCP Support</t>
  </si>
  <si>
    <t xml:space="preserve">  EMCpower.base              5.5.0.3  COMMITTED  PowerPath Base Driver and</t>
  </si>
  <si>
    <t xml:space="preserve">  EMCpower.encryption        5.5.0.3  COMMITTED  PowerPath Encryption w/RSA</t>
  </si>
  <si>
    <t xml:space="preserve">  EMCpower.migration_enabler</t>
  </si>
  <si>
    <t xml:space="preserve">  EMCpower.mpx               5.5.0.3  COMMITTED  PowerPath Multi_Pathing</t>
  </si>
  <si>
    <t>Uninstall PowerPath (Preview uninstall first):</t>
  </si>
  <si>
    <r>
      <t xml:space="preserve">installp -up EMCpower* </t>
    </r>
    <r>
      <rPr>
        <sz val="10"/>
        <color rgb="FFFF0000"/>
        <rFont val="Arial"/>
        <family val="2"/>
      </rPr>
      <t>#Preview the installation and resolve any conflicts.</t>
    </r>
  </si>
  <si>
    <t>*******************************************************************************</t>
  </si>
  <si>
    <t>installp PREVIEW:  deinstall operation will not actually occur.</t>
  </si>
  <si>
    <t>+-----------------------------------------------------------------------------+</t>
  </si>
  <si>
    <t xml:space="preserve">                    Pre-deinstall Verification...</t>
  </si>
  <si>
    <t>Verifying selections...done</t>
  </si>
  <si>
    <t>Verifying requisites...done</t>
  </si>
  <si>
    <t>Results...</t>
  </si>
  <si>
    <t>SUCCESSES</t>
  </si>
  <si>
    <t>---------</t>
  </si>
  <si>
    <t xml:space="preserve">  Filesets listed in this section passed pre-deinstall verification</t>
  </si>
  <si>
    <t xml:space="preserve">  and will be removed.</t>
  </si>
  <si>
    <t xml:space="preserve">  Selected Filesets</t>
  </si>
  <si>
    <t xml:space="preserve">  -----------------</t>
  </si>
  <si>
    <t xml:space="preserve">  EMCpower.base 4.5.1.0                       # PowerPath Base Driver and Ut...</t>
  </si>
  <si>
    <t xml:space="preserve">  EMCpower.consistency_grp 4.5.1.0            # PowerPath Consistency Group ...</t>
  </si>
  <si>
    <t xml:space="preserve">  EMCpower.hr 4.5.1.0                         # PowerPath HighRoad Extension...</t>
  </si>
  <si>
    <t xml:space="preserve">  EMCpower.multi_path 4.5.1.0                 # PowerPath Multi_Pathing Exte...</t>
  </si>
  <si>
    <t xml:space="preserve">  EMCpower.multi_path_aa 4.5.1.0              # PowerPath Multi_Pathing Exte...</t>
  </si>
  <si>
    <t xml:space="preserve">  EMCpower.multi_path_ap 4.5.1.0              # PowerPath Multi_Pathing Exte...</t>
  </si>
  <si>
    <t xml:space="preserve">  EMCpower.multi_path_clariion 4.5.1.0        # PowerPath Multi_Pathing Exte...</t>
  </si>
  <si>
    <t xml:space="preserve">  &lt;&lt; End of Success Section &gt;&gt;</t>
  </si>
  <si>
    <t xml:space="preserve">FILESET STATISTICS </t>
  </si>
  <si>
    <t>------------------</t>
  </si>
  <si>
    <t xml:space="preserve">    7  Selected to be deinstalled, of which:</t>
  </si>
  <si>
    <t xml:space="preserve">        7  Passed pre-deinstall verification</t>
  </si>
  <si>
    <t xml:space="preserve">  ----</t>
  </si>
  <si>
    <t xml:space="preserve">    7  Total to be deinstalled</t>
  </si>
  <si>
    <t>******************************************************************************</t>
  </si>
  <si>
    <t>End of installp PREVIEW.  No deinstall operation has actually occurred.</t>
  </si>
  <si>
    <t>Uninstall if preview looks good:</t>
  </si>
  <si>
    <r>
      <t xml:space="preserve">installp -u EMCpower*   </t>
    </r>
    <r>
      <rPr>
        <sz val="10"/>
        <color rgb="FFFF0000"/>
        <rFont val="Arial"/>
        <family val="2"/>
      </rPr>
      <t>#Performs uninstallation.</t>
    </r>
  </si>
  <si>
    <t xml:space="preserve">                           Deinstalling Software...</t>
  </si>
  <si>
    <t>installp:  DEINSTALLING software for:</t>
  </si>
  <si>
    <t xml:space="preserve">        EMCpower.consistency_grp 4.5.1.0</t>
  </si>
  <si>
    <t xml:space="preserve">        EMCpower.hr 4.5.1.0</t>
  </si>
  <si>
    <t xml:space="preserve">        EMCpower.multi_path 4.5.1.0</t>
  </si>
  <si>
    <t xml:space="preserve">        EMCpower.multi_path_aa 4.5.1.0</t>
  </si>
  <si>
    <t xml:space="preserve">        EMCpower.multi_path_ap 4.5.1.0</t>
  </si>
  <si>
    <t xml:space="preserve">        EMCpower.multi_path_clariion 4.5.1.0</t>
  </si>
  <si>
    <t xml:space="preserve">        EMCpower.base 4.5.1.0</t>
  </si>
  <si>
    <t>0 entries added.</t>
  </si>
  <si>
    <t>13 entries deleted.</t>
  </si>
  <si>
    <t>0 entries updated.</t>
  </si>
  <si>
    <t>0 objects deleted</t>
  </si>
  <si>
    <t>Finished processing all filesets.  (Total time:  4 secs).</t>
  </si>
  <si>
    <t xml:space="preserve">                                Summaries:</t>
  </si>
  <si>
    <t>Installation Summary</t>
  </si>
  <si>
    <t>--------------------</t>
  </si>
  <si>
    <t>Name                        Level           Part        Event       Result</t>
  </si>
  <si>
    <t>-------------------------------------------------------------------------------</t>
  </si>
  <si>
    <t xml:space="preserve">EMCpower.consistency_grp    4.5.1.0         USR         DEINSTALL   SUCCESS    </t>
  </si>
  <si>
    <t xml:space="preserve">EMCpower.hr                 4.5.1.0         USR         DEINSTALL   SUCCESS    </t>
  </si>
  <si>
    <t xml:space="preserve">EMCpower.multi_path         4.5.1.0         USR         DEINSTALL   SUCCESS    </t>
  </si>
  <si>
    <t xml:space="preserve">EMCpower.multi_path_aa      4.5.1.0         USR         DEINSTALL   SUCCESS    </t>
  </si>
  <si>
    <t xml:space="preserve">EMCpower.multi_path_ap      4.5.1.0         USR         DEINSTALL   SUCCESS    </t>
  </si>
  <si>
    <t xml:space="preserve">EMCpower.multi_path_clariio 4.5.1.0         USR         DEINSTALL   SUCCESS    </t>
  </si>
  <si>
    <t xml:space="preserve">EMCpower.base               4.5.1.0         USR         DEINSTALL   SUCCESS    </t>
  </si>
  <si>
    <t>Manage EMC ODM Packages (if co-existing with Native MPIO, else skip to next step if all EMC disks are being removed)</t>
  </si>
  <si>
    <t>If any EMC disks to remain on the server:</t>
  </si>
  <si>
    <t>If EMC disk will remain on the system, you will need to retain some ODM configuration for EMC disk to be supported on your system. You will need to keep the following packages installed for Symmetrix and CLARiiON disk. (Note EMC * FCP Support Software cannot coexist with EMC * FCP MPIO Support Software.</t>
  </si>
  <si>
    <t>Make sure that you have the most recent EMC packages are installed.</t>
  </si>
  <si>
    <t>Uninstall the following packages (there may only be one of the two installed):</t>
  </si>
  <si>
    <t xml:space="preserve">5.3.0.6  EMC CLARiiON FCP Support Software                  </t>
  </si>
  <si>
    <t xml:space="preserve">5.3.0.6  EMC Symmetrix FCP Support Software               </t>
  </si>
  <si>
    <t xml:space="preserve">installp -up EMC.CLARiiON.fcp.rte </t>
  </si>
  <si>
    <t>and/or</t>
  </si>
  <si>
    <t>installp -up EMC.Symmetrix.fcp.rte</t>
  </si>
  <si>
    <t>#Preview the uninstallation and resolve any issues.</t>
  </si>
  <si>
    <t>Ensure the following packages remain installed (as appropriate from the storage packages that were installed):</t>
  </si>
  <si>
    <t xml:space="preserve">5.3.0.6  EMC CLARiiON AIX Support Software                   </t>
  </si>
  <si>
    <t xml:space="preserve">5.3.0.6  EMC Symmetrix AIX Support Software                </t>
  </si>
  <si>
    <t>Install the following packages: (This will provide proper support for EMC disk over native MPIO)</t>
  </si>
  <si>
    <t xml:space="preserve">5.3.0.6  EMC CLARiiON FCP MPIO Support Software      </t>
  </si>
  <si>
    <t xml:space="preserve">5.3.0.6  EMC Symmetrix FCP MPIO Support Software   </t>
  </si>
  <si>
    <t>Remove EMC ODM if all the EMC disks are removed from the system</t>
  </si>
  <si>
    <t>If no EMC disk will remain on the server you can uninstall all Symmetrix and/or CLARiiON Support Software.</t>
  </si>
  <si>
    <t>5.3.0.6  EMC Symmetrix FCP Support Software</t>
  </si>
  <si>
    <r>
      <t xml:space="preserve">installp -up EMC.Sym* EMC.CLAR* </t>
    </r>
    <r>
      <rPr>
        <sz val="10"/>
        <color rgb="FFFF0000"/>
        <rFont val="Arial"/>
        <family val="2"/>
      </rPr>
      <t>#Preview the uninstallation and resolve any conflicts</t>
    </r>
  </si>
  <si>
    <r>
      <t xml:space="preserve">installp -u  EMC.Sym* EMC.CLAR* </t>
    </r>
    <r>
      <rPr>
        <sz val="10"/>
        <color rgb="FFFF0000"/>
        <rFont val="Arial"/>
        <family val="2"/>
      </rPr>
      <t>#Performs uninstallation.</t>
    </r>
  </si>
  <si>
    <t xml:space="preserve">/ #&gt;installp -up EMC.Sym* </t>
  </si>
  <si>
    <t xml:space="preserve">  EMC.Symmetrix.aix.rte 5.2.0.3               # EMC Symmetrix AIX Support So...</t>
  </si>
  <si>
    <t xml:space="preserve">  EMC.Symmetrix.fcp.rte 5.2.0.3               # EMC Symmetrix Fibre Channel ...</t>
  </si>
  <si>
    <t xml:space="preserve">    2  Selected to be deinstalled, of which:</t>
  </si>
  <si>
    <t xml:space="preserve">        2  Passed pre-deinstall verification</t>
  </si>
  <si>
    <t xml:space="preserve">    2  Total to be deinstalled</t>
  </si>
  <si>
    <t xml:space="preserve">ADDITIONAL INFORMATION </t>
  </si>
  <si>
    <t xml:space="preserve">---------------------- </t>
  </si>
  <si>
    <t>One or more of the selected filesets will cause a bosboot to be performed.</t>
  </si>
  <si>
    <t xml:space="preserve">The bosboot command will rebuild the boot image.  As a result it may </t>
  </si>
  <si>
    <t>be necessary to reboot your system for the changes to take effect.</t>
  </si>
  <si>
    <t>It is recommended that you reboot the system as soon as possible</t>
  </si>
  <si>
    <t>after the installation of this software to avoid disruption of</t>
  </si>
  <si>
    <t>current functionality.</t>
  </si>
  <si>
    <t>If the preview is clean, proceed with the uninstall:</t>
  </si>
  <si>
    <t xml:space="preserve">/ #&gt;installp -u EMC.Symmetrix.fcp.rte </t>
  </si>
  <si>
    <t xml:space="preserve">    1  Selected to be deinstalled, of which:</t>
  </si>
  <si>
    <t xml:space="preserve">        1  Passed pre-deinstall verification</t>
  </si>
  <si>
    <t xml:space="preserve">    1  Total to be deinstalled</t>
  </si>
  <si>
    <t>0503-409 installp:  bosboot verification starting...</t>
  </si>
  <si>
    <t>installp:  bosboot verification completed.</t>
  </si>
  <si>
    <t xml:space="preserve">        EMC.Symmetrix.fcp.rte 5.2.0.3</t>
  </si>
  <si>
    <t>0503-408 installp:  bosboot process starting...</t>
  </si>
  <si>
    <t>bosboot: Boot image is 36770 512 byte blocks.</t>
  </si>
  <si>
    <t>0503-292 This update will not fully take effect until after a</t>
  </si>
  <si>
    <t xml:space="preserve">        system reboot.</t>
  </si>
  <si>
    <t xml:space="preserve">    * * *  A T T E N T I O N  * * *</t>
  </si>
  <si>
    <t xml:space="preserve">    System boot image has been updated. You should reboot the</t>
  </si>
  <si>
    <t xml:space="preserve">    system as soon as possible to properly integrate the changes</t>
  </si>
  <si>
    <t xml:space="preserve">    and to avoid disruption of current functionality.</t>
  </si>
  <si>
    <t>installp:  bosboot process completed.</t>
  </si>
  <si>
    <t xml:space="preserve">EMC.Symmetrix.fcp.rte       5.2.0.3         ROOT        DEINSTALL   SUCCESS    </t>
  </si>
  <si>
    <t xml:space="preserve">EMC.Symmetrix.fcp.rte       5.2.0.3         USR         DEINSTALL   SUCCESS    </t>
  </si>
  <si>
    <t>Ensure that all but root filesystems are un-mounted</t>
  </si>
  <si>
    <t>Varyoff all but rootvg, check that only rootvg is online</t>
  </si>
  <si>
    <t>for umvg in `lsvg -o |grep -v rootvg`;do varyoffvg $umvg;done</t>
  </si>
  <si>
    <t>At this point the system should be running off the new Hitachi LUN rootvg and should have removed all other LUNs (have been rmdev’d from the LPARs)</t>
  </si>
  <si>
    <t>Note: The LPAR can be left running at this point or shut down. If shutdown cfgmgr will run at boot time, otherwise when the Storage Resource has completed the Storage Virtualization you can run cfgmgr manually.</t>
  </si>
  <si>
    <t>Send confirmation to Storage/SAN admins to proceed with virtualization steps.</t>
  </si>
  <si>
    <t>Hitachi G1000 virtualization (Follow Host Scorecard and UVM+HTsM procedure doc)</t>
  </si>
  <si>
    <t>Ensure Server is not seeing any LUNs which are being virtualized to Hitachi array.</t>
  </si>
  <si>
    <t>Follow Host Workbook / Host LUN Map</t>
  </si>
  <si>
    <r>
      <t xml:space="preserve">Using HCS HDvM Storage Navigator; virtualize the storage from </t>
    </r>
    <r>
      <rPr>
        <i/>
        <sz val="12"/>
        <rFont val="Calibri"/>
        <family val="2"/>
        <scheme val="minor"/>
      </rPr>
      <t>Source Array</t>
    </r>
    <r>
      <rPr>
        <sz val="12"/>
        <rFont val="Calibri"/>
        <family val="2"/>
        <scheme val="minor"/>
      </rPr>
      <t xml:space="preserve"> to G1000.</t>
    </r>
  </si>
  <si>
    <t>Create Host Group (if not done in prep work) and present virtualized storage</t>
  </si>
  <si>
    <t>Zoning / LUN Security</t>
  </si>
  <si>
    <t>Make sure the zoneset has been backed up as per customers requirement before making any changes.</t>
  </si>
  <si>
    <t>SAN</t>
  </si>
  <si>
    <t>Remove the Source Array zones from the active zone set and activate</t>
  </si>
  <si>
    <t>Perform required cable swaps to move to the new SAN (if applicable)</t>
  </si>
  <si>
    <t>Add G1000 zones to the active zoneset</t>
  </si>
  <si>
    <t>Activate the zoneset</t>
  </si>
  <si>
    <t>Handover the host to the SA for next steps. Verify logged in WWPNs (later when host boots up) on the G1000.</t>
  </si>
  <si>
    <t>Startup and Verify Server</t>
  </si>
  <si>
    <t>Power on and boot node (if shut down)</t>
  </si>
  <si>
    <t>When the Storage team has confirmed that the LUNs have been virtualized, discover the LUNs</t>
  </si>
  <si>
    <t>lsdev -Cc disk;cfgmgr;lsdev -Cc disk</t>
  </si>
  <si>
    <t>hdisk0 Available 1D-08-01 Hitachi MPIO Disk VSP (Fibre)</t>
  </si>
  <si>
    <t>......</t>
  </si>
  <si>
    <t>hdisk2 Available 1Z-08-01 Hitachi MPIO Disk VSP (Fibre)</t>
  </si>
  <si>
    <t>hdisk3 Available 1Z-08-01 Hitachi MPIO Disk VSP (Fibre)</t>
  </si>
  <si>
    <t>Ensure that only rootvg is online</t>
  </si>
  <si>
    <t>Change the attributes of the new Hitachi LUN (skipping the root LUN to avoid any errors):</t>
  </si>
  <si>
    <t>Note# The attributes being changed for the Hitachi LUNs are:</t>
  </si>
  <si>
    <t xml:space="preserve">                                           reserve_policy=no_reserve</t>
  </si>
  <si>
    <t xml:space="preserve">                                           queue_depth=30</t>
  </si>
  <si>
    <t xml:space="preserve">                                           algorithm=round_robin</t>
  </si>
  <si>
    <t>rootlun=`for egrepper in \`lspv |grep rootvg |egrep -v "alt|old"|awk '{print $1}'\`;do echo "$egrepper|\c";done`;for DISK in `lsdev -Cc disk |grep -i Hitachi|awk '{print $1}'|grep -v $rootlun`;do echo "$DISK: ";chdev -l $DISK -a reserve_policy=no_reserve -a queue_depth=30 -a algorithm=round_robin;done</t>
  </si>
  <si>
    <t>rootlun=`lspv |grep rootvg |egrep -v "alt|old"|awk '{print $1}'`;for DISK in `lsdev -Cc disk |grep -i Hitachi|awk '{print $1}'|grep -v $rootlun`;do echo "$DISK: ";chdev  -l $DISK -a reserve_policy=no_reserve -a queue_depth=30 -a algorithm=round_robin ;done</t>
  </si>
  <si>
    <t>Output:</t>
  </si>
  <si>
    <t xml:space="preserve">hdisk2: </t>
  </si>
  <si>
    <t>hdisk2 changed</t>
  </si>
  <si>
    <t xml:space="preserve">hdisk3: </t>
  </si>
  <si>
    <t>hdisk3 changed</t>
  </si>
  <si>
    <t>Check the attributes of all the LUNs:  (The command string below will output the results in a cleaner format)</t>
  </si>
  <si>
    <t>disk=disk;alg=algorithm;qd=queue_depth;rp=reserve_policy;rw=rw_timeout;typeset -L11 disk;typeset -L18 alg;typeset -L14 qd;typeset -L17 rp;typeset -L14 rw;echo "$disk$alg$qd$rp$rw";for disk in `lsdev -Cc disk |grep -i Hitachi|awk '{print $1}'`;do alg=`lsattr -El $disk|grep algorithm|awk '{print $2}'`;qd=`lsattr -El $disk|grep queue_depth|awk '{print $2}'`;rp=`lsattr -El $disk|grep reserve_policy|awk '{print $2}'`;rw=`lsattr -El $disk|grep rw_timeout|awk '{print $2}'`;echo "$disk$alg$qd$rp$rw";done</t>
  </si>
  <si>
    <t xml:space="preserve">disk       algorithm         queue_depth   reserve_policy   </t>
  </si>
  <si>
    <t xml:space="preserve">hdisk0     round_robin       30            no_reserve       </t>
  </si>
  <si>
    <t xml:space="preserve">hdisk2     round_robin       30            no_reserve       </t>
  </si>
  <si>
    <t xml:space="preserve">hdisk3     round_robin       30            no_reserve </t>
  </si>
  <si>
    <t>Vary on all the VGs</t>
  </si>
  <si>
    <r>
      <t xml:space="preserve">Note: If you have any odd named VGs from backups or troubleshooting, exclude them from the command below by adding to the </t>
    </r>
    <r>
      <rPr>
        <b/>
        <sz val="12"/>
        <rFont val="Calibri"/>
        <family val="2"/>
        <scheme val="minor"/>
      </rPr>
      <t>egrep -v”root|alt|old”</t>
    </r>
    <r>
      <rPr>
        <sz val="12"/>
        <rFont val="Calibri"/>
        <family val="2"/>
        <scheme val="minor"/>
      </rPr>
      <t xml:space="preserve"> </t>
    </r>
    <r>
      <rPr>
        <i/>
        <sz val="12"/>
        <color rgb="FFFF0000"/>
        <rFont val="Calibri"/>
        <family val="2"/>
        <scheme val="minor"/>
      </rPr>
      <t>part of the loop.</t>
    </r>
  </si>
  <si>
    <t>#for vonvg in `lsvg |egrep -v "root|alt|old"`;do varyonvg $vonvg;done</t>
  </si>
  <si>
    <r>
      <t xml:space="preserve">lsvg -o  </t>
    </r>
    <r>
      <rPr>
        <sz val="10"/>
        <rFont val="Arial"/>
        <family val="2"/>
      </rPr>
      <t>&lt;------ validate all the vgs varied on</t>
    </r>
  </si>
  <si>
    <t>Mount all the LVs</t>
  </si>
  <si>
    <r>
      <t xml:space="preserve">mount -a &lt;----- </t>
    </r>
    <r>
      <rPr>
        <sz val="10"/>
        <rFont val="Arial"/>
        <family val="2"/>
      </rPr>
      <t>Note#This command assumes that all LVs are to be mounted.</t>
    </r>
  </si>
  <si>
    <t>Ignore any errors on rootvg filesystems as they’re already mounted. Check that all filesystems that were mounted prior to migration are online now.</t>
  </si>
  <si>
    <t>Check that pre-migration swap space is online</t>
  </si>
  <si>
    <t>Page Space Physical Volume   VG        Size     %Used   Active   Auto   Type   Chksum</t>
  </si>
  <si>
    <t>paging00   hdisk26           pagingvg  25600MB  1       yes      yes    lv     0</t>
  </si>
  <si>
    <t>hd6        hdisk0            rootvg    3840MB   1       yes      yes    lv     0</t>
  </si>
  <si>
    <t>If not, check that the paging VG is online:</t>
  </si>
  <si>
    <r>
      <t xml:space="preserve">lspv |grep pag </t>
    </r>
    <r>
      <rPr>
        <sz val="10"/>
        <rFont val="Arial"/>
        <family val="2"/>
      </rPr>
      <t>#Substitute your paging VG name here.</t>
    </r>
  </si>
  <si>
    <t>Note# active in the output indicating that the paging VG is online.  If not bring the VG online</t>
  </si>
  <si>
    <r>
      <t xml:space="preserve">varyonvg pagingvg </t>
    </r>
    <r>
      <rPr>
        <sz val="10"/>
        <rFont val="Arial"/>
        <family val="2"/>
      </rPr>
      <t>#Substitute your paging VG name here.</t>
    </r>
  </si>
  <si>
    <t>If the "LV STATE" shows "open/syncd" means the LVs are online. If it displays "closed/syncd" then they have to be brought online.</t>
  </si>
  <si>
    <r>
      <t xml:space="preserve">swapon /dev/paging00 </t>
    </r>
    <r>
      <rPr>
        <sz val="10"/>
        <rFont val="Arial"/>
        <family val="2"/>
      </rPr>
      <t>#Substitute your paging LV name from above here.</t>
    </r>
  </si>
  <si>
    <r>
      <rPr>
        <sz val="12"/>
        <rFont val="Calibri"/>
        <family val="2"/>
        <scheme val="minor"/>
      </rPr>
      <t>Check that the paging LV is now online ----&gt;&gt;</t>
    </r>
    <r>
      <rPr>
        <b/>
        <sz val="12"/>
        <rFont val="Calibri"/>
        <family val="2"/>
        <scheme val="minor"/>
      </rPr>
      <t xml:space="preserve">  lsps -a</t>
    </r>
  </si>
  <si>
    <t>Make sure that any LVs in Paging VG are also online. They can be mounted individually or if no LVs are supposed to be offline mount all again.</t>
  </si>
  <si>
    <t>mount -a</t>
  </si>
  <si>
    <t>Complete a mksysb/config backup of the LPAR with Hitachi new configuration and no PowerPath so that recovery from the migrated state can be completed in the future.</t>
  </si>
  <si>
    <t>Start database/s as required.</t>
  </si>
  <si>
    <t>Verify normal operation of all database/s as required.</t>
  </si>
  <si>
    <t>Start application/s (Enable Autostart)</t>
  </si>
  <si>
    <t>APP / Sys Admin</t>
  </si>
  <si>
    <t>Verify normal operation of all application/s as required.</t>
  </si>
  <si>
    <t>Restart Server Services  (Running off Externalized LUN'S)</t>
  </si>
  <si>
    <t>Verify everything comes up clean</t>
  </si>
  <si>
    <t>Reboot server and verify all applications</t>
  </si>
  <si>
    <t>APP / DBA</t>
  </si>
  <si>
    <t>Re-enable autostart of applications</t>
  </si>
  <si>
    <t>SA / DBA / APP</t>
  </si>
  <si>
    <t>At this point Customer will approve Go/No Go for HTsM Migrations (Request for confirmation email)</t>
  </si>
  <si>
    <t>POST OUTAGE</t>
  </si>
  <si>
    <t>Once the apps are up and validated, refresh the storage system of the G1000 on the HCS.</t>
  </si>
  <si>
    <t>Kick off all the HTsM tasks as needed (Consult to the procedure document and host scorecard for more info)</t>
  </si>
  <si>
    <t>Run Zero Page Reclaim (ZPR) for non DP/thin provisioned source LDEVs (Recommended to run later so HTSM tasks finish faster)</t>
  </si>
  <si>
    <t>Make sure all the migration tasks have completed successfully and the CU:LDEV have swapped on the virtualized LUNs.</t>
  </si>
  <si>
    <t>Update team/D-list that HTsM migrations tasks have completed successfully.</t>
  </si>
  <si>
    <t>Validate if any change controls are needed to perform clean up or if one already exists.</t>
  </si>
  <si>
    <t>Clean up of virtualization on G1000</t>
  </si>
  <si>
    <t>Disconnect the virtualized LUNs in External Storage on the G1000.</t>
  </si>
  <si>
    <t>Delete the virtualized LUNs in External Storage on the G1000.</t>
  </si>
  <si>
    <t>Update Services Orchestrator with the tasks completed per event/per host.</t>
  </si>
  <si>
    <r>
      <t xml:space="preserve">Validate and clean up the zones from Source Array </t>
    </r>
    <r>
      <rPr>
        <sz val="12"/>
        <color rgb="FFFF0000"/>
        <rFont val="Calibri"/>
        <family val="2"/>
        <scheme val="minor"/>
      </rPr>
      <t>(if needed by customer, also follow customer standards for cleanup)</t>
    </r>
  </si>
  <si>
    <r>
      <t>Delete/Reclaim the storage on the Source Array</t>
    </r>
    <r>
      <rPr>
        <sz val="12"/>
        <color rgb="FFFF0000"/>
        <rFont val="Calibri"/>
        <family val="2"/>
        <scheme val="minor"/>
      </rPr>
      <t xml:space="preserve"> (if needed by customer, also follow customer standards for cleanup)</t>
    </r>
  </si>
  <si>
    <t>To permanently change reserve policy on a disk which is in-use:</t>
  </si>
  <si>
    <t>Steps to set all Hitachi parameters assuming that hdisk0 is rootvg</t>
  </si>
  <si>
    <t>chdev -l hdisk0 -a reserve_policy=no_reserve -a queue_depth=30 -a algorithm=round_robin -P</t>
  </si>
  <si>
    <t>Reservation on Hitachi LUNs</t>
  </si>
  <si>
    <t>In AIX 6.1 TL08 + or AIX 7.1 TL01 +, a reserve lock managing command has been included.</t>
  </si>
  <si>
    <r>
      <t xml:space="preserve">Use the commands below </t>
    </r>
    <r>
      <rPr>
        <b/>
        <sz val="12"/>
        <color rgb="FFFF0000"/>
        <rFont val="Calibri"/>
        <family val="2"/>
        <scheme val="minor"/>
      </rPr>
      <t>very carefully</t>
    </r>
    <r>
      <rPr>
        <sz val="12"/>
        <rFont val="Calibri"/>
        <family val="2"/>
        <scheme val="minor"/>
      </rPr>
      <t xml:space="preserve"> </t>
    </r>
    <r>
      <rPr>
        <i/>
        <sz val="12"/>
        <color rgb="FFFF0000"/>
        <rFont val="Calibri"/>
        <family val="2"/>
        <scheme val="minor"/>
      </rPr>
      <t>and only with the cooperation of the Storage Team. If reserve locks are removed from LUNs that are locked to other systems data corruption will occur. New command “devrsrv” also available at the same AIX levels to display and clear reserve locks.</t>
    </r>
  </si>
  <si>
    <t>Example output of devices with and without reservations:</t>
  </si>
  <si>
    <t>#devrsrv -c query -l hdisk#</t>
  </si>
  <si>
    <t>Device Reservation State Information</t>
  </si>
  <si>
    <t>==================================================</t>
  </si>
  <si>
    <t>Device Name                     :  hdisk0</t>
  </si>
  <si>
    <t>Device Open On Current Host?    :  NO</t>
  </si>
  <si>
    <t>ODM Reservation Policy          :  SINGLE PATH RESERVE   Reservation</t>
  </si>
  <si>
    <t>Device Reservation State        :  NO RESERVE</t>
  </si>
  <si>
    <t>devrsrv -c query -l hdisk#</t>
  </si>
  <si>
    <r>
      <t xml:space="preserve">ODM Reservation Policy          :  NO RESERVE         </t>
    </r>
    <r>
      <rPr>
        <sz val="10"/>
        <color rgb="FFFF0000"/>
        <rFont val="Courier New"/>
        <family val="3"/>
      </rPr>
      <t>&lt;&lt;-----  No reservation</t>
    </r>
  </si>
  <si>
    <t>For Command Line Inputs:</t>
  </si>
  <si>
    <t>devrsrv -c query | release | prin -s sa |</t>
  </si>
  <si>
    <t xml:space="preserve">        (prout -s sa -r rkey -k sa_key -t prtype) -l devicename</t>
  </si>
  <si>
    <t>devrsrv -f -l devicename</t>
  </si>
  <si>
    <t>AIX HACMP Cluster UVM+HTSM Process</t>
  </si>
  <si>
    <t>Recourses</t>
  </si>
  <si>
    <t>AIX Server Preparation - *Save all LUN Mapping and Perform backups first</t>
  </si>
  <si>
    <t>Cable Request (If needed)</t>
  </si>
  <si>
    <t>Submit cable request for SAN changes and perform any patching for servers scheduled to migrate.</t>
  </si>
  <si>
    <t>Backup Existing Data</t>
  </si>
  <si>
    <t>Take tape backups/other backups as needed</t>
  </si>
  <si>
    <t>STC Oversight</t>
  </si>
  <si>
    <t>Reboot servers to make sure original configuration has no issues</t>
  </si>
  <si>
    <r>
      <t xml:space="preserve">Unmount all </t>
    </r>
    <r>
      <rPr>
        <sz val="12"/>
        <rFont val="Calibri"/>
        <family val="2"/>
        <scheme val="minor"/>
      </rPr>
      <t>SAN filesystems</t>
    </r>
  </si>
  <si>
    <t># umount</t>
  </si>
  <si>
    <t>Disable SAN swap devices</t>
  </si>
  <si>
    <t>#swapon /dev/hd6</t>
  </si>
  <si>
    <t>#swapoff /dev/paging##</t>
  </si>
  <si>
    <t>varyoffvg SAN volume groups</t>
  </si>
  <si>
    <t># varyoffvg VolumeGroupName</t>
  </si>
  <si>
    <r>
      <t xml:space="preserve">Export </t>
    </r>
    <r>
      <rPr>
        <sz val="12"/>
        <rFont val="Calibri"/>
        <family val="2"/>
        <scheme val="minor"/>
      </rPr>
      <t>SAN volume groups (unless there are DBs accessing raw devices then skip)</t>
    </r>
  </si>
  <si>
    <t># exportvg VolumeGroupName</t>
  </si>
  <si>
    <r>
      <t xml:space="preserve">Release </t>
    </r>
    <r>
      <rPr>
        <sz val="12"/>
        <rFont val="Calibri"/>
        <family val="2"/>
        <scheme val="minor"/>
      </rPr>
      <t>SAN SCSI reserves</t>
    </r>
  </si>
  <si>
    <t>Rmdev all SAN devices</t>
  </si>
  <si>
    <t># /home/dgutierr/Remove &lt;PowerPath device&gt;</t>
  </si>
  <si>
    <t># lsvg; lspv; lsdev -Cc disk</t>
  </si>
  <si>
    <t>Shutdown EMC NAVI agent</t>
  </si>
  <si>
    <t># /etc/rc.agent stop</t>
  </si>
  <si>
    <t># /etc/rd.d/rc2.d/Keccmad stop</t>
  </si>
  <si>
    <t>Stop EMC 'stordaemon'</t>
  </si>
  <si>
    <t># /usr/storapi/bin/stordaemon/shutdown all</t>
  </si>
  <si>
    <t>Uninstall EMC NAVI and SYMCLI</t>
  </si>
  <si>
    <t># smit install</t>
  </si>
  <si>
    <t>Uninstall Older version MPIO i.e. EMC PowerPath (or HDLM if using Native MPIO)</t>
  </si>
  <si>
    <t>Uninstall 3rd Party ODM drives</t>
  </si>
  <si>
    <r>
      <t xml:space="preserve">Disable SAN zones between the </t>
    </r>
    <r>
      <rPr>
        <i/>
        <sz val="12"/>
        <rFont val="Calibri"/>
        <family val="2"/>
        <scheme val="minor"/>
      </rPr>
      <t>Source Array</t>
    </r>
    <r>
      <rPr>
        <sz val="12"/>
        <rFont val="Calibri"/>
        <family val="2"/>
        <scheme val="minor"/>
      </rPr>
      <t xml:space="preserve"> and the Host being migrated.</t>
    </r>
  </si>
  <si>
    <t>Verify device cleanup</t>
  </si>
  <si>
    <t># cfgmgr;lsdev -Cc disk;lspv</t>
  </si>
  <si>
    <t>Ensure Server is shut down</t>
  </si>
  <si>
    <t>Power on and boot node</t>
  </si>
  <si>
    <t>Verify SAN connectivity and LUN visibility - Check if all devices are visible</t>
  </si>
  <si>
    <t>Install or upgrade AIX ODM for Hitachi</t>
  </si>
  <si>
    <t>Run cfgmgr to configure HDLM devices or use Native MPIO</t>
  </si>
  <si>
    <r>
      <t xml:space="preserve">Import </t>
    </r>
    <r>
      <rPr>
        <sz val="12"/>
        <rFont val="Calibri"/>
        <family val="2"/>
        <scheme val="minor"/>
      </rPr>
      <t>SAN volume groups (only if they were exported)</t>
    </r>
  </si>
  <si>
    <t># importvg -y VolumeGroupName PVID</t>
  </si>
  <si>
    <r>
      <t xml:space="preserve">varyonvg </t>
    </r>
    <r>
      <rPr>
        <sz val="12"/>
        <rFont val="Calibri"/>
        <family val="2"/>
        <scheme val="minor"/>
      </rPr>
      <t>SAN volume groups</t>
    </r>
  </si>
  <si>
    <t># lsvg -o</t>
  </si>
  <si>
    <t># varyonvg</t>
  </si>
  <si>
    <t># lsvg -l VolumeGroupName</t>
  </si>
  <si>
    <t>Enable SAN swap devices</t>
  </si>
  <si>
    <t>#swapon /dev/paging##</t>
  </si>
  <si>
    <t>#swapoff /dev/hd6</t>
  </si>
  <si>
    <r>
      <t xml:space="preserve">Mount </t>
    </r>
    <r>
      <rPr>
        <sz val="12"/>
        <rFont val="Calibri"/>
        <family val="2"/>
        <scheme val="minor"/>
      </rPr>
      <t>SAN filesystems</t>
    </r>
  </si>
  <si>
    <t># mount -a</t>
  </si>
  <si>
    <t>AIX VIO (also VSCSI) UVM+HTsM Process</t>
  </si>
  <si>
    <r>
      <rPr>
        <b/>
        <i/>
        <sz val="12"/>
        <color rgb="FFFF0000"/>
        <rFont val="Calibri"/>
        <family val="2"/>
        <scheme val="minor"/>
      </rPr>
      <t>NOTE#</t>
    </r>
    <r>
      <rPr>
        <sz val="12"/>
        <color rgb="FFFF0000"/>
        <rFont val="Calibri"/>
        <family val="2"/>
        <scheme val="minor"/>
      </rPr>
      <t xml:space="preserve"> If there is a boot from SAN config, a new LUN has to be presented ahead and the SA has to perform his steps before migration window to boot of the new disk.</t>
    </r>
  </si>
  <si>
    <t>Prep work</t>
  </si>
  <si>
    <t>Validate that the required host remediation has been performed and host is qualified to migrate. (Else, Open ISR as needed and wait for approvals)</t>
  </si>
  <si>
    <t>Storage/SAN</t>
  </si>
  <si>
    <t>Submit cable request for SAN changes and perform any patching for servers scheduled to migrate. (if needed)</t>
  </si>
  <si>
    <t xml:space="preserve">Storage Prep </t>
  </si>
  <si>
    <t>Virtualize Source Array behind the G1000 (if already exists, validate the options set and procedure followed)</t>
  </si>
  <si>
    <t>Map the LUNs to be migrated onto the virtualized ports on Source Array to G1000</t>
  </si>
  <si>
    <t>SA Host Data Gather</t>
  </si>
  <si>
    <t>Validate Server documentation and configuration (validate scorecards and SA host info gather)</t>
  </si>
  <si>
    <t>Validate Zoning info.</t>
  </si>
  <si>
    <t>VSCSI LUN mapping document for each LUN, with PVIDs</t>
  </si>
  <si>
    <t>"Document paths and controller numbers and gather additional disk information including mount points, LUN numbers, etc. (iSEC/getconfig scripts will collect this) from the hosts"</t>
  </si>
  <si>
    <t>Storage/SAN Planning</t>
  </si>
  <si>
    <t>Create/Validate Host Scorecard with all the host Storage/LUN and SAN details.</t>
  </si>
  <si>
    <t>Document all the information regarding replication if any exists.</t>
  </si>
  <si>
    <t>Plan and assign CU:LDEV in scorecards (start after CU = XX) per customer requirements (if any)</t>
  </si>
  <si>
    <t>Storage Front End Ports for HSDs, HSD naming assumed to stay the same. CU:LDEV preferred for the Host.</t>
  </si>
  <si>
    <t>Zoning information to confirm G1000 ports and to validate WWNs.</t>
  </si>
  <si>
    <t>Create (Stage) Host Storage Domains (HSDs+HM+HMO) on G1000 and add WWNs for the host groups</t>
  </si>
  <si>
    <t>Make sure the aliases for the new Storage Front End ports are created in SAN. Document them on scorecard.</t>
  </si>
  <si>
    <t>Ensure required software and licenses are available at accessable location (HDLM+ODM)</t>
  </si>
  <si>
    <t>Validate console access to server, if available</t>
  </si>
  <si>
    <t>Validate that system and applications backups are current</t>
  </si>
  <si>
    <t>Create Host Group if they do not exist, add WWNs and select appropriate Host Mode Options</t>
  </si>
  <si>
    <t>Gather current working information of the servers (run Hitachi iSEC scripts again to have the latest info, any others as needed)</t>
  </si>
  <si>
    <t>Gather DB device information (as needed)</t>
  </si>
  <si>
    <t>Validate Server and Sanity Reboot</t>
  </si>
  <si>
    <t>Incremental backup (validate and take one if needed)</t>
  </si>
  <si>
    <t xml:space="preserve">Make sure we have required Change Control. </t>
  </si>
  <si>
    <t>PM/Event Organizer</t>
  </si>
  <si>
    <t>Notify the Supervisor (or D-list if provided) of Event Start. At this point Customer will approve Go/No Go.</t>
  </si>
  <si>
    <t>Reboot server and validate if it comes up with no issues (Sanity Reboot). Login to console to monitor the reboot or for any system messages.</t>
  </si>
  <si>
    <t>If the host comes up healthy it’s a GO, else No-Go as per the Technical Team and PM decision.</t>
  </si>
  <si>
    <t>Remove all the mapping information for each hdisk on each VIO client/client</t>
  </si>
  <si>
    <t>Prepare for getting the host ready for migrations</t>
  </si>
  <si>
    <t>Shutdown user applications and disable autostart (its required as the sanity reboot is performed the application might auto-start)</t>
  </si>
  <si>
    <t>DBA/Sys Admin</t>
  </si>
  <si>
    <t>On the LPAR</t>
  </si>
  <si>
    <t xml:space="preserve">Un-mount non-root filesystems </t>
  </si>
  <si>
    <t>#umount</t>
  </si>
  <si>
    <t>Vary off SAN (non-root) volume groups</t>
  </si>
  <si>
    <t>Export SAN volume groups (unless there are DBs accessing raw devices then skip)</t>
  </si>
  <si>
    <t>Remove all non-root hdisks</t>
  </si>
  <si>
    <r>
      <t xml:space="preserve">rmdev </t>
    </r>
    <r>
      <rPr>
        <i/>
        <sz val="12"/>
        <color rgb="FFFF0000"/>
        <rFont val="Calibri"/>
        <family val="2"/>
        <scheme val="minor"/>
      </rPr>
      <t>&lt;--- warning active maps can be removed***</t>
    </r>
  </si>
  <si>
    <t>Shutdown the AIX LPARs</t>
  </si>
  <si>
    <t>On the VIO</t>
  </si>
  <si>
    <t>Remove the vhost mapping to hdisk on both VIO servers</t>
  </si>
  <si>
    <t>Release SAN SCSI reserves</t>
  </si>
  <si>
    <t>Remove all source array hdisks from HDLM</t>
  </si>
  <si>
    <t>Install or upgrade Hitachi AIX ODM</t>
  </si>
  <si>
    <t>Install or upgrade HDLM (Hitachi multipathing software). Or use native MPIO</t>
  </si>
  <si>
    <t>Verify the reservations before removing the hdisks from LPAR and Server</t>
  </si>
  <si>
    <t>Varying off the volume groups should release the reservations (in fact there should not be any reservations in a VIO environment).  If this is HDLM, you can use the dlmpr command to check.</t>
  </si>
  <si>
    <t>Check the reservations and remove hdisks</t>
  </si>
  <si>
    <t>==&gt; dlmpr (if using HDLM).  MPIO does not use persistent reservations - uses single path SCSI2 reservations.</t>
  </si>
  <si>
    <t>==&gt; rmdev -dl hdiskx</t>
  </si>
  <si>
    <t>Shutdown the host</t>
  </si>
  <si>
    <t>Make sure all the replications are split and the LUNs are SMPL (if applicable)</t>
  </si>
  <si>
    <t>Perform UVM to virtualize Source LUNs to G1000</t>
  </si>
  <si>
    <t>Map the virtualized LUNs to HSDs on G1000. Validate the mapping.</t>
  </si>
  <si>
    <t>Zoning Changes</t>
  </si>
  <si>
    <t>Activate the zoneset, validate and handover the host to the SA for next steps.</t>
  </si>
  <si>
    <t>Power on and boot the VIO servers</t>
  </si>
  <si>
    <t>Rediscover the storage on VIO servers/client</t>
  </si>
  <si>
    <t>Verify the hdisks. Compare lspv listing to the one obtained prior to removing the hdisks</t>
  </si>
  <si>
    <t>If no hdisk, check with storage and run cfgmgr to bring hdisks onto primary vio server, then run cfgmgr on secondary vio server</t>
  </si>
  <si>
    <t>cfgmgr</t>
  </si>
  <si>
    <t>==&gt; cfgmgr, cfgdev   ==&gt; lsdev -slots</t>
  </si>
  <si>
    <t xml:space="preserve">Validate HDLM or Native MPIO for new disks </t>
  </si>
  <si>
    <t>Set the HDLM or Native MPIO options as needed</t>
  </si>
  <si>
    <t xml:space="preserve">==&gt; Check the reservations.  Change each hdisk to no_reserve </t>
  </si>
  <si>
    <t>Command EX: $ chdev –l hdiskx –attr reserve_policy=no_reserve   or $   chdef –dev hdiskx –attr reserve_policy=no_reserve (* see comments)</t>
  </si>
  <si>
    <t>==&gt; The reserve policy must be changed to no_reserve if using dual VIO servers.</t>
  </si>
  <si>
    <t>i. chdev –l hdiskx –a reserve_policy=no_reserve</t>
  </si>
  <si>
    <t>==&gt; The MPIO scheduling algorithm may be changed to round_robin if  the reserve policy is changed to no_reserve.</t>
  </si>
  <si>
    <t>i. chdev –l hdiskx –a algorithm=round_robin</t>
  </si>
  <si>
    <t>Check the reservations. Change each hdisk to no_reserve (for VIO clusters)</t>
  </si>
  <si>
    <t>==&gt; Change reserve policy for all the disks: - exclude rootvg</t>
  </si>
  <si>
    <t xml:space="preserve">run in the AIX shell (oem_setup_env) </t>
  </si>
  <si>
    <t xml:space="preserve">for each in `lspv |awk '{print $1}'` </t>
  </si>
  <si>
    <t xml:space="preserve">do </t>
  </si>
  <si>
    <t xml:space="preserve">echo $each </t>
  </si>
  <si>
    <t xml:space="preserve">chdev -l $each -a reserve_policy=no_reserve </t>
  </si>
  <si>
    <t xml:space="preserve">echo </t>
  </si>
  <si>
    <t xml:space="preserve">done </t>
  </si>
  <si>
    <t>To view the current setting for the queue_depth value, issue the following command:</t>
  </si>
  <si>
    <t>lsattr -El hdiskN</t>
  </si>
  <si>
    <t>To change the queue depth, use the chdev command with the queue_depth=value attribute as in the following example:</t>
  </si>
  <si>
    <t>chdev -l hdiskN -a "queue_depth=value"</t>
  </si>
  <si>
    <t xml:space="preserve">QDepth Note: Hitachi general recommendation is a queue depth of = 32 on the VIOS (maximum for a vscsi adapter = 512-1) and it must be same or lower on both LPAR (Client) as compared to the VIO server. </t>
  </si>
  <si>
    <t>Recommended to use the same queue depth being used on the clients currently.</t>
  </si>
  <si>
    <t>Redefine the storage and remap the storage on each VIO server/client</t>
  </si>
  <si>
    <t>Run the VIO scripts to gather new hdisks. Send old hdisk information to SA for comparison.</t>
  </si>
  <si>
    <t>Determine matching hdisks on each VIO server</t>
  </si>
  <si>
    <t>Mapping the physical disk from the VIOs to the client Lpar (note: imply same command on all VIOs)</t>
  </si>
  <si>
    <r>
      <rPr>
        <sz val="10"/>
        <rFont val="Arial"/>
        <family val="2"/>
      </rPr>
      <t>Command Example:</t>
    </r>
    <r>
      <rPr>
        <b/>
        <sz val="8"/>
        <rFont val="Courier New"/>
        <family val="3"/>
      </rPr>
      <t xml:space="preserve"> </t>
    </r>
    <r>
      <rPr>
        <sz val="10"/>
        <rFont val="Courier New"/>
        <family val="3"/>
      </rPr>
      <t xml:space="preserve">$ mkvdev –vdev hdiskx –vadapter  vhostx  –dev  VTD(Virtual Target Device) Name </t>
    </r>
  </si>
  <si>
    <t>List all the mapping between VIOs and Client Lpars</t>
  </si>
  <si>
    <t>$ lsmap -all</t>
  </si>
  <si>
    <t xml:space="preserve">List client and server connection between a specific LPAR </t>
  </si>
  <si>
    <t>$ lsmap –vadapter Vhostx</t>
  </si>
  <si>
    <t>Then, logon to the client Lpar, if active,  (note: if it’s a new Lpar, activate the Lpar in SMS mode)</t>
  </si>
  <si>
    <t>And, #cfgmgr</t>
  </si>
  <si>
    <t>Verify correct LUN's are present with MPIO</t>
  </si>
  <si>
    <t>Verify mounts and data present</t>
  </si>
  <si>
    <t>At this point Customer will approve Go/No Go</t>
  </si>
  <si>
    <t>DBA/App Owner</t>
  </si>
  <si>
    <t>Once all the applications are validated, make sure the PM/Event organizer gets a confirmation mail from the App Owner (very important)</t>
  </si>
  <si>
    <t>App Owner/PM/Eve Org</t>
  </si>
  <si>
    <t>Send status update to the d-list notifying the migration window has completed</t>
  </si>
  <si>
    <t>Hitachi-PM</t>
  </si>
  <si>
    <t>Setup replication to the new LUNs as desired by the design/plan (if needed)</t>
  </si>
  <si>
    <t>Restart Server Services  (Running off Replicated LUN'S, if applicable)</t>
  </si>
  <si>
    <t>Storage/SAN/PM</t>
  </si>
  <si>
    <t>More reading on VIO VSCSI hdisk mapping, refer to the blog below:</t>
  </si>
  <si>
    <t>https://www.ibm.com/developerworks/community/blogs/brian/entry/vio_vscsi_mapping24?lang=en</t>
  </si>
  <si>
    <t>VIO VSCSI hdisk Mapping - save the headache and map them the easy way.</t>
  </si>
  <si>
    <t>One of the drawbacks of using VIO VSCSI to map SAN LUN's to LPAR's is the time it takes to map the disks through on the VIO servers.   The LUN's must be created on the SAN and allocated to the VIO server.   On the VIO server you must then map each hdisk to the LPAR.   If you are using dual VIO servers it is even worse, not only must you map the LUN through on both VIO servers, but there is a good chance that the hdisk and vhost devices are numbered differently on each VIO server so the mapping commands could be different on each VIO server.  </t>
  </si>
  <si>
    <t>If you have a bunch of servers and LUN's to map, it can really be time consuming and a huge headache to map all of these correctly.   The mappings are critically important to get right.  </t>
  </si>
  <si>
    <t>Here is a diagram that shows an example of the mapping commands needed to map a single LUN in a dual VIO server environment:</t>
  </si>
  <si>
    <t>Below is a Perl script that will make this task considerably easier by generating these mapping commands automatically for you.   It generates the commands to map the LUN's from the VIO servers to  the LPAR's.   You must already have the VSCSI server/client adapters set up for the script to work.  </t>
  </si>
  <si>
    <t>The script is run from a server that has SSH keys setup to one of the HMC's that manages the system.   When you run the script, you provide 3 arguments:  </t>
  </si>
  <si>
    <t>1. The HMC name</t>
  </si>
  <si>
    <t>2. The managed system name</t>
  </si>
  <si>
    <t>3. The input file name</t>
  </si>
  <si>
    <t>For example, you could run it as:    ./vio_vscsi_map.pl  hmc01  p520  mappings.txt</t>
  </si>
  <si>
    <t>The input file (in this example mappings.txt) has 3 space separated columns that contain LUN information (1 LUN per line):</t>
  </si>
  <si>
    <t>1. First column is the LUN serial number.   This is the number you would see on the VIO server if you ran lsdev hdiskXX -vpd.   You should be able to gather this LUN serial number at the time the LUN is created. </t>
  </si>
  <si>
    <t>2. Second column is what you would like the mapping labeled as on the VIO server.   I prefer to have the VIO mapping labeled the same as the SAN LUN label. </t>
  </si>
  <si>
    <t>3. Third column is the LPAR name that this LUN should be mapped to.</t>
  </si>
  <si>
    <t>Here is an example input file (mappings.txt) showing I want to map 4 new LUN's to lpar05 and 3 new LUN's to lpar06:</t>
  </si>
  <si>
    <t>$ cat mappings.txt </t>
  </si>
  <si>
    <t>40162146043900a82500000000000201        lpar05_data_5    lpar05</t>
  </si>
  <si>
    <t>40162146043900a82500000000000202        lpar05_data_6    lpar05</t>
  </si>
  <si>
    <t>40162146043900a82500000000000203        lpar05_data_7    lpar05</t>
  </si>
  <si>
    <t>40162146043900a82500000000000204        lpar05_data_8    lpar05</t>
  </si>
  <si>
    <t>40162146043900a82500000000000205        lpar06_data_6    lpar06</t>
  </si>
  <si>
    <t>40162146043900a82500000000000206        lpar06_data_7    lpar06</t>
  </si>
  <si>
    <t>40162146043900a82500000000000207        lpar06_data_8    lpar06</t>
  </si>
  <si>
    <t>That is all the information you need to provide the script.   When the script runs it will find the VIO servers, find the correct vhost adapter that is associated with the LPAR on each VIO server, and find the correct hdisk for the LUN on each VIO server.    The script itself doesn't make any changes on the system, it will simply display on the screen the commands that need to be run on each of the VIO servers.   You can then simply copy and paste the command lines in to the VIO servers. </t>
  </si>
  <si>
    <t>It is possible (but uncommon) to have multiple vhost - vscsi mappings between a VIO server and the same LPAR client.   In this case, the script doesn't know which vhost adapter to use so it will print out a message that it detected multiple vhost/vscsi mappings for the server and display the commands to map for each vhost adapter.   You can then copy/paste the line for the one vhost adapter you would actually like to use. </t>
  </si>
  <si>
    <t>When the script runs, it can take several minutes or longer depending on how many hdisks your VIO server has.   This is because it is looking through each hdisk on each VIO server trying to find the disk that matches the LUN serial number from the input file.   </t>
  </si>
  <si>
    <t>If the script is unable to find a hdisk on the VIO server with a matching LUN serial number it goes on to the next line from the input file and starts looking for the next one.   </t>
  </si>
  <si>
    <t>Here is the output of the script:</t>
  </si>
  <si>
    <t>$ ./vio_vscsi_map.pl  hmc01  p520  mappings.txt</t>
  </si>
  <si>
    <t># Commands to run on p520_vio1</t>
  </si>
  <si>
    <t>mkvdev -vdev hdisk11  -vadapter vhost32  -dev lpar05_data_6       ## VIO Slot: 21   Client Slot: 21   Client Name: lpar05</t>
  </si>
  <si>
    <t>mkvdev -vdev hdisk12  -vadapter vhost32  -dev lpar05_data_8       ## VIO Slot: 21   Client Slot: 21   Client Name: lpar05</t>
  </si>
  <si>
    <t>mkvdev -vdev hdisk13  -vadapter vhost30  -dev lpar06_data_7       ## VIO Slot: 23   Client Slot: 23   Client Name: lpar06</t>
  </si>
  <si>
    <t>mkvdev -vdev hdisk14  -vadapter vhost32  -dev lpar05_data_5       ## VIO Slot: 21   Client Slot: 21   Client Name: lpar05</t>
  </si>
  <si>
    <t>mkvdev -vdev hdisk15  -vadapter vhost32  -dev lpar05_data_7       ## VIO Slot: 21   Client Slot: 21   Client Name: lpar05</t>
  </si>
  <si>
    <t>mkvdev -vdev hdisk16  -vadapter vhost30  -dev lpar06_data_6       ## VIO Slot: 23   Client Slot: 23   Client Name: lpar06</t>
  </si>
  <si>
    <t>mkvdev -vdev hdisk17  -vadapter vhost30  -dev lpar06_data_8       ## VIO Slot: 23   Client Slot: 23   Client Name: lpar06</t>
  </si>
  <si>
    <t># Commands to run on p520_vio2</t>
  </si>
  <si>
    <t>mkvdev -vdev hdisk13  -vadapter vhost32  -dev lpar05_data_5       ## VIO Slot: 20   Client Slot: 20   Client Name: lpar05</t>
  </si>
  <si>
    <t>mkvdev -vdev hdisk14  -vadapter vhost32  -dev lpar05_data_7       ## VIO Slot: 20   Client Slot: 20   Client Name: lpar05</t>
  </si>
  <si>
    <t>mkvdev -vdev hdisk15  -vadapter vhost30  -dev lpar06_data_6       ## VIO Slot: 22   Client Slot: 22   Client Name: lpar06</t>
  </si>
  <si>
    <t>mkvdev -vdev hdisk16  -vadapter vhost30  -dev lpar06_data_8       ## VIO Slot: 22   Client Slot: 22   Client Name: lpar06</t>
  </si>
  <si>
    <t>mkvdev -vdev hdisk17  -vadapter vhost32  -dev lpar05_data_6       ## VIO Slot: 20   Client Slot: 20   Client Name: lpar05</t>
  </si>
  <si>
    <t>mkvdev -vdev hdisk18  -vadapter vhost32  -dev lpar05_data_8       ## VIO Slot: 20   Client Slot: 20   Client Name: lpar05</t>
  </si>
  <si>
    <t>mkvdev -vdev hdisk19  -vadapter vhost30  -dev lpar06_data_7       ## VIO Slot: 22   Client Slot: 22   Client Name: lpar06</t>
  </si>
  <si>
    <t>Note that the output has some extra information displayed (VIO Slot, Client Slot, Client Name).   This is for informational purposes only and since it is after a pound symbol (#) this part of the line is treated as a comment. </t>
  </si>
  <si>
    <t> Again, the script itself doesn't make any changes, it simply gathers all of the information needed to produce the command lines that you would need to run.   </t>
  </si>
  <si>
    <t>#!/usr/bin/perl</t>
  </si>
  <si>
    <t>#  This is unsupported code.  This script is provided "as is" without warranty of</t>
  </si>
  <si>
    <t>#  any kind, expressed or implied, including, but not limited to, the implied</t>
  </si>
  <si>
    <t>#  warranty of merchantability or fitness for a particular purpose.</t>
  </si>
  <si>
    <t>#  Use at your own risk.</t>
  </si>
  <si>
    <t>use strict;</t>
  </si>
  <si>
    <t>my (@out1, @out2, $line, $line2, $input, $system, $hmc, @lpars, $lpar);</t>
  </si>
  <si>
    <t>if ($#ARGV == 2 ) {</t>
  </si>
  <si>
    <t>  $hmc = $ARGV[0];</t>
  </si>
  <si>
    <t>  $system = $ARGV[1];</t>
  </si>
  <si>
    <t>  $input = $ARGV[2];</t>
  </si>
  <si>
    <t>}else{</t>
  </si>
  <si>
    <t>  print "\nSpecify HMC name, managed system, and input filename as arguments\nExample: $0 hmc01 p520_01 mappings.txt\n";</t>
  </si>
  <si>
    <t>  print "\nInput file should be in this format with one entry per line: \nLUN_SERIAL  LABEL  LPAR_NAME \n";</t>
  </si>
  <si>
    <t>  exit 1;</t>
  </si>
  <si>
    <t>}</t>
  </si>
  <si>
    <t>open INPUT, "&lt;$input";</t>
  </si>
  <si>
    <t>my %luninput = ();</t>
  </si>
  <si>
    <t>while (&lt;INPUT&gt;){</t>
  </si>
  <si>
    <t>  my $line = $_;</t>
  </si>
  <si>
    <t>  chomp($line);</t>
  </si>
  <si>
    <t>  if ($line =~ /(\S+)\s+(\S+)\s+(\S+)/){</t>
  </si>
  <si>
    <t>    push(@{$luninput{$1}}, $2, $3);</t>
  </si>
  <si>
    <t>  }</t>
  </si>
  <si>
    <t>close INPUT;</t>
  </si>
  <si>
    <t>my %slotinfo;</t>
  </si>
  <si>
    <t>@out1 = `ssh -q -o "BatchMode yes" $hmc 'lshwres -r virtualio --rsubtype scsi -m $system --level lpar -F lpar_name,slot_num,adapter_type,remote_lpar_name,remote_slot_num'`;</t>
  </si>
  <si>
    <t>foreach $line (@out1){</t>
  </si>
  <si>
    <t>  if ($line =~ /(\S+),(\d+),client,(\S+),(\d+)/){</t>
  </si>
  <si>
    <t>    my $key = "$3.$4";</t>
  </si>
  <si>
    <t>    push(@{$slotinfo{$key}}, $1,$2,$3,$4);</t>
  </si>
  <si>
    <t>@lpars = `ssh -q -o "BatchMode yes" $hmc 'lssyscfg -m $system -r lpar -F "name,lpar_env,state" | sort'`;</t>
  </si>
  <si>
    <t>foreach $lpar (@lpars){</t>
  </si>
  <si>
    <t>  if ($lpar =~ /(\S+),(\S+),(.*)/){</t>
  </si>
  <si>
    <t>    my $vio = $1;</t>
  </si>
  <si>
    <t>    if ($3 eq "Running" &amp;&amp; $2 eq "vioserver"){</t>
  </si>
  <si>
    <t>      print "\n# Commands to run on $vio\n";</t>
  </si>
  <si>
    <t>      my %vio_slots = ();</t>
  </si>
  <si>
    <t>      @out1 = `ssh -q -o "BatchMode yes" $hmc "viosvrcmd -m $system -p $vio -c 'lsmap -all -field svsa physloc -fmt ,'"`;</t>
  </si>
  <si>
    <t>      foreach $line (@out1){</t>
  </si>
  <si>
    <t>        if ($line =~ /(vhost\d+),\S+-C(\d+)$/){</t>
  </si>
  <si>
    <t>          my $key = "$vio.$2";</t>
  </si>
  <si>
    <t>          push(@{$vio_slots{$key}}, $1);</t>
  </si>
  <si>
    <t>        }</t>
  </si>
  <si>
    <t>      }</t>
  </si>
  <si>
    <t>      @out1 = `ssh -q -o "BatchMode yes" $hmc "viosvrcmd -m $system -p $vio -c 'lsdev'"`;</t>
  </si>
  <si>
    <t>        if ($line =~ /(^hdisk\d+)\s+.*/){</t>
  </si>
  <si>
    <t>          my $hdisk = $1;</t>
  </si>
  <si>
    <t>          @out2 = `ssh -q -o "BatchMode yes" $hmc "viosvrcmd -m $system -p $vio -c 'lsdev -dev $hdisk -vpd ' "`;</t>
  </si>
  <si>
    <t>          foreach $line2 (@out2){</t>
  </si>
  <si>
    <t>            if ($line2 =~ /Serial Number\.+(\S+)/){</t>
  </si>
  <si>
    <t>              my $hdisk_serial = $1;</t>
  </si>
  <si>
    <t>              if (exists $luninput{$hdisk_serial}) {</t>
  </si>
  <si>
    <t>                my $lpar = @{$luninput{$hdisk_serial}}[1];</t>
  </si>
  <si>
    <t>                my $key;</t>
  </si>
  <si>
    <t>                my $vhostcount = 0;</t>
  </si>
  <si>
    <t>                foreach $key (keys %slotinfo){</t>
  </si>
  <si>
    <t>                  if (@{$slotinfo{$key}}[0] eq $lpar &amp;&amp; @{$slotinfo{$key}}[2] eq $vio) { $vhostcount++; }</t>
  </si>
  <si>
    <t>                }</t>
  </si>
  <si>
    <t>                if ($vhostcount &gt; 1){</t>
  </si>
  <si>
    <t>                  printf "########INFO: Multiple vscsi adapters between %-15s %-15s showing commands for each one########\n", $lpar, $vio;</t>
  </si>
  <si>
    <t>                  if (@{$slotinfo{$key}}[0] eq $lpar &amp;&amp; @{$slotinfo{$key}}[2] eq $vio){</t>
  </si>
  <si>
    <t>                    my $key2 = "@{$slotinfo{$key}}[2].@{$slotinfo{$key}}[3]";</t>
  </si>
  <si>
    <t>                    my $vhost = @{$vio_slots{$key2}}[0];</t>
  </si>
  <si>
    <t>                    printf "mkvdev -vdev %-8s -vadapter %-8s -dev %-20s ", $hdisk, $vhost, @{$luninput{$hdisk_serial}}[0];</t>
  </si>
  <si>
    <t>                    printf "## VIO Slot: %-4s Client Slot: %-4s Client Name: %s \n", @{$slotinfo{$key}}[3], @{$slotinfo{$key}}[1], $lpar;</t>
  </si>
  <si>
    <t>                  }</t>
  </si>
  <si>
    <t>              }</t>
  </si>
  <si>
    <t>            }</t>
  </si>
  <si>
    <t>          }</t>
  </si>
  <si>
    <t>    }</t>
  </si>
  <si>
    <t>AIX ASM with HDLM (UVM+HTSM) Process</t>
  </si>
  <si>
    <t>Note: /var/tmp/hds_backup is the location for data collection</t>
  </si>
  <si>
    <t xml:space="preserve">   /var/tmp/hds_software is the Software Staging Area</t>
  </si>
  <si>
    <t xml:space="preserve"> Confirm And Review LVM License</t>
  </si>
  <si>
    <t>Check for filesystem structure on Node1 and Node2</t>
  </si>
  <si>
    <t>df –k  &gt;&gt;  /var/tmp/hds_backup/df_k.out</t>
  </si>
  <si>
    <t>mount -p &gt;&gt; /var/tmp/hds_backup/mount_p.out</t>
  </si>
  <si>
    <t>Check HDLM License and Version on Node1 and Node2</t>
  </si>
  <si>
    <t>/usr/DynamicLinkManager/bin/dlnkmgr view -sys &gt;&gt; /var/tmp/hds_backup/dlnkmmgr_view_sys.out</t>
  </si>
  <si>
    <t>Identify filesystems per LUN and NFS/ Automount/NIS Shares</t>
  </si>
  <si>
    <t>Check Disk Devices on Node1 and Node2</t>
  </si>
  <si>
    <t>lsdev -Cc disk &gt;&gt;  /var/tmp/hds_backup/lsdev_cc_disk.out</t>
  </si>
  <si>
    <t>lspv &gt;&gt;  /var/tmp/hds_backup/lspv.out</t>
  </si>
  <si>
    <t>lspv |  awk ‘{print “lsattr –El”,$1}’ | sh &gt;&gt; /var/tmp/hds_backup/lsattr_El_hdisk.out</t>
  </si>
  <si>
    <t>lspv | awk '{print "lscfg -vl",$1}' | sh &gt;&gt; /var/tmp/hds_backup/lscfg_vl_hdisk.out</t>
  </si>
  <si>
    <t>lspv | grep -v root | awk '{print "lquerypv -h /dev/"$1}' | sh &gt;&gt; /var/tmp/hds_backup/lquerypv_v.out</t>
  </si>
  <si>
    <t>Check Volumes  Groups on Node1 and Node2</t>
  </si>
  <si>
    <t>lsvg &gt;&gt;  /var/tmp/hds_backup/lsvg.out</t>
  </si>
  <si>
    <t>lsvg -o &gt;&gt;  /var/tmp/hds_backup/lsvg_o.out</t>
  </si>
  <si>
    <t>lsvg -o| awk '{print "lsvg -p",$1}' | sh &gt;&gt;  /var/tmp/hds_backup/lsvg_p.out</t>
  </si>
  <si>
    <t>Collect volume configuration on Node1 and Node2</t>
  </si>
  <si>
    <t>lsvg –o | lsvg –l –I &gt;&gt; /var/tmp/hds_backup/lsvg_l.out</t>
  </si>
  <si>
    <t>lspv | awk '{print "lspv -l",$1}' | sh &gt;&gt;  /var/tmp/hds_backup/lspv_l.out</t>
  </si>
  <si>
    <t>Check File Systems on Node1 and Node2</t>
  </si>
  <si>
    <t>cat /etc/filesystem &gt;&gt;  /var/tmp/hds_backup/filesystem.out</t>
  </si>
  <si>
    <t>Checking Automount and NFS Shares on Node1 and Node2</t>
  </si>
  <si>
    <t>cat /etc/exports  &gt;&gt; /var/tmp/hds_backup/exports.out</t>
  </si>
  <si>
    <t xml:space="preserve">showmount –e &gt;&gt; /var/tmp/hds_backup/showmount_e.txt </t>
  </si>
  <si>
    <t xml:space="preserve">nfsstat –m &gt;&gt; /var/tmp/hds_backup/nfsstat -m.txt </t>
  </si>
  <si>
    <t xml:space="preserve">mount | grep autofs  &gt;&gt; /var/tmp/hds_backup/autofs.txt </t>
  </si>
  <si>
    <t>Update any config files (if needed). Run MKSYSB to capture Host Image</t>
  </si>
  <si>
    <t>Unless needed, no config files need to be updated by default.</t>
  </si>
  <si>
    <t>If needed, pre-mksysb check list</t>
  </si>
  <si>
    <t>ls –ld /mksysb</t>
  </si>
  <si>
    <t>mount “servername”:/AIX/mksysbs  /mksysb</t>
  </si>
  <si>
    <t>cd /mksysb</t>
  </si>
  <si>
    <t>ls –lrt | grep “servername”</t>
  </si>
  <si>
    <r>
      <t xml:space="preserve">To check the  free size of Filesystem: </t>
    </r>
    <r>
      <rPr>
        <b/>
        <sz val="12"/>
        <rFont val="Calibri"/>
        <family val="2"/>
        <scheme val="minor"/>
      </rPr>
      <t>df -k</t>
    </r>
  </si>
  <si>
    <t>mksysb capture command on Node1 and Node2</t>
  </si>
  <si>
    <t>mksysb -e /mksysb/`uname -n`.`date +%Y%m%d`.mksysb</t>
  </si>
  <si>
    <t>umount /mksysb</t>
  </si>
  <si>
    <t>Make record of existing device hierarchy and backup host conf files</t>
  </si>
  <si>
    <t>Backup of Host/OS configuration on Node1 and 2</t>
  </si>
  <si>
    <t xml:space="preserve">uname –a &gt;&gt; /var/tmp/hds_backup/uname_a.txt </t>
  </si>
  <si>
    <t xml:space="preserve">uptime &gt;&gt; /var/tmp/hds_backup/uptime.txt </t>
  </si>
  <si>
    <t>who –r &gt;&gt; /var/tmp/hds_backup/who_r.txt</t>
  </si>
  <si>
    <t>instfix -a &gt;&gt;  /var/tmp/hds_backup/instfix_a.out</t>
  </si>
  <si>
    <t>instfix -i &gt;&gt;  /var/tmp/hds_backup/instfix_i.out</t>
  </si>
  <si>
    <t>ifconfig –a &gt;&gt; /var/tmp/hds_backup/ifconfig_a.txt</t>
  </si>
  <si>
    <t>netstat –r &gt;&gt; /var/tmp/hds_backup/netstat_r.txt</t>
  </si>
  <si>
    <t>netstat –nr &gt;&gt; /var/tmp/hds_backup/netstat_nr.txt</t>
  </si>
  <si>
    <t>netstat –a &gt;&gt; /var/tmp/hds_backup/netstat_a.txt</t>
  </si>
  <si>
    <t>ipcs -a &gt;&gt;  /var/tmp/hds_backup/ipcs_a.out</t>
  </si>
  <si>
    <t>lppchk –vm3&gt;&gt;  /var/tmp/hds_backup/lppchk_v.out</t>
  </si>
  <si>
    <t>lslpp –L &gt;&gt;  /var/tmp/hds_backup/lslpp_L.out</t>
  </si>
  <si>
    <t>lsdev –C &gt;&gt;  /var/tmp/hds_backup/lsdev_C.out</t>
  </si>
  <si>
    <t>lsdev –C | grep fscsi | awk ‘{print “lsattr –El “,$1}’ | sh &gt;&gt; /var/tmp/hds_backup/lsattr_fscsi.out</t>
  </si>
  <si>
    <t>odmget CuDv &gt;&gt; /var/tmp/hds_backup/odmget_cudv.out</t>
  </si>
  <si>
    <t>crontab -l &gt;&gt; /var/tmp/hds_backup/crontab_l.txt</t>
  </si>
  <si>
    <t xml:space="preserve">lsattr –EHL sys0  &gt;&gt; /var/tmp/hds_backup/lsattr_sys0.out </t>
  </si>
  <si>
    <t>ulimit –a &gt;&gt; /var/tmp/hds_backup/ulimit_a.txt</t>
  </si>
  <si>
    <t>ulimit –aH &gt;&gt; /var/tmp/hds_backup/ulimit_aH.txt</t>
  </si>
  <si>
    <t>rpcinfo –p &gt;&gt; /var/tmp/hds_backup/rpcinfo_p.txt</t>
  </si>
  <si>
    <t>ipcs –msa &gt;&gt; /var/tmp/hds_backup/ipcs_msa.txt</t>
  </si>
  <si>
    <t xml:space="preserve">lparstat -i &gt;&gt; /var/tmp/hds_backup/lparstat_i.out </t>
  </si>
  <si>
    <t>prtconf &gt;&gt; /var/tmp/hds_backup/prtconf.txt</t>
  </si>
  <si>
    <t>cat /etc/hosts &gt;&gt; /var/tmp/hds_backup/etc_hosts.txt</t>
  </si>
  <si>
    <t xml:space="preserve">cat /etc/inittab&gt;&gt; /var/tmp/hds_backup/etc_inittab.txt </t>
  </si>
  <si>
    <t>ls –la /dev &gt;&gt; /var/tmp/hds_backup/ls_la_dev.out</t>
  </si>
  <si>
    <t>ls –la /dev | grep –E “ora|hdisk” &gt;&gt; /var/tmp/hds_backup/ls_ora__dev.out</t>
  </si>
  <si>
    <t>lsmcode -A&gt;&gt; var/tmp/hds_backup/lsmcode_A.txt</t>
  </si>
  <si>
    <t>lsps -a&gt;&gt; var/tmp/hds_backup/lsps_a.txt</t>
  </si>
  <si>
    <t>Backup up current environment with dlkmgr, dkmodmset on Node1 and Node2</t>
  </si>
  <si>
    <t>/usr/DynamicLinkManager/bin/dlnkmgr view –drv &gt; /var/tmp/hds_backup/dlnkmgr_drv.out</t>
  </si>
  <si>
    <t>/usr/DynamicLinkManager/bin/dlnkmgr view –item –lu &gt; /var/tmp/hds_backup/dlnkmgr_item.out</t>
  </si>
  <si>
    <t>/usr/DynamicLinkManager/bin/dlnkmgr view –sys &gt; /var/tmp/hds_backup/dlnkmgr_sys.out</t>
  </si>
  <si>
    <t>/usr/DynamicLinkManager/bin/dlnkmgr view –sys –lic &gt; /var/tmp/hds_backup/dlnkmgr_lic.out</t>
  </si>
  <si>
    <t>/usr/DynamicLinkManager/bin/dlmodmset -o &gt; /var/tmp/hds_backup/dlmodmset.out</t>
  </si>
  <si>
    <t>/usr/DynamicLinkManager/bin/dlnkmgr view -path –item &gt; /var/tmp/hds_backup/dlnkmgr_path</t>
  </si>
  <si>
    <t>Verify required software is on UNIX and Windows host/NFS share</t>
  </si>
  <si>
    <t>Locate recommended version of HBA Drivers/Firmware, Patches and HDLM Software and AIX ODM</t>
  </si>
  <si>
    <t>Repository Server Name : &lt; ServerName&gt;</t>
  </si>
  <si>
    <t>Identify hardware upgrade (HBA), Server Reboot, data copy, cutover and server/App timelines</t>
  </si>
  <si>
    <t>HBA Information on Node1 and Node2</t>
  </si>
  <si>
    <t>lsdev -Cc adapter | grep fcs | awk '{print "lscfg -vl",$1}' |sh &gt;&gt;/var/tmp/hds_backup/lscfg_fcs.out</t>
  </si>
  <si>
    <t>lsmcode –A | grep fcs &gt;&gt; /var/tmp/hds_backup/lscfg_fcs.out</t>
  </si>
  <si>
    <t>Download Latest HBA microcode to Repository server</t>
  </si>
  <si>
    <t>EX:ispci.df1080f9-1-91×4.aix.rpm</t>
  </si>
  <si>
    <t>Make sure server has HMC Connection to remotely power on the server</t>
  </si>
  <si>
    <t>Verify all host prep requirements and/or remediation preparations per Hitachi recommendations are complete.</t>
  </si>
  <si>
    <t>Unmounting all file systems and varyoff VGs</t>
  </si>
  <si>
    <t>Make sure all application are down</t>
  </si>
  <si>
    <t>ps -elf</t>
  </si>
  <si>
    <t>Stop CRS on Node1 and Node 2</t>
  </si>
  <si>
    <t>/opt/crs/bin/crsctl stop crs</t>
  </si>
  <si>
    <t>Disable autostart CRS across reboot on Node 1 and Node 2</t>
  </si>
  <si>
    <t>/opt/crs/bin/crsctl disable crs</t>
  </si>
  <si>
    <t>Check the CRS status on node1 and node2</t>
  </si>
  <si>
    <t>/opt/crs/bin/crsctl check crs</t>
  </si>
  <si>
    <t xml:space="preserve">Make user crs is disabled on node1 </t>
  </si>
  <si>
    <t>cat /opt/oracle/scls_scr/&lt;node1&gt;/root/crsstart</t>
  </si>
  <si>
    <t xml:space="preserve">Make user crs is disabled on node2 </t>
  </si>
  <si>
    <t>cat /opt/oracle/scls_scr/&lt;node2&gt;/root/crsstart</t>
  </si>
  <si>
    <t xml:space="preserve">Make sure all FS are unmounted </t>
  </si>
  <si>
    <t>df</t>
  </si>
  <si>
    <t xml:space="preserve">Then unmounting all SAN FS on each node </t>
  </si>
  <si>
    <t xml:space="preserve">lsvg -o </t>
  </si>
  <si>
    <t>Change auto varyonvg on all SAN volume groups on node1</t>
  </si>
  <si>
    <t>lsvg -o | grep -v "rootvg" | awk '{print "chvg -a n",$1}' | sh</t>
  </si>
  <si>
    <t>Unmounting All application mount points node1</t>
  </si>
  <si>
    <t>lsvg -o | grep -v "rootvg" | lsvg -l -I | grep -wE "jfs|jfs2" | awk '{print $NF}' | sort -r | awk '{print "umount",$1} | sh</t>
  </si>
  <si>
    <t>k</t>
  </si>
  <si>
    <t>Change auto varyonvg on all SAN volume groups on node2</t>
  </si>
  <si>
    <t>l</t>
  </si>
  <si>
    <t>Unmounting All application mount points node2</t>
  </si>
  <si>
    <t>m</t>
  </si>
  <si>
    <t xml:space="preserve">Check all FS are unmounted </t>
  </si>
  <si>
    <t>n</t>
  </si>
  <si>
    <t>If the filesystem are not unmounted, Check who is using FS</t>
  </si>
  <si>
    <t>fuser -cu "FS"</t>
  </si>
  <si>
    <t>o</t>
  </si>
  <si>
    <t>If No one is using FS - Kill the process and unmount FS</t>
  </si>
  <si>
    <t>fuser -ckx "FS"; umount "FS"</t>
  </si>
  <si>
    <t>p</t>
  </si>
  <si>
    <t>Vary off all application volume groups ( SAN volume groups) node1 and node 2</t>
  </si>
  <si>
    <t>lsvg -o | grep -vE "rootvg|hbvg"  | awk '{print "varyoffvg",$1}' | sh</t>
  </si>
  <si>
    <t>q</t>
  </si>
  <si>
    <t>Check active volume groups after varying off SAN volume groups</t>
  </si>
  <si>
    <t>r</t>
  </si>
  <si>
    <t xml:space="preserve">reboot </t>
  </si>
  <si>
    <t>Sanity Reboot and server shutdown for migrations</t>
  </si>
  <si>
    <t>Make sure any of SAN Volume group is varied on both nodes</t>
  </si>
  <si>
    <t>Check the crs status on both nodes</t>
  </si>
  <si>
    <t>ps -elf | grep crs</t>
  </si>
  <si>
    <t>If crs is started after reboot, please stop crs</t>
  </si>
  <si>
    <t xml:space="preserve">If any of SAN VG are varied on and mounted, unmount and varied off </t>
  </si>
  <si>
    <t xml:space="preserve">Make sure any of SAN FS is mounted on both nodes </t>
  </si>
  <si>
    <t>Remove devices and attached fcs on Both Nodes - Node1 and Node2</t>
  </si>
  <si>
    <t>lspv | grep -v root |grep -E "dlmfdrv|hdisk" | awk '{print "rmdev -dl",$1}' | sh</t>
  </si>
  <si>
    <t>lsdev -Cc adapter | grep fcs | awk '{print "rmdev -dl",$1,"-R"}' | sh</t>
  </si>
  <si>
    <t>Shutdown both Nodes - Node1 and Node2</t>
  </si>
  <si>
    <t>shutdown -Fh now</t>
  </si>
  <si>
    <t>Power on server from HMC</t>
  </si>
  <si>
    <t>Check all HBA ports on both Nodes - Node1 and Node2</t>
  </si>
  <si>
    <t>lsdev -Cc adapter| grep fcs</t>
  </si>
  <si>
    <t>lsdev -Cc adapter| grep fcs| awk '{print "lscfg -vl",$1,"grep Network"}' | sh</t>
  </si>
  <si>
    <t>Make sure no PVID is assigned for all asm devices on both nodes</t>
  </si>
  <si>
    <t>lspv</t>
  </si>
  <si>
    <t>lsdev -Cc disk | grep hdisk | awk '{print "lsattr -El",$1,"-a pvid"}' | sh</t>
  </si>
  <si>
    <t>Gather disk layout by using dlnkmgr after system reboot</t>
  </si>
  <si>
    <t>/usr/DynamicLinkManager/bin/dlnkmgr view –drv &gt; /var/tmp/hds_backup/dlnkmgr_drv.out_after</t>
  </si>
  <si>
    <t>Check the reserve policy and change the policy on Node1</t>
  </si>
  <si>
    <t>lspv | grep hdisk | awk '{print "lsattr -El",$1, "-a reserve_policy" }' | sh</t>
  </si>
  <si>
    <t>lspv | grep hdisk | awk '{print "chdev -l ",$1," -a reserve_policy=no_reserve"}' | sh</t>
  </si>
  <si>
    <t>Change the  fcs settings on Node1</t>
  </si>
  <si>
    <t xml:space="preserve">chdev -l fscsix -attr fc_err_recov=fast_fail dyntrk=yes -Perm </t>
  </si>
  <si>
    <t>chdev -l hdiskn -a queue_depth=8 -a rw_timeout=60</t>
  </si>
  <si>
    <t>Check the reserve policy and change the policy on Node2</t>
  </si>
  <si>
    <t>Change the  fcs settings on Node2</t>
  </si>
  <si>
    <t>Gather virtual disk information and update major and minor number on both nodes</t>
  </si>
  <si>
    <t>cd  /var/tmp/hds_backup/</t>
  </si>
  <si>
    <t>cat dlnkmgr_drv.out_after</t>
  </si>
  <si>
    <t>cat dlnkmgr_drv.out</t>
  </si>
  <si>
    <t>cat ls_la_dev.out</t>
  </si>
  <si>
    <t>By seeing above three files map the dlmfdrv to hdisk and corresponding virtual disk and get the virtual disks</t>
  </si>
  <si>
    <t>Once you gather major number and minor number, update virtual devices on both nodes</t>
  </si>
  <si>
    <t>Usage: mknod Device_Name c MajNum MinNum</t>
  </si>
  <si>
    <t>EX: mknod /dev/ora_vot1 c 31 6</t>
  </si>
  <si>
    <t>Change the permission and ownership of virtual devices as per ls_la_dev.out on both nodes</t>
  </si>
  <si>
    <t>Ex : chown oracle:dba /dev/ora_a*</t>
  </si>
  <si>
    <t>chown oracle:dba /dev/ora_v*</t>
  </si>
  <si>
    <t>chown oracle:dba /dev/ora_o*</t>
  </si>
  <si>
    <t>chmod 640  /dev/ora_a*</t>
  </si>
  <si>
    <t>Varyon SAN VG and mount the Filesystem on Node1</t>
  </si>
  <si>
    <t xml:space="preserve">lsvg </t>
  </si>
  <si>
    <t>lsvg | grep -v rootvg | awk '{print "varyonvg",$1}' | sh</t>
  </si>
  <si>
    <t>lsvg | grep -v rootvg | awk '{print "chvg -a y",$1}' | sh</t>
  </si>
  <si>
    <t>lsvg -o | grep -v "rootvg" | lsvg -l -I | grep -wE "jfs|jfs2" | awk '{print $NF}' | sort | awk '{print "mount",$1} | sh</t>
  </si>
  <si>
    <t>Varyon SAN VG and mount the Filesystem on Node 2</t>
  </si>
  <si>
    <t>lsvg -o | grep -v"rootvg|hbvg" | lsvg -l -I | grep -wE "jfs|jfs2" | awk '{print $NF}' | sort | awk '{print "mount",$1} | sh</t>
  </si>
  <si>
    <t>Start CRS on Node 1 and Node 2</t>
  </si>
  <si>
    <t>Sys Admin/DBA</t>
  </si>
  <si>
    <t>/opt/crs/bin/crsctl start crs</t>
  </si>
  <si>
    <t>Enable autostart CRS across reboot on Node 1 and Node 2</t>
  </si>
  <si>
    <t>/opt/crs/bin/crsctl enable crs</t>
  </si>
  <si>
    <t>Verification of FS and start of application on both nodes</t>
  </si>
  <si>
    <t>Sys Admin/DBA/App</t>
  </si>
  <si>
    <t xml:space="preserve">mount -p </t>
  </si>
  <si>
    <t>Backout Plan</t>
  </si>
  <si>
    <t>Make sure all applications are down</t>
  </si>
  <si>
    <t xml:space="preserve">Make sure all  FS are unmounted </t>
  </si>
  <si>
    <t>lsvg -o | grep -vE "rootvg|hbvg" | awk '{print "chvg -a n",$1}' | sh</t>
  </si>
  <si>
    <t>lsvg -o | grep -vE "rootvg|hbvg" | lsvg -l -I | grep -wE "jfs|jfs2" | awk '{print $NF}' | sort -r | awk '{print "umount",$1} | sh</t>
  </si>
  <si>
    <t>/usr/DynamicLinkManager/bin/dlnkmgr view –drv &gt; /var/tmp/hds_backup/dlnkmgr_drv.out_bc</t>
  </si>
  <si>
    <t>ls –la /dev &gt;&gt; /var/tmp/hds_backup/ls_la_dev.out_bc</t>
  </si>
  <si>
    <t>Remove the devices on Node 1 and Node 2</t>
  </si>
  <si>
    <t>Shutdown both nodes - Node1 and Node 2</t>
  </si>
  <si>
    <t>shutdown -fh now</t>
  </si>
  <si>
    <t>Remove G1000 luns and Zone the old luns</t>
  </si>
  <si>
    <t>Power-on server from HMC</t>
  </si>
  <si>
    <t>Check the old luns on both nodes - Node1 and Node 2</t>
  </si>
  <si>
    <t>cfgmgr;lspv</t>
  </si>
  <si>
    <t>Varyon SAN VG and mount the Filesystem on Node1 and Node 2</t>
  </si>
  <si>
    <t>lsvg -o | grep -vE "rootvg|hbvg" | lsvg -l -I | grep -wE "jfs|jfs2" | awk '{print $NF}' | sort | awk '{print "mount",$1} | sh</t>
  </si>
  <si>
    <t xml:space="preserve">Double check virtual device major and minor numbers </t>
  </si>
  <si>
    <t xml:space="preserve">Start CRS on both nodes </t>
  </si>
  <si>
    <t>Enable autostart CRS across reboot</t>
  </si>
  <si>
    <t>AIX OS Device Migration</t>
  </si>
  <si>
    <t>Note: If rootvg is local to server, skip this section</t>
  </si>
  <si>
    <t>Check rootvg and whether its already mirrored</t>
  </si>
  <si>
    <t>lsvg -l rootvg</t>
  </si>
  <si>
    <t>lslv -m (for each logical volume in the above output)</t>
  </si>
  <si>
    <t>Present OS LUNs to hosts on respective target ports</t>
  </si>
  <si>
    <t>Scan disks and add to PowerPath</t>
  </si>
  <si>
    <t>Check if disk is bootable</t>
  </si>
  <si>
    <t>bootinfo -B hdisk#</t>
  </si>
  <si>
    <t>Add disks to rootvg</t>
  </si>
  <si>
    <t>extendvg rootvg hdisk##</t>
  </si>
  <si>
    <t>Disable quorum</t>
  </si>
  <si>
    <t>chvg -Qn rootvg</t>
  </si>
  <si>
    <t>Mirror the logical volumes in rootvg</t>
  </si>
  <si>
    <t>mirrorvg -m rootvg hdisk#</t>
  </si>
  <si>
    <t>Synchronize volume mirrors</t>
  </si>
  <si>
    <t>syncvg -v rootvg</t>
  </si>
  <si>
    <t>Confirm mirrors in place</t>
  </si>
  <si>
    <t>lslv -m hd1</t>
  </si>
  <si>
    <t>Boot initialization</t>
  </si>
  <si>
    <t>bosboot -a</t>
  </si>
  <si>
    <t>bootlist -m normal hdisk0 hdisk#</t>
  </si>
  <si>
    <t>Unmirror rootvg with the old disk and remove it from the vg</t>
  </si>
  <si>
    <t>unmirrorvg rootvg hdisk11</t>
  </si>
  <si>
    <t>reducevg rootvg hdisk11</t>
  </si>
  <si>
    <t>Reinitialize Boot</t>
  </si>
  <si>
    <t>bosboot -a -d /dev/hdisk#</t>
  </si>
  <si>
    <t>bootlist -m normal hdisk#</t>
  </si>
  <si>
    <t>HP-UX Standalone UVM+HTSM Process</t>
  </si>
  <si>
    <t>Take tape backups</t>
  </si>
  <si>
    <t>Backup Team</t>
  </si>
  <si>
    <t>Document paths and controller numbers and gather additional disk information including mount points, LUN numbers, run device collect script, etc. (iSEC scripts/getconfigs can collect this) from the hosts</t>
  </si>
  <si>
    <t>Other OS Specific reports (if needed, else change as per Sys Admin preferences):</t>
  </si>
  <si>
    <t>checkit</t>
  </si>
  <si>
    <r>
      <t xml:space="preserve">vgdisplay | grep ‘VG Name’   </t>
    </r>
    <r>
      <rPr>
        <sz val="10"/>
        <rFont val="Arial"/>
        <family val="2"/>
      </rPr>
      <t>&gt;&gt;/users/root/migMMDD/host.out</t>
    </r>
  </si>
  <si>
    <r>
      <t xml:space="preserve">ls –l /dev/&lt;VGName&gt;/group    </t>
    </r>
    <r>
      <rPr>
        <sz val="10"/>
        <rFont val="Arial"/>
        <family val="2"/>
      </rPr>
      <t>&gt;&gt;/users/root/migMMDD/host.out</t>
    </r>
  </si>
  <si>
    <r>
      <t xml:space="preserve">powermt display version      </t>
    </r>
    <r>
      <rPr>
        <sz val="10"/>
        <rFont val="Arial"/>
        <family val="2"/>
      </rPr>
      <t>&gt;&gt;/users/root/migMMDD/host.out</t>
    </r>
  </si>
  <si>
    <r>
      <t xml:space="preserve">powermt display              </t>
    </r>
    <r>
      <rPr>
        <sz val="10"/>
        <rFont val="Arial"/>
        <family val="2"/>
      </rPr>
      <t>&gt;&gt;/users/root/migMMDD/host.out</t>
    </r>
  </si>
  <si>
    <r>
      <t xml:space="preserve">powermt display paths        </t>
    </r>
    <r>
      <rPr>
        <sz val="10"/>
        <rFont val="Arial"/>
        <family val="2"/>
      </rPr>
      <t>&gt;&gt;/users/root/migMMDD/host.out</t>
    </r>
  </si>
  <si>
    <r>
      <t xml:space="preserve">powermt display dev=all      </t>
    </r>
    <r>
      <rPr>
        <sz val="10"/>
        <rFont val="Arial"/>
        <family val="2"/>
      </rPr>
      <t>&gt;&gt;/users/root/migMMDD/host.out</t>
    </r>
  </si>
  <si>
    <r>
      <t xml:space="preserve">cat /etc/lvmpvg              </t>
    </r>
    <r>
      <rPr>
        <sz val="10"/>
        <rFont val="Arial"/>
        <family val="2"/>
      </rPr>
      <t>&gt;&gt;/users/root/migMMDD/host.out</t>
    </r>
  </si>
  <si>
    <r>
      <t xml:space="preserve">cat /etc/fstab               </t>
    </r>
    <r>
      <rPr>
        <sz val="10"/>
        <rFont val="Courier New"/>
        <family val="3"/>
      </rPr>
      <t>&gt;</t>
    </r>
    <r>
      <rPr>
        <sz val="10"/>
        <rFont val="Arial"/>
        <family val="2"/>
      </rPr>
      <t>&gt;/users/root/migMMDD/host.out</t>
    </r>
  </si>
  <si>
    <r>
      <t xml:space="preserve">ls –ld /dev/*vg              </t>
    </r>
    <r>
      <rPr>
        <sz val="10"/>
        <rFont val="Arial"/>
        <family val="2"/>
      </rPr>
      <t>&gt;&gt;/users/root/migMMDD/host.out</t>
    </r>
  </si>
  <si>
    <t>Is it oracle/db2/udb database cluster?</t>
  </si>
  <si>
    <t>cd /dev/Informix  or /dev/oracle or /dev/udb or /dev/db2</t>
  </si>
  <si>
    <r>
      <t>ls –ld /dev/(db*)</t>
    </r>
    <r>
      <rPr>
        <sz val="10"/>
        <rFont val="Arial"/>
        <family val="2"/>
      </rPr>
      <t xml:space="preserve">  get ownership and permissions</t>
    </r>
  </si>
  <si>
    <t>ioscan –fnC fc</t>
  </si>
  <si>
    <t>ioscan –fnKC ctl</t>
  </si>
  <si>
    <r>
      <t xml:space="preserve">fcmsutil /dev/fcdx </t>
    </r>
    <r>
      <rPr>
        <sz val="10"/>
        <rFont val="Arial"/>
        <family val="2"/>
      </rPr>
      <t xml:space="preserve"> (where x = hba #, look for online initialized ports)</t>
    </r>
  </si>
  <si>
    <t>scsimgr commands (only on 11.31 since HDLM is not compatible)</t>
  </si>
  <si>
    <t>scsimgr get_info all_luns |grep –e “STATUS INFO” –e WWID –e  Serial –e Vendor –e “internal state”</t>
  </si>
  <si>
    <r>
      <rPr>
        <sz val="10"/>
        <rFont val="Arial"/>
        <family val="2"/>
      </rPr>
      <t>Gather DB device information, if needed</t>
    </r>
    <r>
      <rPr>
        <b/>
        <sz val="10"/>
        <rFont val="Courier New"/>
        <family val="3"/>
      </rPr>
      <t>-  ls –lR /dev/oracle     &gt;&gt;/users/root/hostname.out</t>
    </r>
  </si>
  <si>
    <t>Comment out crontab entry that resets root passwd</t>
  </si>
  <si>
    <r>
      <t>crontab –e</t>
    </r>
    <r>
      <rPr>
        <sz val="10"/>
        <rFont val="Courier New"/>
        <family val="3"/>
      </rPr>
      <t>,</t>
    </r>
    <r>
      <rPr>
        <sz val="10"/>
        <rFont val="Arial"/>
        <family val="2"/>
      </rPr>
      <t xml:space="preserve"> then comment out the </t>
    </r>
    <r>
      <rPr>
        <b/>
        <sz val="10"/>
        <rFont val="Courier New"/>
        <family val="3"/>
      </rPr>
      <t>change_passwd</t>
    </r>
    <r>
      <rPr>
        <sz val="10"/>
        <rFont val="Arial"/>
        <family val="2"/>
      </rPr>
      <t xml:space="preserve"> entry</t>
    </r>
  </si>
  <si>
    <t>Save shadow file</t>
  </si>
  <si>
    <t>cp /etc/shadow /etc/shadow.mmddyyyy</t>
  </si>
  <si>
    <t>Verify Reboot</t>
  </si>
  <si>
    <t>To validate what is running on this server:</t>
  </si>
  <si>
    <r>
      <t xml:space="preserve">psg ora  </t>
    </r>
    <r>
      <rPr>
        <sz val="10"/>
        <rFont val="Arial"/>
        <family val="2"/>
      </rPr>
      <t xml:space="preserve"> or    </t>
    </r>
    <r>
      <rPr>
        <b/>
        <sz val="10"/>
        <rFont val="Courier New"/>
        <family val="3"/>
      </rPr>
      <t xml:space="preserve">psg init  </t>
    </r>
    <r>
      <rPr>
        <sz val="10"/>
        <rFont val="Arial"/>
        <family val="2"/>
      </rPr>
      <t xml:space="preserve"> or    </t>
    </r>
    <r>
      <rPr>
        <b/>
        <sz val="10"/>
        <rFont val="Courier New"/>
        <family val="3"/>
      </rPr>
      <t>psg db2</t>
    </r>
  </si>
  <si>
    <t>Backup fstab</t>
  </si>
  <si>
    <t>cp /etc/fstab /etc/fstab.previrtualize.hds</t>
  </si>
  <si>
    <t>vgdisplay       &gt;&gt;/users/root/hostname.out</t>
  </si>
  <si>
    <t>bdf             &gt;&gt;/users/root/hostname.out</t>
  </si>
  <si>
    <t>powermt commands (these should have been done above, check for correctness)</t>
  </si>
  <si>
    <t>ll /dev/*vg*/group</t>
  </si>
  <si>
    <t>Stop users and system applications (disable autostart)</t>
  </si>
  <si>
    <t>Export VG</t>
  </si>
  <si>
    <t>Map volume groups</t>
  </si>
  <si>
    <t>cp –p /etc/lvmpvg /etc/lvmpvg.YYMMDD</t>
  </si>
  <si>
    <t>vgdisplay | grep ‘VG Name’</t>
  </si>
  <si>
    <r>
      <rPr>
        <sz val="10"/>
        <rFont val="Arial"/>
        <family val="2"/>
      </rPr>
      <t>Validate LV Status – (should be available/syncd) --&gt;</t>
    </r>
    <r>
      <rPr>
        <b/>
        <sz val="10"/>
        <rFont val="Courier New"/>
        <family val="3"/>
      </rPr>
      <t xml:space="preserve"> vgdisplay –v vg00 | grep ‘LV Status’</t>
    </r>
  </si>
  <si>
    <t>vgexport –s -v –p –m /users/root/&lt;VGName&gt;.map &lt;VGNAME&gt;</t>
  </si>
  <si>
    <r>
      <t xml:space="preserve">cmviewcl –v </t>
    </r>
    <r>
      <rPr>
        <i/>
        <sz val="10"/>
        <color rgb="FFFF0000"/>
        <rFont val="Arial"/>
        <family val="2"/>
      </rPr>
      <t>(If cluster then STOP DO NOT PROCEED)</t>
    </r>
  </si>
  <si>
    <t>bdf</t>
  </si>
  <si>
    <t>umount &lt;FILESYSTEM&gt;</t>
  </si>
  <si>
    <t>Stop applications or kill processes as needed</t>
  </si>
  <si>
    <r>
      <t xml:space="preserve">fuser –cuk /u  </t>
    </r>
    <r>
      <rPr>
        <sz val="10"/>
        <rFont val="Arial"/>
        <family val="2"/>
      </rPr>
      <t>---&gt;&gt; Show PIDs using filesystem</t>
    </r>
  </si>
  <si>
    <r>
      <t xml:space="preserve">/unixadmin/hp/lsof &lt;FILESYSTEM&gt;  </t>
    </r>
    <r>
      <rPr>
        <sz val="10"/>
        <rFont val="Arial"/>
        <family val="2"/>
      </rPr>
      <t>---&gt;&gt; Another way to show PIDs</t>
    </r>
  </si>
  <si>
    <t>umount /u</t>
  </si>
  <si>
    <t>vgchange –a n &lt;VGName&gt;</t>
  </si>
  <si>
    <t>vgexport –s –v –m /users/root/&lt;VGName&gt;.map2 &lt;VGName&gt;</t>
  </si>
  <si>
    <t>Backup and edit /etc/fstab file</t>
  </si>
  <si>
    <t>cp /etc/fstab /etc/fstab.YYMMDD</t>
  </si>
  <si>
    <r>
      <t xml:space="preserve">vi /etc/fstab </t>
    </r>
    <r>
      <rPr>
        <i/>
        <sz val="10"/>
        <rFont val="Arial"/>
        <family val="2"/>
      </rPr>
      <t>(Comment out SAN volume group mount points as needed)</t>
    </r>
  </si>
  <si>
    <t>MPIO Setup</t>
  </si>
  <si>
    <t>Cleanup PowerPath devices</t>
  </si>
  <si>
    <t>powermt display</t>
  </si>
  <si>
    <r>
      <t xml:space="preserve">powermt display dev=all </t>
    </r>
    <r>
      <rPr>
        <sz val="10"/>
        <rFont val="Arial"/>
        <family val="2"/>
      </rPr>
      <t>--&gt; Get HBA#</t>
    </r>
  </si>
  <si>
    <r>
      <t xml:space="preserve">powermt disable hba=# </t>
    </r>
    <r>
      <rPr>
        <sz val="10"/>
        <rFont val="Arial"/>
        <family val="2"/>
      </rPr>
      <t>--&gt; Run for each HBA#</t>
    </r>
  </si>
  <si>
    <r>
      <t xml:space="preserve">powermt display </t>
    </r>
    <r>
      <rPr>
        <sz val="10"/>
        <rFont val="Arial"/>
        <family val="2"/>
      </rPr>
      <t>--&gt; Verify all paths show “dead”</t>
    </r>
  </si>
  <si>
    <r>
      <t xml:space="preserve">powermt check </t>
    </r>
    <r>
      <rPr>
        <sz val="10"/>
        <rFont val="Arial"/>
        <family val="2"/>
      </rPr>
      <t>--&gt; Answer “a” to remove all devices</t>
    </r>
  </si>
  <si>
    <t>mv /etc/powermt.custom /etc/powermt.custom.old</t>
  </si>
  <si>
    <t>Install HDLM (not applicable for HPUX 11.31 or above)</t>
  </si>
  <si>
    <t>Edit configuration files (if any needed)</t>
  </si>
  <si>
    <t>Shutdown server</t>
  </si>
  <si>
    <t>Using HCS HDvM Storage Navigator; virtualize the storage from Source Array to G1000.</t>
  </si>
  <si>
    <t>Boot up server</t>
  </si>
  <si>
    <t>shutdown –r y 0</t>
  </si>
  <si>
    <t>Validate virtualized devices are accessible</t>
  </si>
  <si>
    <t>ioscan –funC disk</t>
  </si>
  <si>
    <t>Validate HDLM  (HDLM not applicable on 11.31)</t>
  </si>
  <si>
    <r>
      <rPr>
        <sz val="10"/>
        <rFont val="Arial"/>
        <family val="2"/>
      </rPr>
      <t xml:space="preserve">On 11.31, </t>
    </r>
    <r>
      <rPr>
        <b/>
        <sz val="10"/>
        <rFont val="Courier New"/>
        <family val="3"/>
      </rPr>
      <t>scsimgr get_info all_lun | grep –e “STATUS INFO” –e WWID –e Serial –e Vendor –e “internal state” –e “LUN paths” –e “Failed LUN”</t>
    </r>
  </si>
  <si>
    <t>Validate device count   (11.31 – use scsimgr commands, powermt is removed)</t>
  </si>
  <si>
    <r>
      <t xml:space="preserve">Validate failover policy=Adaptive </t>
    </r>
    <r>
      <rPr>
        <sz val="10"/>
        <rFont val="Arial"/>
        <family val="2"/>
      </rPr>
      <t>(11.31 – use scsimgr commands, powermt is removed)</t>
    </r>
  </si>
  <si>
    <r>
      <rPr>
        <sz val="10"/>
        <rFont val="Arial"/>
        <family val="2"/>
      </rPr>
      <t>If incorrect,</t>
    </r>
    <r>
      <rPr>
        <b/>
        <sz val="10"/>
        <rFont val="Courier New"/>
        <family val="3"/>
      </rPr>
      <t xml:space="preserve"> powermt set policy=AD dev=all</t>
    </r>
  </si>
  <si>
    <t>If not all devices are visible, try</t>
  </si>
  <si>
    <t>ioscan –f</t>
  </si>
  <si>
    <t>insf –e</t>
  </si>
  <si>
    <t>mkdir /dev/&lt;VGName&gt;</t>
  </si>
  <si>
    <t>mknod /dev/&lt;VGName&gt;/group c 64 0x0?0000</t>
  </si>
  <si>
    <t>vgimport –s –v –m /users/root/&lt;VGName&gt;.map &lt;VGName&gt;</t>
  </si>
  <si>
    <t>vgchange –a y /dev/&lt;VGName&gt;</t>
  </si>
  <si>
    <t>Set permissions on Informix raw space, if needed</t>
  </si>
  <si>
    <t>chmod 660 /dev/&lt;VGName&gt;/rlvol*</t>
  </si>
  <si>
    <t>chown informix:informix /dev/&lt;VGName&gt;/rlvol*</t>
  </si>
  <si>
    <r>
      <rPr>
        <sz val="10"/>
        <rFont val="Arial"/>
        <family val="2"/>
      </rPr>
      <t>Edit</t>
    </r>
    <r>
      <rPr>
        <b/>
        <sz val="10"/>
        <rFont val="Courier New"/>
        <family val="3"/>
      </rPr>
      <t xml:space="preserve"> /etc/fstab</t>
    </r>
  </si>
  <si>
    <t>Uncomment SAN volumes group mount points as needed</t>
  </si>
  <si>
    <t>mount &lt;FILESYSTEM&gt;</t>
  </si>
  <si>
    <t>Restart and verify all applications</t>
  </si>
  <si>
    <t>HP-UX Cluster (SG) UVM+HTSM Process</t>
  </si>
  <si>
    <t>** On All nodes unless specified</t>
  </si>
  <si>
    <t>Verify Cluster Failover</t>
  </si>
  <si>
    <t>Reboot servers and validate cluster comes up and fails over successfully</t>
  </si>
  <si>
    <t>Map volume groups (on both nodes)</t>
  </si>
  <si>
    <t>Stop Cluster Package</t>
  </si>
  <si>
    <t>cmhaltpkg –v &lt;PACKAGE&gt;</t>
  </si>
  <si>
    <r>
      <t xml:space="preserve">cmhaltcl </t>
    </r>
    <r>
      <rPr>
        <sz val="10"/>
        <rFont val="Arial"/>
        <family val="2"/>
      </rPr>
      <t>---&gt;&gt; Stops whole cluster, may not be necessary</t>
    </r>
  </si>
  <si>
    <t>Export VG – (both nodes)</t>
  </si>
  <si>
    <t xml:space="preserve">	Stop applications or kill processes as needed</t>
  </si>
  <si>
    <t xml:space="preserve">	fuser -cuk /u ' Show PIDs using filesystem</t>
  </si>
  <si>
    <r>
      <t xml:space="preserve">	/unixadmin/hp/lsof &lt;FILESYSTEM&gt;</t>
    </r>
    <r>
      <rPr>
        <sz val="10"/>
        <rFont val="Arial"/>
        <family val="2"/>
      </rPr>
      <t xml:space="preserve"> ' Another way to show PIDs</t>
    </r>
  </si>
  <si>
    <t>vgexport –s -v –m /user/root/&lt;VGName&gt;.map2 &lt;VGName&gt;</t>
  </si>
  <si>
    <r>
      <rPr>
        <sz val="10"/>
        <rFont val="Arial"/>
        <family val="2"/>
      </rPr>
      <t>Backup and edit</t>
    </r>
    <r>
      <rPr>
        <b/>
        <sz val="10"/>
        <rFont val="Courier New"/>
        <family val="3"/>
      </rPr>
      <t xml:space="preserve"> /etc/fstab file</t>
    </r>
  </si>
  <si>
    <t>OR</t>
  </si>
  <si>
    <t>Validate device count using Power Path   (11.31 – use scsimgr commands, powermt is removed)</t>
  </si>
  <si>
    <r>
      <t xml:space="preserve">Validate failover policy=Adaptive </t>
    </r>
    <r>
      <rPr>
        <sz val="10"/>
        <rFont val="Arial"/>
        <family val="2"/>
      </rPr>
      <t xml:space="preserve"> (11.31 – use scsimgr commands, powermt is removed)</t>
    </r>
  </si>
  <si>
    <t>If incorrect, powermt set policy=AD dev=all</t>
  </si>
  <si>
    <t>Import volume group(s) - (both nodes)</t>
  </si>
  <si>
    <t>vgchange –a y /dev/&lt;VGName&gt; ---&gt;&gt; LOCAL VG</t>
  </si>
  <si>
    <t>vgchange –c y /dev/&lt;VGName&gt; ---&gt;&gt; SHARED VG</t>
  </si>
  <si>
    <t>Edit /etc/fstab</t>
  </si>
  <si>
    <t>Start Services – (both nodes)</t>
  </si>
  <si>
    <t>Start Cluster</t>
  </si>
  <si>
    <t>cmrunpkg –v &lt;PACKAGE&gt;</t>
  </si>
  <si>
    <t>cmrunnode</t>
  </si>
  <si>
    <t>Validate cluster failover by manually moving the package to each node</t>
  </si>
  <si>
    <t>RHEL UVM+HTSM Process (Standalone and Cluster)</t>
  </si>
  <si>
    <t>Linux Server Preparation - *Save all LUN Mapping and Perform backups first (both nodes)</t>
  </si>
  <si>
    <t>Verify OS Version</t>
  </si>
  <si>
    <t>uname -a</t>
  </si>
  <si>
    <t>cat /etc/redhat-release</t>
  </si>
  <si>
    <t>Verify EMC PowerPath</t>
  </si>
  <si>
    <t>rpm –qa | grep –i emc</t>
  </si>
  <si>
    <t>Shutdown applications/DBs</t>
  </si>
  <si>
    <t>Deport disk groups (shared disks only)</t>
  </si>
  <si>
    <t>Note: Normally it is not required for standalone server, only required for shared storage, like Veritas VCS or RHCL cluster servers</t>
  </si>
  <si>
    <t>Offline disks</t>
  </si>
  <si>
    <t>Backup /etc/fstab file before commenting SAN volumes</t>
  </si>
  <si>
    <t>cp –p /etc/fstab /etc/fstab.preHDS</t>
  </si>
  <si>
    <t>Comment out all SAN volumes in this file and take another backup</t>
  </si>
  <si>
    <t>cp –p /etc/fstab /etc/fstab.noSAN</t>
  </si>
  <si>
    <t>Disable EMC PowerPath auto startup</t>
  </si>
  <si>
    <t>mv /etc/init.d/PowerPath /var/tmp/</t>
  </si>
  <si>
    <t>Configure LVM filter (need to rollback the original LVM filter)</t>
  </si>
  <si>
    <t>On server, run as “root”:</t>
  </si>
  <si>
    <t>cp -p /etc/lvm/lvm.conf /etc/lvm/lvm.conf.preHDS</t>
  </si>
  <si>
    <t>vi /etc/lvm/lvm.conf</t>
  </si>
  <si>
    <t>Then change below lines from:</t>
  </si>
  <si>
    <t>#filter = [ "a/.*/" ]</t>
  </si>
  <si>
    <t>filter = [ "a/sda[1-9]$/" "a/emcpower*/" "r/.*/" ]</t>
  </si>
  <si>
    <t>To:</t>
  </si>
  <si>
    <t>filter = [ "a/.*/" ]</t>
  </si>
  <si>
    <t>#filter = [ "a/sda[1-9]$/" "a/emcpower*/" "r/.*/" ]</t>
  </si>
  <si>
    <t>Note: If you see lots of warning messages when you run any LVM command after reboot, then you can change the filter again to try.</t>
  </si>
  <si>
    <r>
      <t xml:space="preserve">For example, if rootvg is using </t>
    </r>
    <r>
      <rPr>
        <sz val="12"/>
        <color rgb="FFFF0000"/>
        <rFont val="Calibri"/>
        <family val="2"/>
        <scheme val="minor"/>
      </rPr>
      <t>/dev/sdck*</t>
    </r>
    <r>
      <rPr>
        <i/>
        <sz val="12"/>
        <color rgb="FFFF0000"/>
        <rFont val="Calibri"/>
        <family val="2"/>
        <scheme val="minor"/>
      </rPr>
      <t>, then we need to change/configure filter as below:</t>
    </r>
  </si>
  <si>
    <t>filter = [ "a/sdck[1-9]$/", "a/cciss/c0d0*/", "a/dev/mapper/.*/", "a/emcpower*/", "a/dm-*/", "r/.*/" ]</t>
  </si>
  <si>
    <t>Shutdown server for SAN Virtualization</t>
  </si>
  <si>
    <t>poweroff</t>
  </si>
  <si>
    <t>Startup Server into single user mode</t>
  </si>
  <si>
    <t>Once the server is up, then we can remove EMC PowerPath</t>
  </si>
  <si>
    <t>To identify the EMC PowerPath version:</t>
  </si>
  <si>
    <t>rpm -qa | grep -i emc</t>
  </si>
  <si>
    <t>The output of above command would look like:</t>
  </si>
  <si>
    <t>EMCpower.LINUX-5.7.1.00.00-029.el6.x86_64</t>
  </si>
  <si>
    <t>To remove PP:</t>
  </si>
  <si>
    <t>rpm -e EMCpower.LINUX-5.7.1.00.00-029.el6.x86_64</t>
  </si>
  <si>
    <t>If Veritas VCS doesn't exists and we would like to install Redhat Native MPIO Software, follow below steps:</t>
  </si>
  <si>
    <t>To verify if Redhat MPIO is installed or not:</t>
  </si>
  <si>
    <t>rpm -qa | grep multipath</t>
  </si>
  <si>
    <t>If already installed, then the output might look as below:</t>
  </si>
  <si>
    <t>device-mapper-multipath-0.4.9-72.el6_5.3.x86_64</t>
  </si>
  <si>
    <t>device-mapper-multipath-libs-0.4.9-72.el6_5.3.x86_64</t>
  </si>
  <si>
    <t>If already exists, backup the multipath.conf file, else skip this step:</t>
  </si>
  <si>
    <t>cp -p /etc/multipath.conf /etc/multipath.conf.pre.configure</t>
  </si>
  <si>
    <t>Install Red Hat Native MPIO Software:</t>
  </si>
  <si>
    <t>yum install device-mapper-multipath*</t>
  </si>
  <si>
    <t>Enable/Configure Red Hat native MPIO and display SAN disks</t>
  </si>
  <si>
    <t>mpathconf --enable --with_multipathd y</t>
  </si>
  <si>
    <t>modprobe dm-multipath</t>
  </si>
  <si>
    <t>service multipathd start</t>
  </si>
  <si>
    <t>multipath -v2</t>
  </si>
  <si>
    <t>chkconfig multipathd on</t>
  </si>
  <si>
    <t>multipath -ll</t>
  </si>
  <si>
    <t>Note: If you cannot see the all SAN disks when you run above command ("multipath -ll"), then might need to perform another reboot:</t>
  </si>
  <si>
    <t>shutdown –r now</t>
  </si>
  <si>
    <r>
      <t xml:space="preserve">Import Disk groups </t>
    </r>
    <r>
      <rPr>
        <i/>
        <sz val="12"/>
        <color rgb="FFFF0000"/>
        <rFont val="Calibri"/>
        <family val="2"/>
        <scheme val="minor"/>
      </rPr>
      <t>(if you have run step 12 to deport disk groups, then run the below steps)</t>
    </r>
  </si>
  <si>
    <t>Note: Not required for standalone server, it’s only required for shared storage, like Veritas VCS or RHCL cluster servers</t>
  </si>
  <si>
    <t>pvscan</t>
  </si>
  <si>
    <t>vgimport &lt;vg-name-here&gt;</t>
  </si>
  <si>
    <t>Rescan all disk groups (if needed)</t>
  </si>
  <si>
    <t>vgchange -ay &lt;vg-name-here&gt;</t>
  </si>
  <si>
    <t>Rollback the /etc/fstab file</t>
  </si>
  <si>
    <t>cp –p /etc/fstab.preHDS /etc/fstab</t>
  </si>
  <si>
    <t>Mount all SAN volumes</t>
  </si>
  <si>
    <t>df -h</t>
  </si>
  <si>
    <t>Validate all SAN filesystems are mounted successfully.</t>
  </si>
  <si>
    <t>shutdown -r now</t>
  </si>
  <si>
    <t>RHEL with Oracle ASM Disks (UVM+HTSM) Process</t>
  </si>
  <si>
    <t>Validate that iSEC scripts are run and the host has been qualified to migrate.</t>
  </si>
  <si>
    <t>Gather output for the below commands and send it to Hitachi TC.</t>
  </si>
  <si>
    <t>#oracleasm listdisks</t>
  </si>
  <si>
    <t>#sudo blkid</t>
  </si>
  <si>
    <t>Validate scorecard for the event is complete.(Host and LUN Info)</t>
  </si>
  <si>
    <t>Make sure zones are documented and zoning strategy is in place.</t>
  </si>
  <si>
    <t>Verify if cables are in place (if cable swap is involved)</t>
  </si>
  <si>
    <t>DC Team</t>
  </si>
  <si>
    <r>
      <t xml:space="preserve">Validate required licenses and software are easily accessible </t>
    </r>
    <r>
      <rPr>
        <i/>
        <sz val="12"/>
        <rFont val="Calibri"/>
        <family val="2"/>
        <scheme val="minor"/>
      </rPr>
      <t>(if any of the below needed)</t>
    </r>
  </si>
  <si>
    <t>Stage latest (approved) HDLM in a share</t>
  </si>
  <si>
    <t>Required licenses for HDLM</t>
  </si>
  <si>
    <t>Verify Source storage allocation.</t>
  </si>
  <si>
    <t>Create Target HSDs on G1000.</t>
  </si>
  <si>
    <t>Verify each LUN status. Active or dead etc.</t>
  </si>
  <si>
    <t>Gather disk information, mount points and LUN details</t>
  </si>
  <si>
    <t>#fdisk -l ,#df -h,cat /proc/scsi/scsi,ls /dev/sd* |# /HORCM/usr/bin/inqraid -fxg|more
#blkid , # ls -l /dev/disk/by-uuid/, :~# ls -l /dev/disk/by-id/, # ls -l /dev/disk/by-path/</t>
  </si>
  <si>
    <t>Shut down all applications and any autostart scripts</t>
  </si>
  <si>
    <t>Shut down  RAC Instances, Data Bases and any Autostart scripts</t>
  </si>
  <si>
    <t>Perform Sanity reboot to make sure the host comes up clean without any issues before proceeding with the work.</t>
  </si>
  <si>
    <t>Deactivate the VGs (except root VG)</t>
  </si>
  <si>
    <t xml:space="preserve">vgchange -a n &lt;vg-name&gt;       </t>
  </si>
  <si>
    <t>Export the VG  (Except root VG)</t>
  </si>
  <si>
    <t>vgexport &lt;vg-name&gt;</t>
  </si>
  <si>
    <t>Unmount all filesystems and VG/DG</t>
  </si>
  <si>
    <t>Back up and edit /etc/fstab</t>
  </si>
  <si>
    <t>Repeat for all Nodes</t>
  </si>
  <si>
    <t xml:space="preserve">Reboot  </t>
  </si>
  <si>
    <t>Verify no mounted VGs</t>
  </si>
  <si>
    <t>Remove devices and attached files systems</t>
  </si>
  <si>
    <t>Ensure logged in as "root"</t>
  </si>
  <si>
    <t>Next steps only if HDLM is required</t>
  </si>
  <si>
    <t>Prepare to install HDLM default directory /opt/DynamicLinkManager</t>
  </si>
  <si>
    <t>Mount the media (disk) and install HDLM.</t>
  </si>
  <si>
    <r>
      <rPr>
        <sz val="10"/>
        <rFont val="Arial"/>
        <family val="2"/>
      </rPr>
      <t xml:space="preserve">Restart </t>
    </r>
    <r>
      <rPr>
        <b/>
        <sz val="10"/>
        <rFont val="Courier New"/>
        <family val="3"/>
      </rPr>
      <t>(shutdown -r now  or  /opt/DynamicLinkManager/bin/dlmstart)</t>
    </r>
  </si>
  <si>
    <r>
      <rPr>
        <sz val="10"/>
        <rFont val="Arial"/>
        <family val="2"/>
      </rPr>
      <t xml:space="preserve">Edit fstab as required, check server state 0. </t>
    </r>
    <r>
      <rPr>
        <b/>
        <sz val="10"/>
        <rFont val="Courier New"/>
        <family val="3"/>
      </rPr>
      <t>shutdown -h now/poweroff</t>
    </r>
  </si>
  <si>
    <t>Startup Server (if cluster start Node 1)</t>
  </si>
  <si>
    <t>Map the remaining LUNs</t>
  </si>
  <si>
    <t>Run Appropriate LUN discovery command</t>
  </si>
  <si>
    <t>Verify HBAs are able to see Data LUNs</t>
  </si>
  <si>
    <t>/sys/class/scsi_host/hostn/scan, fdisk -l, lsscsi,hbacmd listhbas,cat /proc/scsi/scsi,ls /dev/sd* | /HORCM/usr/bin/inqraid -fxg|more</t>
  </si>
  <si>
    <t>Verify multi-pathing is operation and the settings</t>
  </si>
  <si>
    <r>
      <rPr>
        <sz val="12"/>
        <rFont val="Calibri"/>
        <family val="2"/>
        <scheme val="minor"/>
      </rPr>
      <t>if HDLM,</t>
    </r>
    <r>
      <rPr>
        <sz val="10"/>
        <rFont val="Arial"/>
        <family val="2"/>
      </rPr>
      <t xml:space="preserve"> </t>
    </r>
    <r>
      <rPr>
        <b/>
        <sz val="10"/>
        <rFont val="Courier New"/>
        <family val="3"/>
      </rPr>
      <t>dlnkmgr view -sys</t>
    </r>
  </si>
  <si>
    <t>Verify multi-pathing for all LUNs</t>
  </si>
  <si>
    <r>
      <rPr>
        <sz val="12"/>
        <rFont val="Calibri"/>
        <family val="2"/>
        <scheme val="minor"/>
      </rPr>
      <t>if HDLM,</t>
    </r>
    <r>
      <rPr>
        <b/>
        <sz val="10"/>
        <rFont val="Courier New"/>
        <family val="3"/>
      </rPr>
      <t xml:space="preserve"> dlnkmgr view -path</t>
    </r>
  </si>
  <si>
    <t>Make any necessary changes for multipathing config.</t>
  </si>
  <si>
    <r>
      <rPr>
        <sz val="10"/>
        <rFont val="Arial"/>
        <family val="2"/>
      </rPr>
      <t xml:space="preserve">edit </t>
    </r>
    <r>
      <rPr>
        <b/>
        <sz val="10"/>
        <rFont val="Courier New"/>
        <family val="3"/>
      </rPr>
      <t>LVM.com or the etc/fstab</t>
    </r>
  </si>
  <si>
    <t xml:space="preserve">Import, Enable &amp; Verify all VG/DG, Mount Points and NFS Shares are available </t>
  </si>
  <si>
    <t>Uncomment /etc/fstab for SAN file systems</t>
  </si>
  <si>
    <t>mount &lt;file systems&gt;</t>
  </si>
  <si>
    <t>cat /proc/scsi/scsi</t>
  </si>
  <si>
    <t>ls /dev/sd* | /HORCM/usr/bin/inqraid -fxg|more</t>
  </si>
  <si>
    <t>fdisk -l</t>
  </si>
  <si>
    <t>Verify drive mappings and data present</t>
  </si>
  <si>
    <t>Enable Auto-Start DB Scripts and Start and Verify Databases</t>
  </si>
  <si>
    <t>Enable App auto start and start application(s) and start internal verification process</t>
  </si>
  <si>
    <t>Oracle ASM Disk mapping Steps to be included by System Admin/DBA if HDLM is installed</t>
  </si>
  <si>
    <r>
      <rPr>
        <sz val="10"/>
        <rFont val="Arial"/>
        <family val="2"/>
      </rPr>
      <t xml:space="preserve">Restart </t>
    </r>
    <r>
      <rPr>
        <b/>
        <sz val="10"/>
        <rFont val="Courier New"/>
        <family val="3"/>
      </rPr>
      <t>(shutdown -r now)</t>
    </r>
  </si>
  <si>
    <t>Verify all DBs and apps</t>
  </si>
  <si>
    <t>RHEL Oracle RAC Process</t>
  </si>
  <si>
    <t>Disable HITACHI from PowerPath</t>
  </si>
  <si>
    <r>
      <rPr>
        <sz val="12"/>
        <rFont val="Calibri"/>
        <family val="2"/>
        <scheme val="minor"/>
      </rPr>
      <t xml:space="preserve">Verify by running: </t>
    </r>
    <r>
      <rPr>
        <b/>
        <sz val="10"/>
        <rFont val="Courier New"/>
        <family val="3"/>
      </rPr>
      <t>powermt display options</t>
    </r>
  </si>
  <si>
    <t>Default storage system class: all</t>
  </si>
  <si>
    <t xml:space="preserve">        Show CLARiiON LUN names:      true</t>
  </si>
  <si>
    <t xml:space="preserve">        Path Latency Monitor: Off</t>
  </si>
  <si>
    <t xml:space="preserve">        Path Latency Threshold: 0 Sec.</t>
  </si>
  <si>
    <t xml:space="preserve">        Storage</t>
  </si>
  <si>
    <t xml:space="preserve">        System Class  Attributes</t>
  </si>
  <si>
    <t xml:space="preserve">        ------------  ----------</t>
  </si>
  <si>
    <t xml:space="preserve">        Symmetrix     periodic autorestore = on</t>
  </si>
  <si>
    <t xml:space="preserve">                      status = managed</t>
  </si>
  <si>
    <t xml:space="preserve">        CLARiiON      periodic autorestore = on</t>
  </si>
  <si>
    <t xml:space="preserve">        Hitachi       periodic autorestore = on</t>
  </si>
  <si>
    <r>
      <t xml:space="preserve">                      status = </t>
    </r>
    <r>
      <rPr>
        <b/>
        <sz val="8"/>
        <color rgb="FFFF0000"/>
        <rFont val="Courier New"/>
        <family val="3"/>
      </rPr>
      <t>unmanaged</t>
    </r>
  </si>
  <si>
    <t xml:space="preserve">        Invista       periodic autorestore = on</t>
  </si>
  <si>
    <t xml:space="preserve">        HP xp         periodic autorestore = on</t>
  </si>
  <si>
    <t xml:space="preserve">        Ess           periodic autorestore = on</t>
  </si>
  <si>
    <t xml:space="preserve">        HP HSx        periodic autorestore = on</t>
  </si>
  <si>
    <t>Once the server is up, then we can remove EMC PowerPath (if exists)</t>
  </si>
  <si>
    <t>Running the above command will perform the below actions:</t>
  </si>
  <si>
    <t>Edit /etc/multipath.conf file by changing the following lines at the top of the file. This section of the configuration file, in its initial state blacklists all devices.</t>
  </si>
  <si>
    <t>You must change it to enable multipathing. In our case we filtered out all current EMC luns.</t>
  </si>
  <si>
    <t>blacklist {</t>
  </si>
  <si>
    <t>devnode "*"</t>
  </si>
  <si>
    <t>After commenting out those lines, this section appears as follows.</t>
  </si>
  <si>
    <t xml:space="preserve">        device {</t>
  </si>
  <si>
    <t xml:space="preserve">                vendor "EMC"</t>
  </si>
  <si>
    <t xml:space="preserve">                product "*"</t>
  </si>
  <si>
    <t xml:space="preserve">                }</t>
  </si>
  <si>
    <t>Also update the default settings. By using bindings file you can easily setup alias for Hitachi luns.</t>
  </si>
  <si>
    <t>defaults {</t>
  </si>
  <si>
    <t xml:space="preserve">        user_friendly_names yes</t>
  </si>
  <si>
    <t xml:space="preserve">        bindings_file "/etc/multipath.bindings"</t>
  </si>
  <si>
    <t>Then run the below commands:</t>
  </si>
  <si>
    <t>Restart the server</t>
  </si>
  <si>
    <t>shutdown –r now or reboot</t>
  </si>
  <si>
    <t>Verify existing EMC LUNs are visible after the reboot.</t>
  </si>
  <si>
    <t>vgchange -an &lt;vg-name-here&gt;</t>
  </si>
  <si>
    <t>Deport disk groups (shared disks only) (for Clusters Only)</t>
  </si>
  <si>
    <t>vgexport &lt;vg-name-here&gt;</t>
  </si>
  <si>
    <t>cp –p /etc/fstab.noSAN /etc/fstab</t>
  </si>
  <si>
    <t>Power Off the Server and handover to SAN/Storage team for virtualization</t>
  </si>
  <si>
    <t>Power On the server from the Console</t>
  </si>
  <si>
    <t>Once powered on we can see that all the LUNs are managed by native multipath instead of powerpath.</t>
  </si>
  <si>
    <t>Before:</t>
  </si>
  <si>
    <t>[root@servername etc]# pvs</t>
  </si>
  <si>
    <t xml:space="preserve">  PV                VG                 Fmt  Attr PSize   PFree </t>
  </si>
  <si>
    <t xml:space="preserve">  /dev/cciss/c0d0p2 systemvg           lvm2 a--   29.97G     0 </t>
  </si>
  <si>
    <t xml:space="preserve">  /dev/cciss/c0d0p3 rootvg             lvm2 a--   29.97G 14.72G</t>
  </si>
  <si>
    <t xml:space="preserve">  /dev/cciss/c0d0p5 oraclevg           lvm2 a--   32.09G 96.00M</t>
  </si>
  <si>
    <t xml:space="preserve">  /dev/cciss/c0d0p6 swapvg             lvm2 a--   16.03G     0 </t>
  </si>
  <si>
    <t xml:space="preserve">  /dev/emcpowerae   oraclevg           lvm2 a--  151.72G 33.72G</t>
  </si>
  <si>
    <t xml:space="preserve">  /dev/emcpowerx    ora03vg            lvm2 a--  101.12G     0 </t>
  </si>
  <si>
    <t>After:</t>
  </si>
  <si>
    <t>[root@servername ~]# pvs</t>
  </si>
  <si>
    <t xml:space="preserve">  PV                                            VG                 Fmt  Attr PSize   PFree </t>
  </si>
  <si>
    <t xml:space="preserve">  /dev/cciss/c0d0p2                             systemvg           lvm2 a--   29.97G     0 </t>
  </si>
  <si>
    <t xml:space="preserve">  /dev/cciss/c0d0p3                             rootvg             lvm2 a--   29.97G 14.72G</t>
  </si>
  <si>
    <t xml:space="preserve">  /dev/cciss/c0d0p5                             oraclevg           lvm2 a--   32.09G 96.00M</t>
  </si>
  <si>
    <t xml:space="preserve">  /dev/cciss/c0d0p6                             swapvg             lvm2 a--   16.03G     0 </t>
  </si>
  <si>
    <t xml:space="preserve">  /dev/mpath/360060e8007db87000030db8700002099  ora03vg            lvm2 a--  101.12G     0 </t>
  </si>
  <si>
    <t xml:space="preserve">  /dev/mpath/360060e8007db87000030db870000209a  oraclevg           lvm2 a--  151.72G 33.72G</t>
  </si>
  <si>
    <r>
      <t xml:space="preserve">As you can see the new luns are using wwid, we will update the </t>
    </r>
    <r>
      <rPr>
        <b/>
        <sz val="12"/>
        <color rgb="FFFF0000"/>
        <rFont val="Calibri"/>
        <family val="2"/>
        <scheme val="minor"/>
      </rPr>
      <t>/etc/multipath.bindings</t>
    </r>
    <r>
      <rPr>
        <sz val="12"/>
        <rFont val="Calibri"/>
        <family val="2"/>
        <scheme val="minor"/>
      </rPr>
      <t xml:space="preserve"> and give them new names, as below:</t>
    </r>
  </si>
  <si>
    <t>mpath-ora03vg 360060e8007db87000030db8700002099</t>
  </si>
  <si>
    <t>mpath-oraclevg 360060e8007db87000030db870000209a</t>
  </si>
  <si>
    <t>Check the LUNs again to reflect the change:</t>
  </si>
  <si>
    <t xml:space="preserve">  PV                        VG                 Fmt  Attr PSize   PFree </t>
  </si>
  <si>
    <t xml:space="preserve">  /dev/cciss/c0d0p2         systemvg           lvm2 a--   29.97G     0 </t>
  </si>
  <si>
    <t xml:space="preserve">  /dev/cciss/c0d0p3         rootvg             lvm2 a--   29.97G 14.72G</t>
  </si>
  <si>
    <t xml:space="preserve">  /dev/cciss/c0d0p5         oraclevg           lvm2 a--   32.09G 96.00M</t>
  </si>
  <si>
    <t xml:space="preserve">  /dev/cciss/c0d0p6         swapvg             lvm2 a--   16.03G     0 </t>
  </si>
  <si>
    <t xml:space="preserve">  /dev/mpath/mpath-ora03vg  ora03vg            lvm2 a--  101.12G     0 </t>
  </si>
  <si>
    <t xml:space="preserve">  /dev/mpath/mpath-oraclevg oraclevg           lvm2 a--  151.72G 33.72G</t>
  </si>
  <si>
    <r>
      <t xml:space="preserve">Import Disk groups </t>
    </r>
    <r>
      <rPr>
        <i/>
        <sz val="12"/>
        <color rgb="FFFF0000"/>
        <rFont val="Calibri"/>
        <family val="2"/>
        <scheme val="minor"/>
      </rPr>
      <t>(if you have run step 24 to deport disk groups, then run the below steps)</t>
    </r>
  </si>
  <si>
    <t>Note: Not required for standalone server, it’s only required for shared LUNs, like Veritas VCS or RHCL cluster servers</t>
  </si>
  <si>
    <t>Help: For more documentation on Red Hat Enterprise Linux refer to the link below</t>
  </si>
  <si>
    <t>https://access.redhat.com/documentation/en/red-hat-enterprise-linux/</t>
  </si>
  <si>
    <t>Solaris UVM+HTSM Process</t>
  </si>
  <si>
    <t>Solaris Server Preparation - *Save all LUN Mapping and Perform backups first</t>
  </si>
  <si>
    <t>Document paths and controller numbers and gather additional disk information including mount points, LUN numbers, etc. (Sun explorer or getconfig can collect this) from the hosts.</t>
  </si>
  <si>
    <t>Document the following information for ZFS: zpool list &amp; zpool status</t>
  </si>
  <si>
    <t>Verify Server</t>
  </si>
  <si>
    <t>Shutdown applications (disable autostart) - This includes Backups</t>
  </si>
  <si>
    <t>Disable auotboot</t>
  </si>
  <si>
    <t>Shutdown node</t>
  </si>
  <si>
    <t>Run reset -all</t>
  </si>
  <si>
    <t>Run probe -scsi -all</t>
  </si>
  <si>
    <t>Startup Server with boot -r -s</t>
  </si>
  <si>
    <t>Solaris Cluster (UVM+HTSM Process)</t>
  </si>
  <si>
    <t>Document paths and controller numbers and gather additional disk information including mount points, LUN numbers, etc. (Sun explorer or getconfig can collect this) from the hosts</t>
  </si>
  <si>
    <t>cd /var/tmp/</t>
  </si>
  <si>
    <t>ls /dev/rdsk/* | ./inq.solarisx86_64 -fgx -CLI &gt; /var/tmp/inqriad.`uname -n`.before.out.txt</t>
  </si>
  <si>
    <t>Document the following information on the cluster:  cluster devices - cldevice list -v , cluster device groups - cldevicegroup list -v, cldevicegroup show, cldevicegroup status +, clquorum show, clquorum status cluster show -t global</t>
  </si>
  <si>
    <t>Perform failover testing.</t>
  </si>
  <si>
    <t>Shutdown applications (disable autostart) - This includes Backups and the Cluster software</t>
  </si>
  <si>
    <t>Stop VCS. Run the following command on one of the cluster nodes.</t>
  </si>
  <si>
    <t># hastop -all</t>
  </si>
  <si>
    <t>Stop DB and Auto Start Scripts if any</t>
  </si>
  <si>
    <t>svcadm disable -t vcsmm</t>
  </si>
  <si>
    <t>svcadm disable -t vxfen</t>
  </si>
  <si>
    <t>Unmount / export all Drive letters and disk groups</t>
  </si>
  <si>
    <r>
      <rPr>
        <sz val="10"/>
        <rFont val="Arial"/>
        <family val="2"/>
      </rPr>
      <t xml:space="preserve">Check with </t>
    </r>
    <r>
      <rPr>
        <b/>
        <sz val="10"/>
        <rFont val="Courier New"/>
        <family val="3"/>
      </rPr>
      <t xml:space="preserve">df -k </t>
    </r>
  </si>
  <si>
    <r>
      <rPr>
        <sz val="10"/>
        <rFont val="Arial"/>
        <family val="2"/>
      </rPr>
      <t xml:space="preserve">Check with </t>
    </r>
    <r>
      <rPr>
        <b/>
        <sz val="10"/>
        <rFont val="Courier New"/>
        <family val="3"/>
      </rPr>
      <t>hastatus -sum</t>
    </r>
  </si>
  <si>
    <t xml:space="preserve">Initiate reboot of host to verify existing storage and the viability of the server </t>
  </si>
  <si>
    <t>shutdown -g0 -i6 -y (for reboot)</t>
  </si>
  <si>
    <t>Mount all DGs and SAN File Systems</t>
  </si>
  <si>
    <t>Run inqraid and collect additional disk information including, mount points (/etc/fstab and /etc/mtab), LUN numbers</t>
  </si>
  <si>
    <t>ls /dev/rdsk/* | ./inq.solarisx86_64 -fgx -CLI &gt; /var/tmp/inqriad.`uname -n`.before1.out.txt</t>
  </si>
  <si>
    <t>hastatus -sum ( to check vcs status/state )</t>
  </si>
  <si>
    <t>svcs -a | grep vcsmm (see if vxfen is in disabled mode)</t>
  </si>
  <si>
    <t>svcs -a | grep vxfen (see if vxfen is in disabled mode)</t>
  </si>
  <si>
    <t>hastop -all</t>
  </si>
  <si>
    <t>svcadm disable vcsmm  (to disable vcsmm from coming up)</t>
  </si>
  <si>
    <t>svcadm disable vxfen  (to disable vxfen from coming up)</t>
  </si>
  <si>
    <t>Power down server</t>
  </si>
  <si>
    <t>/usr/sbin/shutdown -g0  -i5  -y  ( to halt or poweroff system )</t>
  </si>
  <si>
    <t>5 min.</t>
  </si>
  <si>
    <t>15 min</t>
  </si>
  <si>
    <t xml:space="preserve">Startup Server </t>
  </si>
  <si>
    <t>20 min.</t>
  </si>
  <si>
    <t>with boot -r -s</t>
  </si>
  <si>
    <t>Or for Oracle Hardware go to ilom:</t>
  </si>
  <si>
    <t>start/SYS</t>
  </si>
  <si>
    <t>For Dell Hardware power on from idrac:</t>
  </si>
  <si>
    <t>racadm serveraction powerup</t>
  </si>
  <si>
    <t>Verify HBAs are able to see Data LUNs - Check if all devices are visible</t>
  </si>
  <si>
    <t>2 min.</t>
  </si>
  <si>
    <t>ls /dev/rdsk/* | ./inq.solarisx86_64 -fgx -CLI &gt; /var/tmp/inqriad.`uname -n`.after.out.txt</t>
  </si>
  <si>
    <t>Verify Host has access to SAN drives (for VCS)</t>
  </si>
  <si>
    <t>svcadm enable vxfen</t>
  </si>
  <si>
    <t>svcadm enable vcsmm</t>
  </si>
  <si>
    <t>svcs -a | grep vxfen</t>
  </si>
  <si>
    <t>svcs -a | grep vcsmm</t>
  </si>
  <si>
    <t>lltconfig ( you need to see running )</t>
  </si>
  <si>
    <t>gabconfig -a  ( you should see membership with # of nodes)</t>
  </si>
  <si>
    <t>hastart on all cluster nodes</t>
  </si>
  <si>
    <t>hastatus -sum (output should match with hastatus output before change ).</t>
  </si>
  <si>
    <t>Check the log:</t>
  </si>
  <si>
    <t>/var/VRTSvcs/log/engine_A.log</t>
  </si>
  <si>
    <t>Verify Veritas Disk groups and Volumes are all in a Healthy state, mounted and available (for VCS)</t>
  </si>
  <si>
    <t>vxdisk -o alldgs list</t>
  </si>
  <si>
    <t>if you get clone_disk after disk status do following for each tagmastore disk</t>
  </si>
  <si>
    <t>vxdisk set &lt;disk/lun name&gt; clone=off</t>
  </si>
  <si>
    <t>eg. vxdisk set tagmastore-usp0_0117 clone=off</t>
  </si>
  <si>
    <t>Run the following commands to clean-up (SunCluster)</t>
  </si>
  <si>
    <t># devfsadm -Cv</t>
  </si>
  <si>
    <t># scdidadm -c</t>
  </si>
  <si>
    <t># scdidadm -C</t>
  </si>
  <si>
    <t># scdidadm -l</t>
  </si>
  <si>
    <t># scdidadm -r</t>
  </si>
  <si>
    <t># scdidadm -L</t>
  </si>
  <si>
    <t>Re-enable startup scripts as required.</t>
  </si>
  <si>
    <t># scstat</t>
  </si>
  <si>
    <t># clresource enable - as required</t>
  </si>
  <si>
    <t># clresourcegroup manage  - as required</t>
  </si>
  <si>
    <t># df -h</t>
  </si>
  <si>
    <t>Test cluster resource failover.</t>
  </si>
  <si>
    <t>Sys Admin/PM</t>
  </si>
  <si>
    <t>Re-enable autostart for DB/start applications</t>
  </si>
  <si>
    <t>Reboot server to verify all applications</t>
  </si>
  <si>
    <t>Run inqraid and store in the central repository</t>
  </si>
  <si>
    <t>Windows UVM+HTSM Process</t>
  </si>
  <si>
    <t>Windows Server Preparation</t>
  </si>
  <si>
    <t>Take Print Screen of Disk Administrator and gather additional disk information including drive letters, mount points, LUN numbers AND place a "drive_&lt;letter&gt;.txt" file at the root of each drive to verify later.</t>
  </si>
  <si>
    <t>Run 'dumpcfg.exe' to gathers host information including disk signatures</t>
  </si>
  <si>
    <t>1 min</t>
  </si>
  <si>
    <t>30 minutes</t>
  </si>
  <si>
    <t>Shutdown applications as required</t>
  </si>
  <si>
    <t>Take SQL instances offline as required</t>
  </si>
  <si>
    <t>Install new MPIO or HDLM as required</t>
  </si>
  <si>
    <t>30 min</t>
  </si>
  <si>
    <r>
      <t xml:space="preserve">Power </t>
    </r>
    <r>
      <rPr>
        <sz val="12"/>
        <rFont val="Calibri"/>
        <family val="2"/>
        <scheme val="minor"/>
      </rPr>
      <t>server on</t>
    </r>
  </si>
  <si>
    <t>Verify SAN connectivity and LUN visibility</t>
  </si>
  <si>
    <t>Verify correct LUN's are present with Disk management</t>
  </si>
  <si>
    <t>Take SQL instance online; Yes restart</t>
  </si>
  <si>
    <t>SA/DBA/APP</t>
  </si>
  <si>
    <t>Verify SQL/Server or Application environment</t>
  </si>
  <si>
    <r>
      <t xml:space="preserve">Restart and verify </t>
    </r>
    <r>
      <rPr>
        <sz val="12"/>
        <rFont val="Calibri"/>
        <family val="2"/>
        <scheme val="minor"/>
      </rPr>
      <t>server and all applications</t>
    </r>
  </si>
  <si>
    <t>Windows (MSCS) UVM+HTSM Process</t>
  </si>
  <si>
    <t>Windows Server (MSCS) Preparation</t>
  </si>
  <si>
    <t>Remediation review</t>
  </si>
  <si>
    <t>Prepare for HBA driver and/or firmware remediation</t>
  </si>
  <si>
    <t>Server Admin team  should stage target HBA driver and/or firmware prior to migration</t>
  </si>
  <si>
    <t>Document MPIO settings and path health</t>
  </si>
  <si>
    <t xml:space="preserve">Verify and document cluster MPIO configuration and path health </t>
  </si>
  <si>
    <t>Access MPIO Settings and save 'Configuration Snapshot' to text file</t>
  </si>
  <si>
    <r>
      <rPr>
        <sz val="12"/>
        <rFont val="Calibri"/>
        <family val="2"/>
        <scheme val="minor"/>
      </rPr>
      <t xml:space="preserve">(refer to technet url: </t>
    </r>
    <r>
      <rPr>
        <u/>
        <sz val="12"/>
        <color theme="10"/>
        <rFont val="Calibri"/>
        <family val="2"/>
        <scheme val="minor"/>
      </rPr>
      <t>http://technet.microsoft.com/en-us/library/ee619752(v=ws.10).aspx</t>
    </r>
    <r>
      <rPr>
        <sz val="12"/>
        <rFont val="Calibri"/>
        <family val="2"/>
        <scheme val="minor"/>
      </rPr>
      <t xml:space="preserve"> for details)</t>
    </r>
  </si>
  <si>
    <t>Take Print Screen of Disk Administrator and gather additional disk information including drive letters, mount points, LUN numbers AND place a "Hostname_&lt;drive letter&gt;.txt" file at the root of each drive to verify later.</t>
  </si>
  <si>
    <t>HDLM</t>
  </si>
  <si>
    <t>Access to shared repository for documentation, media download and licenses</t>
  </si>
  <si>
    <t>Media Kit for HDLM</t>
  </si>
  <si>
    <t>HDLM License Key file(s)</t>
  </si>
  <si>
    <t>Reboot servers to make sure original configuration has no issues (If desired)</t>
  </si>
  <si>
    <t>Shutdown applications running on the cluster</t>
  </si>
  <si>
    <t>Determine if server is running Veritas, if it is, DEPORT disk groups</t>
  </si>
  <si>
    <t>Check program list in Add/Remove programs for Veritas. If Veritas is installed, perform the following procedure.</t>
  </si>
  <si>
    <t>To deport a dynamic disk group:</t>
  </si>
  <si>
    <t xml:space="preserve">Stop all processes using the volumes in the dynamic disk group, including all I/O to files.  </t>
  </si>
  <si>
    <t>Make sure the status of the volumes on the disks is Healthy and the disks are online.</t>
  </si>
  <si>
    <t xml:space="preserve">Right-click on a disk name in the dynamic disk group or the dynamic disk group name in the tree view, and select Deport Dynamic Disk Group from the menu that appears. </t>
  </si>
  <si>
    <t>A warning message asks if you are sure you want to deport the disk group.</t>
  </si>
  <si>
    <t>Click Yes. The process of deporting a dynamic disk group puts the contained disks in the Offline state and all volumes in the Stopped state."</t>
  </si>
  <si>
    <t>Below steps to be performed on Node-2 for proper shutdown</t>
  </si>
  <si>
    <t>For Active-Active Only, failover all SQL instances from node-2 to node-1.</t>
  </si>
  <si>
    <t>Bring Cluster Service OFFLINE (THIS IS VERY IMPORTANT)</t>
  </si>
  <si>
    <t>Set &lt;node-2&gt; Cluster Service to Disabled (Set to MANUAL)</t>
  </si>
  <si>
    <t>Verify the current setting and then change the hidden “Cluster Disk” device driver to “Demand”</t>
  </si>
  <si>
    <t>Upgrade HBA Driver and Firmware (if needed or if planned for in the event)</t>
  </si>
  <si>
    <r>
      <t>Un-install PowerPath and reboot server</t>
    </r>
    <r>
      <rPr>
        <sz val="12"/>
        <rFont val="Calibri"/>
        <family val="2"/>
        <scheme val="minor"/>
      </rPr>
      <t xml:space="preserve"> (if needed or if planned for in the event)</t>
    </r>
  </si>
  <si>
    <r>
      <t>Install/upgrade new MPIO or HDLM as required and reboot server</t>
    </r>
    <r>
      <rPr>
        <sz val="12"/>
        <rFont val="Calibri"/>
        <family val="2"/>
        <scheme val="minor"/>
      </rPr>
      <t xml:space="preserve"> (if needed or if planned for in the event)</t>
    </r>
  </si>
  <si>
    <t>If server uses DMP, Verify that DMP is functioning correctly by utilizing the command:</t>
  </si>
  <si>
    <t>vxdisk [-g&lt;DynamicDiskGroupName&gt;] path</t>
  </si>
  <si>
    <t>If server uses HDLM, Verify that HDLM multi-pathing is functioning correctly by utilizing the command:</t>
  </si>
  <si>
    <t>dlnkmgr view -path</t>
  </si>
  <si>
    <t>On Windows 2008/2012 place the cluster in maintenance mode</t>
  </si>
  <si>
    <t>Release/Clear SCSI reservation. Execute scsicmd commands to clear any SCSI reservation on &lt;Node-2&gt;</t>
  </si>
  <si>
    <t># scsicmd -dALL -sscsi2_release</t>
  </si>
  <si>
    <t># scsicmd -dALL -sscsi2_clear</t>
  </si>
  <si>
    <t># scsicmd -dALL -sscsi3_release</t>
  </si>
  <si>
    <t># scsicmd -dALL -sscsi3_clear</t>
  </si>
  <si>
    <r>
      <rPr>
        <sz val="12"/>
        <rFont val="Calibri"/>
        <family val="2"/>
        <scheme val="minor"/>
      </rPr>
      <t xml:space="preserve">Additional reading to clear SCSI reserves at the OS level </t>
    </r>
    <r>
      <rPr>
        <u/>
        <sz val="12"/>
        <color theme="10"/>
        <rFont val="Calibri"/>
        <family val="2"/>
        <scheme val="minor"/>
      </rPr>
      <t>(https://technet.microsoft.com/en-us/library/ee461016.aspx)</t>
    </r>
  </si>
  <si>
    <r>
      <t xml:space="preserve">Shutdown passive node (or node-2). </t>
    </r>
    <r>
      <rPr>
        <sz val="12"/>
        <color rgb="FFFF0000"/>
        <rFont val="Calibri"/>
        <family val="2"/>
        <scheme val="minor"/>
      </rPr>
      <t>Must be a Graceful Shutdown.</t>
    </r>
  </si>
  <si>
    <t>Below steps to be performed on Node-1 for proper shutdown</t>
  </si>
  <si>
    <t>Set &lt;node-1&gt; Cluster Service to Disabled (Set to MANUAL). Do not STOP the service.</t>
  </si>
  <si>
    <t>In 'Cluster Manager' set all cluster resources to "OFFLINE" (THIS IS VERY IMPORTANT)</t>
  </si>
  <si>
    <t>Release/Clear SCSI reservation. Execute scsicmd commands to clear any SCSI reservation on &lt;Node-1&gt;</t>
  </si>
  <si>
    <r>
      <t xml:space="preserve">Shutdown primary node (or node-1). </t>
    </r>
    <r>
      <rPr>
        <sz val="12"/>
        <color rgb="FFFF0000"/>
        <rFont val="Calibri"/>
        <family val="2"/>
        <scheme val="minor"/>
      </rPr>
      <t>Must be a Graceful Shutdown.</t>
    </r>
  </si>
  <si>
    <t>Zoning (One path)</t>
  </si>
  <si>
    <t>Add G1000 zones to the active zoneset for both on just one path</t>
  </si>
  <si>
    <t>Handover the host to the SA for next steps. Verify logged in WWPNs (later when host(s) boots up) on the G1000.</t>
  </si>
  <si>
    <t>For Active-Active configurations (for Active-Passive skip to Step 36)</t>
  </si>
  <si>
    <t>Power on node-1</t>
  </si>
  <si>
    <t>Checkout all LUN's at the OS/Cluster level &amp; multipathing</t>
  </si>
  <si>
    <t>Open Windows Device Manager and select the action 'Rescan Disks'</t>
  </si>
  <si>
    <t>Verify Windows Disks are present. Partitions may have to be brought on-line in Disk management</t>
  </si>
  <si>
    <t>Verify Disk Management with screen shot taken prior to migration event</t>
  </si>
  <si>
    <t>Review the text file on each Windows disk (which was created prior to start of migrations)</t>
  </si>
  <si>
    <r>
      <t xml:space="preserve">Report any anomalies immediately. </t>
    </r>
    <r>
      <rPr>
        <sz val="12"/>
        <color rgb="FFFF0000"/>
        <rFont val="Calibri"/>
        <family val="2"/>
        <scheme val="minor"/>
      </rPr>
      <t>Do NOT Troubleshoot</t>
    </r>
  </si>
  <si>
    <t>Install/Upgrade HDLM on node-1 (if applicable)</t>
  </si>
  <si>
    <t>Reboot &lt;Node 1&gt; and verify single HDLM path (from step 25)</t>
  </si>
  <si>
    <t>Present LUNs to &lt;Node 1&gt; on second path</t>
  </si>
  <si>
    <t>Reboot &lt;Node 1&gt; and verify dual HDLM paths</t>
  </si>
  <si>
    <t>Verify HDLM paths (HDLM GUI)</t>
  </si>
  <si>
    <t>Verify Windows Disks. Partitions may have to be brought on-line in Disk management</t>
  </si>
  <si>
    <t>Verify Disk Management with screen shot taken prior to migration event (Step 1b)</t>
  </si>
  <si>
    <t>Review of text file on each Windows disk</t>
  </si>
  <si>
    <t>Report any anomalies immediately.  No troubleshooting!</t>
  </si>
  <si>
    <t>Set cluster services to "Automatic" on node-1</t>
  </si>
  <si>
    <t>Shutdown &lt;NODE 1&gt;</t>
  </si>
  <si>
    <t>Boot up  NODE 2</t>
  </si>
  <si>
    <t>Install/Upgrade HDLM on &lt;Node 2&gt; (if applicable)</t>
  </si>
  <si>
    <t>Reboot &lt;Node 2&gt; and verify single HDLM path (from step 4b)</t>
  </si>
  <si>
    <t>Present LUNs to &lt;Node 2&gt; on second path</t>
  </si>
  <si>
    <t>Reboot &lt;Node 2&gt; and verify dual HDLM paths</t>
  </si>
  <si>
    <t>Verify Windows Disks. Partitions may have to be brought on-line in Disk management.</t>
  </si>
  <si>
    <t>Start hidden 'Cluster Disk' device driver</t>
  </si>
  <si>
    <t>Enable (set to 'system') the hidden "Cluster Disk" device driver</t>
  </si>
  <si>
    <t>Enable Cluster Services; set to 'manual'</t>
  </si>
  <si>
    <t>Start Cluster Services</t>
  </si>
  <si>
    <t>Verify successful Cluster start</t>
  </si>
  <si>
    <t>Bring cluster resources on-line</t>
  </si>
  <si>
    <t>Verify successful start-up of all groups / instances</t>
  </si>
  <si>
    <t>Set Cluster services to 'Automatic'</t>
  </si>
  <si>
    <t>Reboot &lt;NODE 2&gt;</t>
  </si>
  <si>
    <t>Verify &lt;NODE 2&gt; start-up in accordance with pre-migration event standards</t>
  </si>
  <si>
    <t>Boot up &lt;NODE 1&gt;</t>
  </si>
  <si>
    <t>Verify &lt;NODE 1&gt; start-up in accordance with pre-migration event standards</t>
  </si>
  <si>
    <t>Move all resources to &lt;NODE 1&gt;</t>
  </si>
  <si>
    <t>Move all Cluster Resources to default node</t>
  </si>
  <si>
    <t>For Active-Passive configurations</t>
  </si>
  <si>
    <t>Power on standby node (or node-2)</t>
  </si>
  <si>
    <t>Verify SAN connectivity and LUN visibility using HDLM GUI</t>
  </si>
  <si>
    <t>Cluster administrator - Take disk online; Yes Restart</t>
  </si>
  <si>
    <r>
      <t xml:space="preserve">Power on </t>
    </r>
    <r>
      <rPr>
        <sz val="12"/>
        <rFont val="Calibri"/>
        <family val="2"/>
        <scheme val="minor"/>
      </rPr>
      <t>primary node (or node-1)</t>
    </r>
  </si>
  <si>
    <t>On primary cluster node uninstall Older version MPIO (Make sure HBA cable has been moved to new switch)</t>
  </si>
  <si>
    <r>
      <t xml:space="preserve">On primary node install </t>
    </r>
    <r>
      <rPr>
        <sz val="12"/>
        <rFont val="Calibri"/>
        <family val="2"/>
        <scheme val="minor"/>
      </rPr>
      <t>new MPIO or HDLM if required</t>
    </r>
  </si>
  <si>
    <r>
      <t xml:space="preserve">Failover cluster to </t>
    </r>
    <r>
      <rPr>
        <sz val="12"/>
        <rFont val="Calibri"/>
        <family val="2"/>
        <scheme val="minor"/>
      </rPr>
      <t>primary node</t>
    </r>
  </si>
  <si>
    <t>Re-balance cluster if necessary (for active-active configurations only) or "normalize" cluster configuration (failover to node 1 for active-passive configuration)</t>
  </si>
  <si>
    <t>Verify SQL instances/Server or Application environment</t>
  </si>
  <si>
    <t>Restart and verify Cluster and validate all applications (as needed)</t>
  </si>
  <si>
    <t xml:space="preserve"> Windows Stand-alone Host - HDLM Upgrade</t>
  </si>
  <si>
    <t>Copy necessary files to local drive (i.e.: e:\INSTALLER\SAN)</t>
  </si>
  <si>
    <t>Capture screen shots of Disk Management showing existing disk configurations</t>
  </si>
  <si>
    <t>Run GetConfig and validate</t>
  </si>
  <si>
    <t>Create a text file on each disk with the host name and drive letter, i.e. "Host_A_Drive_B.txt"</t>
  </si>
  <si>
    <t>Upgrade HBA Driver and Firmware.</t>
  </si>
  <si>
    <t>Note# This will require a reboot and should be done during Migration</t>
  </si>
  <si>
    <r>
      <t xml:space="preserve">If another MPIO is installed, un-install old MPIO </t>
    </r>
    <r>
      <rPr>
        <i/>
        <sz val="12"/>
        <color rgb="FFFF0000"/>
        <rFont val="Calibri"/>
        <family val="2"/>
        <scheme val="minor"/>
      </rPr>
      <t xml:space="preserve">(reboot required) </t>
    </r>
  </si>
  <si>
    <t>Install HDLM software from the share/location provided</t>
  </si>
  <si>
    <t>Shutdown host gracefully and inform SAN Admin to perform next steps</t>
  </si>
  <si>
    <t>Storage Admin Tasks (same as performing UVM)</t>
  </si>
  <si>
    <t>Remove SAN zoning for host to the storage</t>
  </si>
  <si>
    <t>Remove masking from existing storage</t>
  </si>
  <si>
    <t>If upgrade is being done during the same migration window, Hitachi-TC will perform storage virtualization from Source Array</t>
  </si>
  <si>
    <t>Add new zones, activate and perform any cable swaps (if applicable).</t>
  </si>
  <si>
    <t>Boot host</t>
  </si>
  <si>
    <t>Verify all HDLM paths to Hitachi using HDLM (GUI software)</t>
  </si>
  <si>
    <t>Verify Windows Disks</t>
  </si>
  <si>
    <t>Note # Partitions may have to be brought on-line in Disk management</t>
  </si>
  <si>
    <t>Verify if the text file (i.e. "Host_A_Drive_B.txt") exists on each Windows disk</t>
  </si>
  <si>
    <t>Once all hosts in application group are completed, start applications</t>
  </si>
  <si>
    <t>*Once the HDLM install or MPIO upgrade is complete and applications are validated, Hitachi-TC will kick off HTsM tasks (if needed)</t>
  </si>
  <si>
    <t>Windows Clustered Hosts - HDLM Upgrade</t>
  </si>
  <si>
    <t>Note # It is very important to follow these procedures correctly to insure Cluster and Cluster nodes coming up successfully. NODE 2 will be taken down first.</t>
  </si>
  <si>
    <t>NODE 2 Shutdown Procedures</t>
  </si>
  <si>
    <t>Move all cluster resources to &lt;NODE 1&gt;. Downtime commensurate with cluster resource move for any active on node 2.</t>
  </si>
  <si>
    <t>Set &lt;NODE 2&gt; Cluster Service to Disabled (Do not stop service!)</t>
  </si>
  <si>
    <t>If installed, un-install EMC PowerPath</t>
  </si>
  <si>
    <r>
      <t xml:space="preserve">Shutdown &lt;NODE 2&gt; </t>
    </r>
    <r>
      <rPr>
        <i/>
        <sz val="12"/>
        <color rgb="FFFF0000"/>
        <rFont val="Calibri"/>
        <family val="2"/>
        <scheme val="minor"/>
      </rPr>
      <t>(This must be a graceful shutdown)</t>
    </r>
  </si>
  <si>
    <t>NODE 1 Shut down Procedures</t>
  </si>
  <si>
    <t>Set &lt;NODE 1&gt; Cluster Service to Disabled (Do not stop service!)</t>
  </si>
  <si>
    <t>In 'Cluster Manager' set all cluster resources to "Offline"</t>
  </si>
  <si>
    <t>On Windows 2008/2012 put the cluster in maintenance mode</t>
  </si>
  <si>
    <t>Be sure to clear SCSI reserves at the MSCS level (https://technet.microsoft.com/en-us/library/ee461016.aspx )</t>
  </si>
  <si>
    <t>Inform SAN Admin that the clustered servers are ready (both Nodes)</t>
  </si>
  <si>
    <t>Perform UVM (Virtualization) tasks between external storage array and G1000</t>
  </si>
  <si>
    <r>
      <t xml:space="preserve">Present LUNs from G1000 to both nodes with </t>
    </r>
    <r>
      <rPr>
        <i/>
        <sz val="12"/>
        <color rgb="FFFF0000"/>
        <rFont val="Calibri"/>
        <family val="2"/>
        <scheme val="minor"/>
      </rPr>
      <t>one path</t>
    </r>
    <r>
      <rPr>
        <sz val="12"/>
        <rFont val="Calibri"/>
        <family val="2"/>
        <scheme val="minor"/>
      </rPr>
      <t xml:space="preserve"> (Host Group)</t>
    </r>
  </si>
  <si>
    <t>Remove SAN zoning for &lt;NODE 2&gt; to Source (old) Array, Add SAN Zoning from G1000</t>
  </si>
  <si>
    <t>Remove SAN zoning for &lt;NODE 1&gt; to Source (old) Array, Add SAN Zoning from G1000</t>
  </si>
  <si>
    <t>Boot up &lt;NODE 1&gt; and perform below steps:</t>
  </si>
  <si>
    <t>Verify Windows Disks are present. Partitions may have to be brought on-line in Disk management.</t>
  </si>
  <si>
    <t>Verify Disk Management with screen shot taken prior to migration event (Step 2)</t>
  </si>
  <si>
    <t>Review of text file on each Windows disk (created in Step 4)</t>
  </si>
  <si>
    <t xml:space="preserve">Report any anomalies immediately.  No troubleshooting! </t>
  </si>
  <si>
    <t>Install/upgrade HDLM software from the share/location provided</t>
  </si>
  <si>
    <r>
      <t xml:space="preserve">Reboot &lt;NODE 1&gt; and verify single HDLM path </t>
    </r>
    <r>
      <rPr>
        <i/>
        <sz val="12"/>
        <color rgb="FFFF0000"/>
        <rFont val="Calibri"/>
        <family val="2"/>
        <scheme val="minor"/>
      </rPr>
      <t>(from step 8b)</t>
    </r>
  </si>
  <si>
    <t>Present LUNs to &lt;NODE1&gt; on second path</t>
  </si>
  <si>
    <t>Reboot &lt;NODE 1&gt; and verify dual HDLM paths (and from HDLM GUI)</t>
  </si>
  <si>
    <t>Set Cluster services to ‘Automatic’ on &lt;NODE 1&gt;</t>
  </si>
  <si>
    <t>Boot up &lt;NODE 2&gt; and perform below steps:</t>
  </si>
  <si>
    <t>Install/Upgrade HDLM on &lt;NODE 2&gt; (which ever is applicable)</t>
  </si>
  <si>
    <r>
      <t xml:space="preserve">Reboot &lt;NODE 2&gt; and verify single HDLM path </t>
    </r>
    <r>
      <rPr>
        <i/>
        <sz val="12"/>
        <color rgb="FFFF0000"/>
        <rFont val="Calibri"/>
        <family val="2"/>
        <scheme val="minor"/>
      </rPr>
      <t>(from step 8b)</t>
    </r>
  </si>
  <si>
    <t>Reboot &lt;NODE 2&gt; and verify dual HDLM paths (and from HDLM GUI)</t>
  </si>
  <si>
    <t xml:space="preserve">Start hidden ‘Cluster Disk’ device driver </t>
  </si>
  <si>
    <t>Enable (set to ‘system’) the hidden “Cluster Disk” device driver</t>
  </si>
  <si>
    <t>Enable Cluster Services, set to ‘manual’</t>
  </si>
  <si>
    <t>Set Cluster services to ‘Automatic’</t>
  </si>
  <si>
    <t>Verify with Application/Cluster team that all services behave as normal</t>
  </si>
  <si>
    <t>DBA/APP</t>
  </si>
  <si>
    <t>Once the HDLM install or MPIO upgrade is complete and applications are validated, Hitachi-TC will kick off HTsM tasks (as required)</t>
  </si>
  <si>
    <t>VMware Standalone/Cluster RDM UVM Process</t>
  </si>
  <si>
    <t>Note: This process can be used to move both RDMs and Datastores, but the below process is listed for RDMs</t>
  </si>
  <si>
    <t>Take any backups (if required)</t>
  </si>
  <si>
    <t>Document LUN Information and Storage Prep</t>
  </si>
  <si>
    <t>Create a "drive_&lt;letter&gt;.txt" file at the root of each drive to verify later.</t>
  </si>
  <si>
    <r>
      <t xml:space="preserve">Observe and record the storage mappings for VM on ESX hosts. In the </t>
    </r>
    <r>
      <rPr>
        <i/>
        <sz val="12"/>
        <rFont val="Calibri"/>
        <family val="2"/>
        <scheme val="minor"/>
      </rPr>
      <t>ESX Hosts --&gt; VM --&gt; Summary</t>
    </r>
    <r>
      <rPr>
        <sz val="12"/>
        <rFont val="Calibri"/>
        <family val="2"/>
        <scheme val="minor"/>
      </rPr>
      <t xml:space="preserve"> only the Datastores are visible.</t>
    </r>
  </si>
  <si>
    <t>To view the RDMs, Select Edit Settings for the specific VM. Then click on Raw Mapped LUN(s) to determine the Source LUN and Array info.</t>
  </si>
  <si>
    <t>I.</t>
  </si>
  <si>
    <t>Note # the Hard disks listed as Virtual Disk, these are the Datastores while those listed as Mapped Raw LUNs are the RDMs.</t>
  </si>
  <si>
    <r>
      <t xml:space="preserve">The Raw devices </t>
    </r>
    <r>
      <rPr>
        <i/>
        <sz val="12"/>
        <color rgb="FFFF0000"/>
        <rFont val="Calibri"/>
        <family val="2"/>
        <scheme val="minor"/>
      </rPr>
      <t>do not</t>
    </r>
    <r>
      <rPr>
        <i/>
        <sz val="12"/>
        <rFont val="Calibri"/>
        <family val="2"/>
        <scheme val="minor"/>
      </rPr>
      <t xml:space="preserve"> show up in the ESX Server --&gt; Summary nor the configuration tab, need more drilling down from the GUI.</t>
    </r>
  </si>
  <si>
    <t>II.</t>
  </si>
  <si>
    <t>From vSphere PowerCLI command-line, the below steps could help list all the VMs with RDMs:</t>
  </si>
  <si>
    <t>Open the vSphere PowerCLI command-line</t>
  </si>
  <si>
    <t>Run the command:</t>
  </si>
  <si>
    <t>Get-VM | Get-HardDisk -DiskType "RawPhysical","RawVirtual" | Select Parent,Name,DiskType,ScsiCanonicalName,DeviceName | fl | Out-File –FilePath RDM-list.txt</t>
  </si>
  <si>
    <t>This should create a file a with list of VMs with RDMs, along with the backing SCSI devices for the RDMs</t>
  </si>
  <si>
    <r>
      <t xml:space="preserve">Go to </t>
    </r>
    <r>
      <rPr>
        <i/>
        <sz val="12"/>
        <rFont val="Calibri"/>
        <family val="2"/>
        <scheme val="minor"/>
      </rPr>
      <t>VM --&gt; Edit Settings and select the "Mapped Raw LUN"</t>
    </r>
    <r>
      <rPr>
        <sz val="12"/>
        <rFont val="Calibri"/>
        <family val="2"/>
        <scheme val="minor"/>
      </rPr>
      <t xml:space="preserve">. Capture screenshots to take a note of </t>
    </r>
    <r>
      <rPr>
        <i/>
        <sz val="12"/>
        <rFont val="Calibri"/>
        <family val="2"/>
        <scheme val="minor"/>
      </rPr>
      <t>"Physical LUN and Data Store Mapping File"</t>
    </r>
    <r>
      <rPr>
        <sz val="12"/>
        <rFont val="Calibri"/>
        <family val="2"/>
        <scheme val="minor"/>
      </rPr>
      <t xml:space="preserve"> Section</t>
    </r>
  </si>
  <si>
    <t>The first line on the right, shows Array Serial Number in HEX and LUN/LDEV number from the Storage Array</t>
  </si>
  <si>
    <t>The second line displays the mapping info i.e. Datastore info and VM the Hard disk is assigned to.</t>
  </si>
  <si>
    <t>To determine a specific LDEV mapped as a RAW device, Select the ESX Server --&gt; Configuration tab --&gt; Storage (under Hardware). Take a note of the LUN number(s) and HBA.</t>
  </si>
  <si>
    <t>Capture the Storage Adapters. Be sure and not to forget the path management area. Observer the PATH managed algorithm. Fixed or Round-Robin by LUN.</t>
  </si>
  <si>
    <t>Capture the view from the Server end too. Determine the drive in the server and take a snap of the folders and file on each LUN.</t>
  </si>
  <si>
    <t>Shutdown the server from the OS level</t>
  </si>
  <si>
    <t>From vSphere, Power Off the VMs</t>
  </si>
  <si>
    <t>After the VM is powered down, remove the device(s) from the VM</t>
  </si>
  <si>
    <t>Select the VM --&gt; Edit Settings --&gt; Select the Raw device from the Hardware Section and Click Remove on the top to remove from the VM.</t>
  </si>
  <si>
    <r>
      <t xml:space="preserve">On the right vie changes with options to remove from VM and move and delete files from the disk. Click only </t>
    </r>
    <r>
      <rPr>
        <b/>
        <sz val="12"/>
        <color rgb="FFFF0000"/>
        <rFont val="Calibri"/>
        <family val="2"/>
        <scheme val="minor"/>
      </rPr>
      <t>"Remove from Virtual Machine"</t>
    </r>
  </si>
  <si>
    <t>Very Important !!! Do Not Choose the option to Delete Files from the Disk</t>
  </si>
  <si>
    <t>Validate the VM reconfigure task is completed successfully, then notify the Storage/SAN team to perform their tasks.</t>
  </si>
  <si>
    <t>From the Source Array, un-present the LUN(s) to the ESX Host. Then re-scan the ESX Host to verify the LUN(s) is not present.</t>
  </si>
  <si>
    <t>Create Host Group (if not done in prep work) and present virtualized storage back to the ESX Host from the G1000.</t>
  </si>
  <si>
    <t>Re-scan on the ESX Host to verify the LUN is now available.</t>
  </si>
  <si>
    <t>After re-scan goto ESX Host --&gt; Configuration tab --&gt; Storage Adapters --&gt; Select the right adapter --&gt; Click on the devices to see the LUN(s) back again.</t>
  </si>
  <si>
    <t>After the device is visible in the ESX Host, add it back into the VM Hardware.</t>
  </si>
  <si>
    <r>
      <t xml:space="preserve">Goto ESX --&gt; Select the VM --&gt; Edit Settings --&gt; Hardware Tab. Click </t>
    </r>
    <r>
      <rPr>
        <b/>
        <i/>
        <sz val="12"/>
        <rFont val="Calibri"/>
        <family val="2"/>
        <scheme val="minor"/>
      </rPr>
      <t>"Add"</t>
    </r>
    <r>
      <rPr>
        <sz val="12"/>
        <rFont val="Calibri"/>
        <family val="2"/>
        <scheme val="minor"/>
      </rPr>
      <t xml:space="preserve"> on the top.</t>
    </r>
  </si>
  <si>
    <r>
      <t xml:space="preserve">For the device type select </t>
    </r>
    <r>
      <rPr>
        <b/>
        <i/>
        <sz val="12"/>
        <rFont val="Calibri"/>
        <family val="2"/>
        <scheme val="minor"/>
      </rPr>
      <t xml:space="preserve">"Hard Disk". </t>
    </r>
  </si>
  <si>
    <r>
      <t xml:space="preserve">For the type of disk select </t>
    </r>
    <r>
      <rPr>
        <b/>
        <i/>
        <sz val="12"/>
        <rFont val="Calibri"/>
        <family val="2"/>
        <scheme val="minor"/>
      </rPr>
      <t>"Raw Device Mappings".</t>
    </r>
  </si>
  <si>
    <r>
      <rPr>
        <b/>
        <i/>
        <sz val="12"/>
        <rFont val="Calibri"/>
        <family val="2"/>
        <scheme val="minor"/>
      </rPr>
      <t>Select the LUN</t>
    </r>
    <r>
      <rPr>
        <sz val="12"/>
        <rFont val="Calibri"/>
        <family val="2"/>
        <scheme val="minor"/>
      </rPr>
      <t xml:space="preserve"> which we virtualized for re-mapping back to the VM.</t>
    </r>
  </si>
  <si>
    <r>
      <t xml:space="preserve">For Datastore, select </t>
    </r>
    <r>
      <rPr>
        <b/>
        <i/>
        <sz val="12"/>
        <rFont val="Calibri"/>
        <family val="2"/>
        <scheme val="minor"/>
      </rPr>
      <t>"Store with Virtual machine"</t>
    </r>
    <r>
      <rPr>
        <sz val="12"/>
        <rFont val="Calibri"/>
        <family val="2"/>
        <scheme val="minor"/>
      </rPr>
      <t>. This means the data mapping will be on the same Datastore where the VM is mapped to.</t>
    </r>
  </si>
  <si>
    <r>
      <t xml:space="preserve">For Compatibility Mode, select </t>
    </r>
    <r>
      <rPr>
        <b/>
        <i/>
        <sz val="12"/>
        <rFont val="Calibri"/>
        <family val="2"/>
        <scheme val="minor"/>
      </rPr>
      <t>"Physical"</t>
    </r>
  </si>
  <si>
    <t>In the Advanced Options, use the default SCSI (Virtual Device Node) for standalones, unless is a reason to choose others.</t>
  </si>
  <si>
    <t>*</t>
  </si>
  <si>
    <r>
      <t>For</t>
    </r>
    <r>
      <rPr>
        <b/>
        <i/>
        <sz val="12"/>
        <rFont val="Calibri"/>
        <family val="2"/>
        <scheme val="minor"/>
      </rPr>
      <t xml:space="preserve"> </t>
    </r>
    <r>
      <rPr>
        <b/>
        <i/>
        <sz val="12"/>
        <color rgb="FFFF0000"/>
        <rFont val="Calibri"/>
        <family val="2"/>
        <scheme val="minor"/>
      </rPr>
      <t>Cluster RDMs</t>
    </r>
    <r>
      <rPr>
        <sz val="12"/>
        <rFont val="Calibri"/>
        <family val="2"/>
        <scheme val="minor"/>
      </rPr>
      <t xml:space="preserve"> make sure the SCSI Controller for the shared disks on each Cluster Node VM has </t>
    </r>
    <r>
      <rPr>
        <b/>
        <i/>
        <sz val="12"/>
        <color rgb="FFFF0000"/>
        <rFont val="Calibri"/>
        <family val="2"/>
        <scheme val="minor"/>
      </rPr>
      <t>SCSI Bus Sharing set to "Physical"</t>
    </r>
  </si>
  <si>
    <r>
      <t xml:space="preserve">Verify the options in the </t>
    </r>
    <r>
      <rPr>
        <b/>
        <i/>
        <sz val="12"/>
        <rFont val="Calibri"/>
        <family val="2"/>
        <scheme val="minor"/>
      </rPr>
      <t>Summary view and finish</t>
    </r>
    <r>
      <rPr>
        <sz val="12"/>
        <rFont val="Calibri"/>
        <family val="2"/>
        <scheme val="minor"/>
      </rPr>
      <t>.</t>
    </r>
  </si>
  <si>
    <r>
      <t xml:space="preserve">This takes back to Hardware window, which now shows </t>
    </r>
    <r>
      <rPr>
        <b/>
        <i/>
        <sz val="12"/>
        <rFont val="Calibri"/>
        <family val="2"/>
        <scheme val="minor"/>
      </rPr>
      <t>"New Hard Disk (adding)".</t>
    </r>
  </si>
  <si>
    <t>Wait for the Task to complete successfully.</t>
  </si>
  <si>
    <t>To verify the re-mapping went fine. Select the VM --&gt; Edit Settings, verify the RDM(s) are mapped correctly (verify with the screenshots from above).</t>
  </si>
  <si>
    <t>Select the Mapped Raw LUN and verify the Physical LUN and Datastore Mapping file are as expected.</t>
  </si>
  <si>
    <t>Power on the VM. Wait for the VM to be powered ON. Verify the Storage is there as expected.</t>
  </si>
  <si>
    <t>Login to the server, verify drives available and data is on them.</t>
  </si>
  <si>
    <t>Open each folder and match the folder(s)/file(s) to the screenshots taken prior to the start of migrations.</t>
  </si>
  <si>
    <t>Validate that "drive_&lt;letter&gt;.txt" in each root directory still exists (created in step 5).</t>
  </si>
  <si>
    <r>
      <t xml:space="preserve">For </t>
    </r>
    <r>
      <rPr>
        <b/>
        <i/>
        <sz val="12"/>
        <color rgb="FFFF0000"/>
        <rFont val="Calibri"/>
        <family val="2"/>
        <scheme val="minor"/>
      </rPr>
      <t>Cluster VMs</t>
    </r>
    <r>
      <rPr>
        <sz val="12"/>
        <rFont val="Calibri"/>
        <family val="2"/>
        <scheme val="minor"/>
      </rPr>
      <t xml:space="preserve">, make sure the LUN ID's presented are </t>
    </r>
    <r>
      <rPr>
        <b/>
        <i/>
        <sz val="12"/>
        <color rgb="FFFF0000"/>
        <rFont val="Calibri"/>
        <family val="2"/>
        <scheme val="minor"/>
      </rPr>
      <t>Perennially Reserved</t>
    </r>
    <r>
      <rPr>
        <sz val="12"/>
        <rFont val="Calibri"/>
        <family val="2"/>
        <scheme val="minor"/>
      </rPr>
      <t xml:space="preserve"> on each ESX Host where the LUN is presented.</t>
    </r>
  </si>
  <si>
    <t>Command to execute from the esxcli (example below). Use SSH to login to each ESX Host and perform the command.</t>
  </si>
  <si>
    <t>esxcli storage core device setconfig -d naa.60060e80129dc70050409dc700000e04 --perennially-reserved=true</t>
  </si>
  <si>
    <t>Once everything looks good, pass it on to the DBA to perform their tasks</t>
  </si>
  <si>
    <t>Startup the applications and validate everything comes clean.</t>
  </si>
  <si>
    <t>Sanity reboot to verify server health and all applications (if auto-start is enabled)</t>
  </si>
  <si>
    <t>Uninstall any hot fixes installed on the host. Use Add/Remove Programs or Programs and Features to verify if hot fixes are installed.</t>
  </si>
  <si>
    <t>For Windows 2003, follow these steps. For Windows 2008, refer to Step 3.</t>
  </si>
  <si>
    <t>Open the Control Panel and double-click Add/Remove Programs.</t>
  </si>
  <si>
    <t>On the Add/Remove Programs panel, select the installed version of PowerPath, and click Remove.</t>
  </si>
  <si>
    <t>For Windows 2008, open the Control Panel and double-click Programs and Features.</t>
  </si>
  <si>
    <t>If User Account Control (UAC) is turned on, click Yes on the elevation.</t>
  </si>
  <si>
    <t>If you belong to the Administrative group, click Allow in the elevation.</t>
  </si>
  <si>
    <t>If you are a standard user, give the administrative credentials to uninstall.</t>
  </si>
  <si>
    <t>When prompted to remove PowerPath, click Yes.</t>
  </si>
  <si>
    <t>When prompted to reboot the host, click No to reboot later.</t>
  </si>
  <si>
    <t>Note: You can reboot after disconnecting redundant paths.</t>
  </si>
  <si>
    <t>Complete the steps in "Disconnecting redundant paths to the storage system".</t>
  </si>
  <si>
    <t>The command line method allows you to uninstall PowerPath multipathing and/or other features, such as Migration Enabler or PowerPath Encryption.</t>
  </si>
  <si>
    <t>If you are completely removing PowerPath, uninstall any hot fixes installed on the host. Use “Add/Remove Programs” or “Programs and Features” to verify hot fixes are installed.</t>
  </si>
  <si>
    <t>Use this command syntax to uninstall PowerPath:</t>
  </si>
  <si>
    <t>&lt;drive&gt;:\&lt;PowerPath_pkg_name&gt; &lt;install_parameters&gt; &lt;logfile&gt; &lt;Property&gt;=&lt;Value&gt;"</t>
  </si>
  <si>
    <t>For a silent removal, which does not require user input, use this syntax:</t>
  </si>
  <si>
    <t>&lt;drive&gt;:\&lt;PowerPath_pkg_name&gt; /s /v"/q /L*v &lt;logfile&gt; &lt;Property&gt;=&lt;Value&gt;"</t>
  </si>
  <si>
    <t>Note: Silent uninstallation errors are logged in &lt;logfile&gt;, the location specified in the uninstallation command. No error message appears in the PowerPath Administrator GUI.</t>
  </si>
  <si>
    <t>For an interactive removal, which requires user input, use this syntax:</t>
  </si>
  <si>
    <t>&lt;drive&gt;:\&lt;PowerPath_pkg_name&gt; /v"/L*v &lt;logfile&gt; &lt;Property&gt;=&lt;Value&gt;"</t>
  </si>
  <si>
    <t>Where:</t>
  </si>
  <si>
    <t>&lt;drive&gt; is the drive letter, for example, C.</t>
  </si>
  <si>
    <t>&lt;PowerPath_pkg_name&gt; is the PowerPath package name.</t>
  </si>
  <si>
    <t>For example, EMCPP.x86_32.5.5.0.GA.exe or EMCPP.x86_x64.5.5.0.GA.exe</t>
  </si>
  <si>
    <t>&lt;install_parameters&gt; is one or more parameters described in Table 4 on page 57.</t>
  </si>
  <si>
    <t>&lt;logfile&gt; creates the log file where the log message will be sent, for example, C:\logs\PPsetup.log.</t>
  </si>
  <si>
    <t>Note: Make sure the specified directory exists within the specified path.</t>
  </si>
  <si>
    <t xml:space="preserve">&lt;Property&gt;=&lt;Value&gt; is one or more optional properties described under the /v parameter.  </t>
  </si>
  <si>
    <t>Directs InstallShield to pass the specified string (enclosed in quotes) to the Microsoft Installer (MSI).  For example, /v" &lt;properties&gt;".</t>
  </si>
  <si>
    <t>Examples :</t>
  </si>
  <si>
    <t>Silent Removal</t>
  </si>
  <si>
    <t>The following example of a silent uninstall removes PowerPath and all other installed features, such as Migration Enabler and PowerPath Encryption. It also disables reboot.</t>
  </si>
  <si>
    <t>C:\EMCPP.x86_32.5.5.0.GA.exe /s /v"/q /L*v C:\logs\PPremove.log NO_REBOOT=1 PPREMOVE=CLEAN"</t>
  </si>
  <si>
    <t>Interactive removal</t>
  </si>
  <si>
    <t>The following example of an interactive uninstall disables reboot and removes components to support HP XP and Hitachi arrays.</t>
  </si>
  <si>
    <t>C:\EMCPP.x86_32.5.5.0.GA.exe /v"/L*v C:\Uninstall_HPXP_HDS.log NO_REBOOT=1 PPREMOVE=HPXP,HDS"</t>
  </si>
  <si>
    <t>The following example of an interactive uninstall removes only PowerPath Migration Enabler:</t>
  </si>
  <si>
    <t>C:\EMCPP.x86_32.5.5.0.GA.exe /v"/L*v C:\logs\PPremove.log NO_REBOOT=1 PPREMOVE=ME"</t>
  </si>
  <si>
    <t>After uninstalling, complete the steps in "Disconnecting redundant paths to the storage system"</t>
  </si>
  <si>
    <t>Go to HBAnywhere or OneConnect, select the WWN to display the LUNs attached to the HBA.</t>
  </si>
  <si>
    <t>Go to LUN Masking tab and make the changes.</t>
  </si>
  <si>
    <t>AIX Standalone (HBM)</t>
  </si>
  <si>
    <t>PRE MIGRATION TASKS</t>
  </si>
  <si>
    <t>Submit CRQ and acquire the CC before proceeding to next steps.</t>
  </si>
  <si>
    <t>Storage Tasks</t>
  </si>
  <si>
    <t xml:space="preserve">Using HCS HDvM Storage Navigator; </t>
  </si>
  <si>
    <t>Create Host Groups for allocating new storage.</t>
  </si>
  <si>
    <t>Carve out LUNs with equal block size as the source LUNs.</t>
  </si>
  <si>
    <t>Allocate newly carved LUNs to the Host Groups.</t>
  </si>
  <si>
    <t>SAN Tasks (Zoning)</t>
  </si>
  <si>
    <t xml:space="preserve">Handover the host to the SA for next steps. </t>
  </si>
  <si>
    <t>Scan for disks and prepare for LVM</t>
  </si>
  <si>
    <t>Run cfgmgr to scan for new hdisks</t>
  </si>
  <si>
    <t>Configure all new LUNs into hdisk# (DLManager.mpio.rte:6.2.0.0)/hdiskpowers (EMC) on the server</t>
  </si>
  <si>
    <t>Validate all the device drivers and pathing software are installed/updated</t>
  </si>
  <si>
    <r>
      <t>If new storage devices are not currently seen by the server or they are not currently in multi-pathed disk-devices (for EMC run “powermt display dev-all” |for Hitachi/HP run “lspath” to see new paths) refer to “</t>
    </r>
    <r>
      <rPr>
        <u/>
        <sz val="12"/>
        <rFont val="Calibri"/>
        <family val="2"/>
        <scheme val="minor"/>
      </rPr>
      <t>Appendix A: Discovering the New Storage Devices</t>
    </r>
    <r>
      <rPr>
        <sz val="12"/>
        <rFont val="Calibri"/>
        <family val="2"/>
        <scheme val="minor"/>
      </rPr>
      <t>” at the end of this procedure.)</t>
    </r>
  </si>
  <si>
    <t>Note: There are two ways to perform the on-line storage migration, using "mklvcopy" or "mirrorvg".  "Mirrorvg" is simpler and in most cases faster; however, "mklvcopy" can be used instead of mirrorvg when you want to have more control over the placement of the logical volume - on specific disks and in specific locations on these disks.</t>
  </si>
  <si>
    <t>Take full system backups</t>
  </si>
  <si>
    <t>Copy the output of "lspv"into a file. (This should contain all new hdisk and hdiskpower devices)</t>
  </si>
  <si>
    <t>Copy the output of “lsdev –Cc disk” into a file (This should contain all new hdisk and hdiskpower devices)</t>
  </si>
  <si>
    <t>Copy the output of  “powermt display dev=all” for EMC or “lspath” for Hitachi/HP</t>
  </si>
  <si>
    <t>Verify successful completion of any incremental backups [TSM or NBU] that might have occurred just prior to work.</t>
  </si>
  <si>
    <t>MIGRATION WINDOW</t>
  </si>
  <si>
    <t>Configure the new disks by issuing the following command in sequential order.</t>
  </si>
  <si>
    <t># cfgmgr –vl fcs#   (i.e. fcs0, fcs1, fcs2,…)</t>
  </si>
  <si>
    <t xml:space="preserve">Make sure that the new hdisks and hdiskpowers can still be seen by the OS running the following commands.
</t>
  </si>
  <si>
    <t># lspath  (hdisks for Hitachi/HP)</t>
  </si>
  <si>
    <t># powermt display; powermt display dev=all (for ecc)</t>
  </si>
  <si>
    <t># dlnkmgr view -lu  (to view old and new arrays)</t>
  </si>
  <si>
    <r>
      <t>Note: If new LUNs are not currently seen by the server, or they are not currently in multi-pathed disk-devices (hdisk#/hdiskpowers),go to “</t>
    </r>
    <r>
      <rPr>
        <i/>
        <u/>
        <sz val="12"/>
        <color rgb="FFFF0000"/>
        <rFont val="Calibri"/>
        <family val="2"/>
        <scheme val="minor"/>
      </rPr>
      <t>Appendix A: Discovering the New Storage Devices</t>
    </r>
    <r>
      <rPr>
        <i/>
        <sz val="12"/>
        <color rgb="FFFF0000"/>
        <rFont val="Calibri"/>
        <family val="2"/>
        <scheme val="minor"/>
      </rPr>
      <t>” at the end of this procedure.</t>
    </r>
  </si>
  <si>
    <t>Perform the below steps on all VGs that are on SAN storage (Normally that would exclude rootvg and system_vg, unless they are on SAN disks)</t>
  </si>
  <si>
    <t>Validate if the new LUNs are of identical size(s) as the existing LUNs:</t>
  </si>
  <si>
    <t>i. Identify the size of the current LUNs in the VG</t>
  </si>
  <si>
    <t># for lun in `lspv |grep &lt;vgname&gt; |awk '{print $1}'</t>
  </si>
  <si>
    <t xml:space="preserve">   do</t>
  </si>
  <si>
    <t xml:space="preserve">      echo "${lun} size is … $(bootinfo -s ${lun})"</t>
  </si>
  <si>
    <t xml:space="preserve">   done</t>
  </si>
  <si>
    <t>… this will show the disk-devices sizes in megabytes</t>
  </si>
  <si>
    <t>Example: # for lun in `lspv |grep testvg |awk '{print $1}'`</t>
  </si>
  <si>
    <t xml:space="preserve">           do</t>
  </si>
  <si>
    <t xml:space="preserve">             echo "${lun} size is … $(bootinfo -s ${lun})"</t>
  </si>
  <si>
    <t xml:space="preserve">          done</t>
  </si>
  <si>
    <t>Output:      hdisk6 size is ... 140013</t>
  </si>
  <si>
    <t xml:space="preserve">             hdisk7 size is ... 140013</t>
  </si>
  <si>
    <t>ii. Identify the size of the new LUNs</t>
  </si>
  <si>
    <t># bootinfo -s &lt;new_LUN &gt;</t>
  </si>
  <si>
    <t xml:space="preserve">Example: </t>
  </si>
  <si>
    <t xml:space="preserve">          # bootinfo hdisk6</t>
  </si>
  <si>
    <t>Output:              28032</t>
  </si>
  <si>
    <t xml:space="preserve">       (repeat for each new lun)</t>
  </si>
  <si>
    <r>
      <t>Note: If the new LUNs are larger than the largest LUN in the current VG, you may have to change the VG’s characteristics.  If you cannot add the LUNs to the VG, go to “</t>
    </r>
    <r>
      <rPr>
        <i/>
        <u/>
        <sz val="12"/>
        <color rgb="FFFF0000"/>
        <rFont val="Calibri"/>
        <family val="2"/>
        <scheme val="minor"/>
      </rPr>
      <t>Appendix B: Changing the VG Characteristics</t>
    </r>
    <r>
      <rPr>
        <i/>
        <sz val="12"/>
        <color rgb="FFFF0000"/>
        <rFont val="Calibri"/>
        <family val="2"/>
        <scheme val="minor"/>
      </rPr>
      <t>” at the end of this procedure.</t>
    </r>
  </si>
  <si>
    <t>iii. Verify that the existing disks in a volume group are not empty.</t>
  </si>
  <si>
    <t xml:space="preserve">                     # lsvg –p &lt;vgname&gt;</t>
  </si>
  <si>
    <t>If the Total PPs number is the same as Free PPs number, that disk is in a volume group that is empty on the old array.  DO NOT use it in the mirroring process or it will be used for the copy. If this happens, you will need to migrate the data off the old disk onto a new disk using “migratepv”.</t>
  </si>
  <si>
    <t>Verify the size of the new LUNs are sufficient to perform mirroring – not necessary if new luns are the same size as the old luns</t>
  </si>
  <si>
    <t>i. Find the size of the current VG</t>
  </si>
  <si>
    <t># lsvg &lt;vgname&gt; |grep  "TOTAL PP"  |awk  -F:  '{print $NF}'</t>
  </si>
  <si>
    <t>… this should show the VG size in megabytes</t>
  </si>
  <si>
    <t>Example:      # lsvg testvg |grep "TOTAL PP" |awk -F: '{print $NF}'</t>
  </si>
  <si>
    <t>Output:         1084 (69376 megabytes)</t>
  </si>
  <si>
    <t>It may require more than one new LUN to get the space required for the VG</t>
  </si>
  <si>
    <t>Add enough new LUNs to the VG to mirror the original VG size</t>
  </si>
  <si>
    <t># extendvg  &lt;vgname&gt; &lt;new_LUN &gt; [&lt;new_LUN &gt; …]</t>
  </si>
  <si>
    <t>Example: # extendvg  testvg hdisk6 hdisk7</t>
  </si>
  <si>
    <t>check to make sure all LUNs have been added to the VG</t>
  </si>
  <si>
    <t># lspv |grep &lt;vgname&gt;</t>
  </si>
  <si>
    <t>Example: # lspv |grep testvg</t>
  </si>
  <si>
    <t>Output:    hdisk4    000f749c1004a243       testvg      active</t>
  </si>
  <si>
    <t xml:space="preserve">           hdisk5    000f749ca62467ac       testvg      active </t>
  </si>
  <si>
    <r>
      <t xml:space="preserve">           hdisk6    000f749c1004a243       testvg      active </t>
    </r>
    <r>
      <rPr>
        <b/>
        <sz val="10"/>
        <color rgb="FFFF0000"/>
        <rFont val="Courier New"/>
        <family val="3"/>
      </rPr>
      <t>&lt;- new lun</t>
    </r>
  </si>
  <si>
    <r>
      <t xml:space="preserve">           hdisk7    000f749ca62467ac       testvg      active </t>
    </r>
    <r>
      <rPr>
        <b/>
        <sz val="10"/>
        <color rgb="FFFF0000"/>
        <rFont val="Courier New"/>
        <family val="3"/>
      </rPr>
      <t>&lt;- new lun</t>
    </r>
  </si>
  <si>
    <t>Mirror the VG to the new LUNs</t>
  </si>
  <si>
    <t># mirrorvg –S &lt;vgname&gt; &lt;new_LUN&gt; [&lt;new_LUN &gt; …]</t>
  </si>
  <si>
    <t>Example: # mirrorvg –S testvg hdisk6 hdisk7</t>
  </si>
  <si>
    <t>NOTE: You will immediately receive your prompt back, but it will take a while for the mirror to sync.</t>
  </si>
  <si>
    <t>Check the LV’s to see if they are sync’ed (LV STATE will be “open/syncd”)</t>
  </si>
  <si>
    <t># lsvg –l &lt;vgname&gt;</t>
  </si>
  <si>
    <t>Example: # lsvg -l testvg</t>
  </si>
  <si>
    <t>Output:    testvg:</t>
  </si>
  <si>
    <t xml:space="preserve">           LV NAME             TYPE       LPs   PPs   PVs  LV STATE      MOUNT POINT</t>
  </si>
  <si>
    <t xml:space="preserve">           test_lv             jfs2       12    12    1    open/syncd    /test</t>
  </si>
  <si>
    <t xml:space="preserve">           loglv05             jfs2log    1     2     2    open/syncd    N/A</t>
  </si>
  <si>
    <t xml:space="preserve">           sftw_test_lv        jfs2       11    11    1    open/stale    /test2</t>
  </si>
  <si>
    <t>(repeat the check until all LV’s are sync’ed)</t>
  </si>
  <si>
    <t># ps -ef |  grep sync</t>
  </si>
  <si>
    <t xml:space="preserve">    root  102558       1   2   Jun 13      -  9:58 /usr/sbin/syncd 60</t>
  </si>
  <si>
    <t xml:space="preserve">    root 1339416 1359954   5 17:17:54  pts/2  0:03 lresynclv -l 00241c8f00004c0000000100dda51b8f</t>
  </si>
  <si>
    <t xml:space="preserve">    root 1359954       1   0 17:17:53  pts/2  0:00 /bin/ksh /usr/sbin/syncvg -v icoll_vg</t>
  </si>
  <si>
    <t>(repeat the check until the sync is no longer running)</t>
  </si>
  <si>
    <t>Else loop the output until complete:</t>
  </si>
  <si>
    <t># while true</t>
  </si>
  <si>
    <t># do</t>
  </si>
  <si>
    <t># ps -ef | grep sync</t>
  </si>
  <si>
    <t># sleep 5</t>
  </si>
  <si>
    <t># print</t>
  </si>
  <si>
    <t># done</t>
  </si>
  <si>
    <t>Let the VG run mirrored for about 2 days, to assure no issues</t>
  </si>
  <si>
    <t>POST MIGRATION TASKS</t>
  </si>
  <si>
    <t>Once  the new LUNs are validated perform the below steps:</t>
  </si>
  <si>
    <t>Perform the following steps on all VGs that were mirrored to the new LUNs</t>
  </si>
  <si>
    <t>(Normally that would exclude rootvg and system_vg)</t>
  </si>
  <si>
    <t>Remove the mirror that is on the original LUNs</t>
  </si>
  <si>
    <t># unmirrorvg &lt;vgname&gt; &lt;original_LUN &gt; [&lt;original_LUN &gt; …]</t>
  </si>
  <si>
    <t xml:space="preserve">       Example: </t>
  </si>
  <si>
    <t># unmirrorvg testvg hdisk4 hdisk5</t>
  </si>
  <si>
    <t>Verify that there is nothing on the original older LUNs.   If any data on original LUNs, use migratepv to move it to a new lun.</t>
  </si>
  <si>
    <t># lspv -l  &lt;original LUN &gt;</t>
  </si>
  <si>
    <t>Example:  # lspv -l hdisk4</t>
  </si>
  <si>
    <t>If migration is needed off of original LUN to new LUN:</t>
  </si>
  <si>
    <t xml:space="preserve"># migratepv &lt;originalLUN&gt; &lt;new LUN&gt; </t>
  </si>
  <si>
    <t>Example:  # migratepv hdisk4 hdisk6</t>
  </si>
  <si>
    <t>Remove the disk-devices from the VG</t>
  </si>
  <si>
    <t># reducevg &lt;vgname&gt; &lt;original_LUN &gt; [&lt;original_LUN &gt; …]</t>
  </si>
  <si>
    <t># reducevg testvg hdisk4 hdisk5</t>
  </si>
  <si>
    <t>check to make sure all old LUNs have been removed from the VG</t>
  </si>
  <si>
    <t># lspv |grep testvg</t>
  </si>
  <si>
    <t xml:space="preserve">   hdisk4          000f749c1004a243                  None</t>
  </si>
  <si>
    <t xml:space="preserve">   hdisk5          000f749ca62467ac                  None</t>
  </si>
  <si>
    <t xml:space="preserve">   hdisk6          000f749c1004a243                  testvg          active &lt;- new lun</t>
  </si>
  <si>
    <t xml:space="preserve">   hdisk7          000f749ca62467ac                  testvg          active &lt;- new lun</t>
  </si>
  <si>
    <t>Remove all the old disks from the System so it can be un-zoned and de-allocated by Storage Team</t>
  </si>
  <si>
    <t>Remove from the ODM all the disks that were part of the disk-devices you removed above</t>
  </si>
  <si>
    <t># rmdev -l &lt;old device#&gt; -d</t>
  </si>
  <si>
    <t># rmdev -l hdisk4 -d</t>
  </si>
  <si>
    <t>Inform the Storage Team  old array disks have been removed from the system and are ready to be un-zoned</t>
  </si>
  <si>
    <t>Note: Unless the devices are physically removed and uncabled, they will come back anytime the box reboots or a "cfgmgr" is run.</t>
  </si>
  <si>
    <t>Open a change control to remove zones/paths for old storage.</t>
  </si>
  <si>
    <t>Follow the customer standards on removing the paths, may need 1-2 weeks time difference between removal of each path (for 2 paths/2 Fabrics).</t>
  </si>
  <si>
    <t>Once the storage/SAN team performs their task of removing old paths, notification to be sent to Sys Admin to validate if no old paths are seen.</t>
  </si>
  <si>
    <t>Notify the d-list or the PM for the completion of the migration event.</t>
  </si>
  <si>
    <t>APPENDIX A: Discovering the New Storage Devices</t>
  </si>
  <si>
    <t>The plan is to try and use the existing HBAs if possible.  Therefore, if it is necessary to discover the new LUNs, you will only have to configure the HBAs that acquired the new luns. Run the following on the HBAs in sequential order (fcs0, fcs1, fcs2,…):</t>
  </si>
  <si>
    <t xml:space="preserve">                If new LUNs have been added to fcs1 and fcs3…you would run:</t>
  </si>
  <si>
    <t>cfgmgr -vl fcs1</t>
  </si>
  <si>
    <t>cfgmgr -vl fcs3</t>
  </si>
  <si>
    <t>Choose the disk-type you have, before continuing:</t>
  </si>
  <si>
    <t>To discover the disk type, run:</t>
  </si>
  <si>
    <t># lscfg -vl &lt;new hdisk# &gt; | more</t>
  </si>
  <si>
    <t>Example:       # lscfg -vl hdisk6 | grep -I manufac</t>
  </si>
  <si>
    <t xml:space="preserve">                 Hdisk6           U5791.001.9920N4K-P2-C08-T1-W50060E8005B0DC11-L1000000000000  XP Disk Array (Fibre)</t>
  </si>
  <si>
    <t xml:space="preserve">                 Manufacturer................HP</t>
  </si>
  <si>
    <t xml:space="preserve">If they are EMC disks run: </t>
  </si>
  <si>
    <t xml:space="preserve"># powermt config </t>
  </si>
  <si>
    <t>(to configure them into multi pathed LUNs i.e. hdiskpower devices)</t>
  </si>
  <si>
    <t xml:space="preserve">If they are Hitachi or HP disks (with fileset DLManager.rte) run: </t>
  </si>
  <si>
    <t xml:space="preserve"># dlmcfgmgr </t>
  </si>
  <si>
    <t>(to configure them into multi pathed LUNs i.e. dlmfdrv devices)</t>
  </si>
  <si>
    <t xml:space="preserve">        </t>
  </si>
  <si>
    <t xml:space="preserve">If they are Hitachi disks (with fileset DLManager.mpio.rte): </t>
  </si>
  <si>
    <t>the hdisks are dual pathed (they will configure automatically when cfgmgr is run.)</t>
  </si>
  <si>
    <t>(dual-pathing can be verified with "lspath")</t>
  </si>
  <si>
    <t>APPENDIX B: Changing the VG Characteristics</t>
  </si>
  <si>
    <t>If the new LUNs configured to the system are larger than the existing LUNs, there are two options for integrating them into the existing SAN volume groups.  You may need to involve a Platform Specialist before using either of these methods.</t>
  </si>
  <si>
    <t>Option #1: Change the configuration of the VG.  If the new LUN(s) is larger than the old LUN(s) in a volume group, then the LUN(s) can not be added without changing the characteristics of the volume group.</t>
  </si>
  <si>
    <t>The volume group can either:</t>
  </si>
  <si>
    <t>a) be changed into a BIG volume group (“chvg” command with the –B flag) .</t>
  </si>
  <si>
    <t xml:space="preserve">                                                          OR </t>
  </si>
  <si>
    <t>b) have the volume group factor changed ("chvg" command with the -t flag).</t>
  </si>
  <si>
    <t>Once these changes have been made, proceed to mirroring of the volume group.</t>
  </si>
  <si>
    <t>See below for pre-requisites and caveats:</t>
  </si>
  <si>
    <t>-B Flag</t>
  </si>
  <si>
    <t>Changes the volume group to Big VG format. This can accommodate up to 128 physical volumes and 512 logical volumes. Notes:</t>
  </si>
  <si>
    <t>The -B flag cannot be used if there are any stale physical partitions.</t>
  </si>
  <si>
    <t>Once the volume group is converted, it cannot be imported into AIX 4.3.1 or lower versions.</t>
  </si>
  <si>
    <t>The -B flag cannot be used if the volume group is varied on in concurrent mode.</t>
  </si>
  <si>
    <t>There must be enough free partitions available on each physical volume for the VGDA expansion for this operation to be successful.</t>
  </si>
  <si>
    <t>Because the VGDA resides on the edge of the disk and it requires contiguous space for expansion, the free partitions are required on the edge of the disk. If those partitions are allocated for user usage, they will be migrated to other free partitions on the same disk. The rest of the physical partitions will be renumbered to reflect the loss of the partitions for VGDA usage. This will change the mappings of the logical to physical partitions in all the PVs of this VG. If you have saved the mappings of the LVs for a potential recovery operation, you should generate the maps again after the completion of the conversion operation. Also, if the backup of the VG is taken with the map option and you plan to restore using those maps, the restore operation may fail since the partition number may no longer exist (due to reduction). It is recommended that backup is taken before the conversion, and right after the conversion if the map option is utilized.</t>
  </si>
  <si>
    <t>Because the VGDA space has been increased substantially, every VGDA update operation (creating a logical volume, changing a logical volume, adding a physical volume, and so on) may take considerably longer to run.</t>
  </si>
  <si>
    <t>-t [factor]</t>
  </si>
  <si>
    <t>Changes the limit of the number of physical partitions per physical volume, specified by factor. factor should be between 1 and 16 for 32 disk volume groups and 1 and 64 for 128 disk volume groups.</t>
  </si>
  <si>
    <t>If factor is not supplied, it is set to the lowest value such that the number of physical partitions of the largest disk in volume group is less than factor x 1016.</t>
  </si>
  <si>
    <t>If factor is specified, the maximum number of physical partitions per physical volume for this volume group changes to factor x 1016. Notes:</t>
  </si>
  <si>
    <t>This option is ignored for Scalable-type volume groups.</t>
  </si>
  <si>
    <t>If the volume group is created in AIX 4.1.2 in violation of 1016 physical partitions per physical volume limit, this flag can be used to convert the volume group to a supported state. This will ensure proper stale/fresh marking of partitions.</t>
  </si>
  <si>
    <t>Factor cannot be changed if there are any stale physical partitions in the volume group.</t>
  </si>
  <si>
    <t>Once volume group is converted, it cannot be imported into AIX 4.3 or lower versions.</t>
  </si>
  <si>
    <t>This flag cannot be used if the volume group is varied on in concurrent mode.</t>
  </si>
  <si>
    <t>The maximum number of physical volumes that can be included in this volume group will be reduced to (MAXPVS/factor).</t>
  </si>
  <si>
    <t xml:space="preserve"> Option #2:  Create a new volume group with the new LUN(s) and copy the logical volumes from the old volume group to the new volume group using the “cplv” command described at :</t>
  </si>
  <si>
    <t>Note: cplv will require shutting down the application and unmounting the FS</t>
  </si>
  <si>
    <t>http://www.ibm.com/support/knowledgecenter/ssw_aix_53/com.ibm.aix.cmds/doc/aixcmds1/cplv.htm</t>
  </si>
  <si>
    <t>Other Read:</t>
  </si>
  <si>
    <t>http://publib.boulder.ibm.com/infocenter/pseries/v5r3/index.jsp?topic=/com.ibm.aix.prftungd/doc/prftungd/aix_mem_aff_support.htm</t>
  </si>
  <si>
    <t>AIX HACMP VCS Cluster (HBM)</t>
  </si>
  <si>
    <t>Allocate newly carved LUNs to the Host Groups for both nodes.</t>
  </si>
  <si>
    <t>Copy the output of “lsdev –Cc disk” into a file</t>
  </si>
  <si>
    <t>Run the below command to see if the new disks are visible: (Hit for Hitachi)</t>
  </si>
  <si>
    <t># lsdev -Cc disk | grep Hit</t>
  </si>
  <si>
    <t>To see list the hdisks associated with &lt;shared_vg&gt;</t>
  </si>
  <si>
    <t># lsvg -p &lt;shared_vg&gt;</t>
  </si>
  <si>
    <t>In this example the cluster is an active-passive cluster, where node-1 is varied on for &lt;shared_vg&gt; and node-2 is varied off for &lt;shared_vg&gt; via HACMP.</t>
  </si>
  <si>
    <t>To find resource group or groups in a cluster configuration</t>
  </si>
  <si>
    <t># clfindres</t>
  </si>
  <si>
    <t>Group Name     State                        Node</t>
  </si>
  <si>
    <t>----------------------------------------------------</t>
  </si>
  <si>
    <t>ExampleRG      ONLINE                       node-1</t>
  </si>
  <si>
    <t xml:space="preserve">               OFFLINE                      node-2</t>
  </si>
  <si>
    <t>&lt;shared_vg&gt;RG  ONLINE                       node-1</t>
  </si>
  <si>
    <t># for lun in `lspv |grep &lt;shared_vg&gt; |awk '{print $1}'</t>
  </si>
  <si>
    <t>Example: # for lun in `lspv |grep &lt;shared_vg&gt; |awk '{print $1}'`</t>
  </si>
  <si>
    <t xml:space="preserve">           done</t>
  </si>
  <si>
    <t>Output:      hdisk48 size is ... 140013</t>
  </si>
  <si>
    <t xml:space="preserve">             hdisk49 size is ... 140013 and so on …</t>
  </si>
  <si>
    <t xml:space="preserve">          # bootinfo hdisk52 and so on …</t>
  </si>
  <si>
    <t xml:space="preserve">               (repeat for each new lun)</t>
  </si>
  <si>
    <t># lsvg –p &lt;vgname&gt;</t>
  </si>
  <si>
    <t># lsvg &lt;shared_vg&gt; |grep  "TOTAL PP"  |awk  -F:  '{print $NF}'</t>
  </si>
  <si>
    <t>Example:      # lsvg &lt;shared_vg&gt; |grep "TOTAL PP" |awk -F: '{print $NF}'</t>
  </si>
  <si>
    <t>Assign PVIDs to the new shared disks on both cluster nodes</t>
  </si>
  <si>
    <t># chdev -l hdisk# -a pv=yes</t>
  </si>
  <si>
    <t># for d in 52 53 54 55</t>
  </si>
  <si>
    <t># chdev -l hdisk$d -a pv=yes</t>
  </si>
  <si>
    <t>hdisk52 changed</t>
  </si>
  <si>
    <t>hdisk53 changed</t>
  </si>
  <si>
    <t>hdisk54 changed</t>
  </si>
  <si>
    <t>hdisk55 changed</t>
  </si>
  <si>
    <t>Verify PVIDs are the same on both cluster nodes</t>
  </si>
  <si>
    <t xml:space="preserve"># lspv | egrep “hdisk#|hdisk#|hdisk#|….” </t>
  </si>
  <si>
    <t>Add the new disks to the shared volume group on the cluster node on which it is online (active)</t>
  </si>
  <si>
    <t># extendvg shared_vg hdisk# hdisk# hdisk# …</t>
  </si>
  <si>
    <t>Example: On node-1</t>
  </si>
  <si>
    <t xml:space="preserve"># extendvg ssop_vg hdisk52 hdisk53 hdisk54 hdisk55 </t>
  </si>
  <si>
    <t># lspv | egrep "hdisk52|hdisk53|hdisk54|hdisk55"</t>
  </si>
  <si>
    <t>hdisks should be active in the above output</t>
  </si>
  <si>
    <t>On node-2</t>
  </si>
  <si>
    <t>hdisks should still show the status as "None".</t>
  </si>
  <si>
    <t>Synchronize the shared volume group change with the other cluster node</t>
  </si>
  <si>
    <t>Release the volume group persistent reservations on the node on which the shared volume group is active and import the change to the inactive shared volume group on the other cluster node</t>
  </si>
  <si>
    <t>On node-1:</t>
  </si>
  <si>
    <t># varyonvg –b –u &lt;shared_vg&gt;</t>
  </si>
  <si>
    <t>On node-2:</t>
  </si>
  <si>
    <t># importvg –L &lt;shared_vg&gt; hdisk_main</t>
  </si>
  <si>
    <t>Confirm the synchronization has been successful:</t>
  </si>
  <si>
    <t># lspv | egrep “hdisk52|hdisk53|hdisk54|hdisk55”</t>
  </si>
  <si>
    <t>All hdisks must show the volume group as the vg name, example &lt;shared_vg&gt;</t>
  </si>
  <si>
    <t>Restore persistent reservations to the volume group on the server on which it is online (active)</t>
  </si>
  <si>
    <t># varyonvg &lt;shared_vg&gt;</t>
  </si>
  <si>
    <r>
      <t xml:space="preserve">Perform an HACMP synchronization   </t>
    </r>
    <r>
      <rPr>
        <sz val="12"/>
        <color rgb="FFFF0000"/>
        <rFont val="Calibri"/>
        <family val="2"/>
        <scheme val="minor"/>
      </rPr>
      <t>**There is not VCS synchronization process**</t>
    </r>
  </si>
  <si>
    <t># smit hacmp</t>
  </si>
  <si>
    <t xml:space="preserve">Extended Configuration – </t>
  </si>
  <si>
    <t>Extended Verification and Synchronization – accept default settings. The resulting command status should be “OK”.  If “FAILED”, check for error messages and make corrections.</t>
  </si>
  <si>
    <t>List new shared volume group configuration on the node on which the volume group is active (online).  The new disks should show all PPs free.</t>
  </si>
  <si>
    <t># lsvg –p &lt;shared_vg&gt;</t>
  </si>
  <si>
    <t xml:space="preserve">Mirror the shared volume group on the node on which the volume group is active (online) using the mirrorvg command or </t>
  </si>
  <si>
    <t>use the mklvcopy command to mirror each logical volume individually for more control over placement.</t>
  </si>
  <si>
    <t>For larger volume groups or logical volumes, this can take a while.  Please be patient!!!</t>
  </si>
  <si>
    <t># mirrorvg -S shared_ vg hdisk# [hdisk# ……]</t>
  </si>
  <si>
    <t xml:space="preserve">   Or</t>
  </si>
  <si>
    <t># mklvcopy -k lv+name hdisk# [hdisk# ….]</t>
  </si>
  <si>
    <t>If mirrorvg was used, verify the mirror of the volume group was successful:</t>
  </si>
  <si>
    <t># lsvg –l shared_vg</t>
  </si>
  <si>
    <t>If mklvcopy was used, verify the mirror of the logical volume was successful.</t>
  </si>
  <si>
    <t># lsvg -l shared_vg</t>
  </si>
  <si>
    <t># lslv -m lv_name | more</t>
  </si>
  <si>
    <t>Synchronize each shared volume group change with the other cluster node</t>
  </si>
  <si>
    <t>On node with active vg (node-1):</t>
  </si>
  <si>
    <t># varyonvg -b -u &lt;shared_vg&gt;</t>
  </si>
  <si>
    <t>On other cluster node with inactive shared vg (node-2):</t>
  </si>
  <si>
    <t xml:space="preserve"># importvg -L &lt;shared_vg&gt; hdisk#  (one hdisk that belongs to the shared volume group) </t>
  </si>
  <si>
    <t>When all the lvs have been mirrored on to the new disks in the shared volume group, a several day soak period is used to test the new disk configuration.</t>
  </si>
  <si>
    <t>If possible, test that all changes have been properly synchronized to the other cluster node by performing a failover in a maintenance window.</t>
  </si>
  <si>
    <t>Remove the mirror on the old disks on the HACMP cluster node on which the shared volume group is active (online)</t>
  </si>
  <si>
    <t># unmirrorvg &lt;shared_vg&gt; &lt;hdisk#&gt; …. [&lt;original_LUN&gt; …]</t>
  </si>
  <si>
    <t>On node-1, on original LUNs:</t>
  </si>
  <si>
    <t># unmirrorvg &lt;shared_vg&gt; hdisk48 hdisk49 hdisk50 hdisk51</t>
  </si>
  <si>
    <t>Verify that there is nothing on the original/older LUNs. TOTAL PPs and FREE PPs should be equal on the old disks in the volume group.</t>
  </si>
  <si>
    <t># lsvg –p shared_vg</t>
  </si>
  <si>
    <t>PV_NAME           PV STATE          TOTAL PPs   FREE PPs    FREE DISTRIBUTION</t>
  </si>
  <si>
    <t>hdisk48           active            799         799         160..160..159..160..160</t>
  </si>
  <si>
    <t>hdisk49           active            799         799         160..160..159..160..160</t>
  </si>
  <si>
    <t>hdisk50           active            799         799         160..160..159..160..160</t>
  </si>
  <si>
    <t>hdisk51           active            799         799         160..160..159..160..160</t>
  </si>
  <si>
    <t>hdisk52           active            799         414         00..00..94..160..160</t>
  </si>
  <si>
    <t>hdisk53           active            799         415         00..00..95..160..160</t>
  </si>
  <si>
    <t>hdisk54           active            799         415         00..00..95..160..160</t>
  </si>
  <si>
    <t>hdisk55           active            799         415         00..00..95..160..160</t>
  </si>
  <si>
    <t>Remove old shared disks from the HACMP shared volume group on the node on which the shared volume group is active.</t>
  </si>
  <si>
    <t xml:space="preserve"># reducevg shared_vg hdisk# [hdisk# ….]  </t>
  </si>
  <si>
    <t>Verify:</t>
  </si>
  <si>
    <t># lsvg -p shared_vg</t>
  </si>
  <si>
    <t>Or</t>
  </si>
  <si>
    <t># lspv | egrep "hdisk#|hdisk#|…"</t>
  </si>
  <si>
    <t xml:space="preserve">Synchronize the change with the other cluster node. Release the volume group persistent reservations on the node on which the shared volume group is active and import the change to the inactive shared  </t>
  </si>
  <si>
    <t>volume group on the other cluster node. Since the old shared disks were removed from the shared volume group, use one of the new shared disks in the volume group for the synchronization.</t>
  </si>
  <si>
    <t>On node with active vg:</t>
  </si>
  <si>
    <t># varyonvg -b -u shared_vg</t>
  </si>
  <si>
    <t>On other cluster node with inactive shared vg:</t>
  </si>
  <si>
    <t># importvg -L shared_vg hdisk#  (one hdisk that belongs to the shared volume group)</t>
  </si>
  <si>
    <t>Verify change is synchronized:</t>
  </si>
  <si>
    <t>#  lspv | egrep "hdisk48|hdisk49|hdisk50|hdisk51"</t>
  </si>
  <si>
    <t>Remove all the old disks from the server configuration (from the ODM) on each HACMP cluster node, so it can be un-zoned and de-allocated by Storage Team</t>
  </si>
  <si>
    <t>On node-1 and node-2:</t>
  </si>
  <si>
    <t xml:space="preserve">     # for d in 48 49 50 51</t>
  </si>
  <si>
    <t xml:space="preserve">     # do</t>
  </si>
  <si>
    <t xml:space="preserve">     #     rmdev -l hdisk$d -d</t>
  </si>
  <si>
    <t xml:space="preserve">     # done</t>
  </si>
  <si>
    <t>hdisk48 deleted</t>
  </si>
  <si>
    <t>hdisk49 deleted</t>
  </si>
  <si>
    <t>hdisk50 deleted</t>
  </si>
  <si>
    <t>hdisk51 deleted</t>
  </si>
  <si>
    <t>AIX Standalone Single path (HBM)</t>
  </si>
  <si>
    <t>Notes</t>
  </si>
  <si>
    <t>This is not a process document, just displays the differences from the standard AIX Standalone process. Will have to follow the main process document for most of the process.</t>
  </si>
  <si>
    <t>Note: This scenario arises when the source and target storage arrays on different VSANs and still need to migrate because of the deadlines.</t>
  </si>
  <si>
    <t>First, please verify that the new lun sizes are equal to or a little bigger than the current lun sizes. Also make sure that all hba’s are online and no errors are in the error report, if so, resolve before moving forward with this process.</t>
  </si>
  <si>
    <t>The process is to remove one path on the two old arrays:</t>
  </si>
  <si>
    <t># dlnkmgr view -lu</t>
  </si>
  <si>
    <t>New disks are to be allocated on single path from the Target array to the server.</t>
  </si>
  <si>
    <t>Scan for new disks:</t>
  </si>
  <si>
    <t># cfgmgr –vl fcs#  (should run in sequence for all hdisks which are not used)</t>
  </si>
  <si>
    <t>Then should be able to see both source and target arrays.</t>
  </si>
  <si>
    <t xml:space="preserve">Now you can perform the extendvg and mirrorvg as normal on the server.  </t>
  </si>
  <si>
    <t>However, you may run into some errors. Following error may be seen when doing the mirrorvg appl_vg</t>
  </si>
  <si>
    <t>0516-404 allocp: This system cannot fulfill the allocation request.</t>
  </si>
  <si>
    <t xml:space="preserve">        There are not enough free partitions or not enough physical volumes</t>
  </si>
  <si>
    <t xml:space="preserve">        to keep strictness and satisfy allocation requests.  The command</t>
  </si>
  <si>
    <t xml:space="preserve">        should be retried with different allocation characteristics.</t>
  </si>
  <si>
    <t>0516-1517 mklvcopy: Failed to create a valid partition allocation.</t>
  </si>
  <si>
    <t>0516-842 mklvcopy: Unable to make logical partition copies for</t>
  </si>
  <si>
    <t xml:space="preserve">        logical volume.</t>
  </si>
  <si>
    <t>0516-1199 mirrorvg: Failed to create logical partition copies</t>
  </si>
  <si>
    <t xml:space="preserve">        for logical volume was_lv.</t>
  </si>
  <si>
    <t>0516-1200 mirrorvg: Failed to mirror the volume group</t>
  </si>
  <si>
    <t>To resolve this issue, check your UPPERBOUND value for all your lv's and change it to the number of disks in vg.</t>
  </si>
  <si>
    <t># lslv was_lv</t>
  </si>
  <si>
    <t>You can change it by running chlv -u 32 lvname, 32 is the max for upper bound…</t>
  </si>
  <si>
    <t>i.e.   # chlv -u 32 was_lv</t>
  </si>
  <si>
    <t>Now re-run the mirrorvg command, there shouldn't be any error.</t>
  </si>
  <si>
    <t>Once all of the mirroring is completed and resides on both old and new luns, please contact storage/SAN to add the second path to the new array only. After the second path has been added, issue the following commands to see the 2 paths on the new array:</t>
  </si>
  <si>
    <t xml:space="preserve"># /usr/DynamicLinkManager/bin/dlmcfgmgr </t>
  </si>
  <si>
    <t>Now there should be 1 path to the old arrays and 2 paths to the new array.</t>
  </si>
  <si>
    <t>dlnkmgr view -lu</t>
  </si>
  <si>
    <t>Then continue with the post-migration process of unmirrorvg, reducevg and remove device per the migration document.</t>
  </si>
  <si>
    <t>HP-UX Standalone/Clustered (HBM)</t>
  </si>
  <si>
    <t>Allocate newly carved LUNs to the Host Groups for both nodes (if applicable)</t>
  </si>
  <si>
    <t>Create backup of the system configuration</t>
  </si>
  <si>
    <t>Identify the mirroring software to be used. Listed below are processes for both LVM and VxVM.</t>
  </si>
  <si>
    <t>For Mirroring Software : LVM (for VxVM method scroll down)</t>
  </si>
  <si>
    <t>To discover the new storage, run</t>
  </si>
  <si>
    <t>To create the device files for the new storage, run</t>
  </si>
  <si>
    <t>insf -e</t>
  </si>
  <si>
    <t>To bring the new devices under powerpath control (if powerpath is used) execute:</t>
  </si>
  <si>
    <t>powermt config</t>
  </si>
  <si>
    <t>Review LVM parameters to ensure disk can be added and full size is usable</t>
  </si>
  <si>
    <t>For example: MAX PV,  MAX PE per PV</t>
  </si>
  <si>
    <t>If creating a new vg and volume to copy data to, complete steps 14-17 and then perform the following steps:</t>
  </si>
  <si>
    <t>Create the volume group directory</t>
  </si>
  <si>
    <t>mkdir /dev/vgXX   (XX = vg name)</t>
  </si>
  <si>
    <t>Create the device node for the volume group</t>
  </si>
  <si>
    <t>mknod /dev/vgXX/group c 64 0x010000    ( hex number, e.g. 0x010000 must be unique in the system. To see other used numbers do “ls –l /dev/*/group”)</t>
  </si>
  <si>
    <t>Create the Volume group</t>
  </si>
  <si>
    <t>vgcreate {parameters} /dev/vgXX</t>
  </si>
  <si>
    <t>Example: minimum parameters.  (-p is MAX PV allowed and –s extent size)</t>
  </si>
  <si>
    <t>vgcreate –p 100 –s 32 /dev/vgXX</t>
  </si>
  <si>
    <t>There are several parameters available to vgcreate, such as the number of physical disks allowed, number of extents, etc.  See the man page on vgcreate for more details.</t>
  </si>
  <si>
    <t>Add the disks to the Volume group</t>
  </si>
  <si>
    <t>vgextend /dev/vgXX /dev/dsk/cXtXdX  /dev/dsk/cXtXdX</t>
  </si>
  <si>
    <t>Create the logical volume</t>
  </si>
  <si>
    <t xml:space="preserve">Note: creating without a size will allow putting the lvol on a specific disk. Otherwise the system will decide which disk </t>
  </si>
  <si>
    <t xml:space="preserve">lvcreate –n {lvol name} /dev/vgXX     </t>
  </si>
  <si>
    <t>If striped:</t>
  </si>
  <si>
    <t>lvcreate –n {lvol name} –i stripes –I stripe size /dev/vgXX</t>
  </si>
  <si>
    <t>Extend the logical volume to the desired size on the desired disk</t>
  </si>
  <si>
    <t>lvextend –L {size in mb} /dev/vgXX/{lvol name}  /dev/dsk/cXtXdX</t>
  </si>
  <si>
    <t>Create the file system:  It is recommended to keep the block size the same as the original file system.</t>
  </si>
  <si>
    <t>newfs –F vxfs /dev/vgXX/r{lvol name}  &lt;---- 'r' before lvol name for raw device</t>
  </si>
  <si>
    <t>Example: mkfs command. The –o largefiles will allow 2 gig file write if the file system is several gigs in size.  The –o bsize sets the desired block size.</t>
  </si>
  <si>
    <t>mkfs –F vxfs –o largefiles –o bsize=1024 /dev/vgXX/r{lvol name}</t>
  </si>
  <si>
    <t>Modify the /etc/fstab with the file system information using vi</t>
  </si>
  <si>
    <t>vi /etc/fstab</t>
  </si>
  <si>
    <t>Example: /dev/vg01/tools /tools vxfs delaylog 0 2</t>
  </si>
  <si>
    <r>
      <t xml:space="preserve">Copy the data to the new volume. </t>
    </r>
    <r>
      <rPr>
        <sz val="12"/>
        <color rgb="FFFF0000"/>
        <rFont val="Calibri"/>
        <family val="2"/>
        <scheme val="minor"/>
      </rPr>
      <t>Upon completion, continue from step 22-25 below</t>
    </r>
  </si>
  <si>
    <t xml:space="preserve">For existing vg and volumes: </t>
  </si>
  <si>
    <t>Make the disk ready for LVM:  If –f is required with the pvcreate.  Verify that the disk device you are pvcreating is the correct device before doing pvcreate -f</t>
  </si>
  <si>
    <t>pvcreate /dev/rdsk/cXtXdX</t>
  </si>
  <si>
    <t>Add the disk to the Volume Group</t>
  </si>
  <si>
    <t>vgextend  /dev/vol_grp /dev/dsk/cXtXdX</t>
  </si>
  <si>
    <t>Mirror the volume onto the new disk</t>
  </si>
  <si>
    <t>lvextend –m 1 /dev/vol_grp/vol  /dev/dsk/cXtXdX</t>
  </si>
  <si>
    <t>As a safety precaution, operate with both the old storage in place and the new storage for a couple of days to ensure there are no problems with the new disks, the newly created mirror, etc.</t>
  </si>
  <si>
    <t>After mirroring is complete and you are ready to remove the old disks do the following</t>
  </si>
  <si>
    <t>lvreduce –m 0 /dev/vol_grp/vol /dev/dsk/old_disk</t>
  </si>
  <si>
    <t>Note: Be extremely careful to eliminate the old device and not the new one.  See “man lvreduce” for more information.</t>
  </si>
  <si>
    <t>Perform the following command to display what is on the disk and ensure it can be removed from the pool</t>
  </si>
  <si>
    <t>pvdisplay -v /dev/dsk/old_disk |more</t>
  </si>
  <si>
    <t>Once you are certain the old disks are not being used for any other file systems, etc., you can remove them from the pool by performing the following</t>
  </si>
  <si>
    <t>vgreduce -v /dev/vol_grp /dev/dsk/old_disk</t>
  </si>
  <si>
    <t>Note: See “man vgreduce” for more information</t>
  </si>
  <si>
    <t>Verify that the old disks are no longer in the volume group</t>
  </si>
  <si>
    <t>vgdisplay -v /dev/vol_grp</t>
  </si>
  <si>
    <t>pvdisplay /dev/dsk/old_disk</t>
  </si>
  <si>
    <t>For Mirroring Software : VxVM (for LVM refer to section above)</t>
  </si>
  <si>
    <t>Initialize the new disks and bring under Veritas control:  If powerpath is being used and VXVM version is 3.5 the alternate paths may need to be disabled through configuring them in /etc/vx/vxvm.exclude file</t>
  </si>
  <si>
    <t>/opt/VRTS/bin/vxdisk scandisks</t>
  </si>
  <si>
    <t xml:space="preserve">      OR</t>
  </si>
  <si>
    <t>/opt/VRTS/bin/vxdctl enable</t>
  </si>
  <si>
    <t>To setup the new disk device usable to Veritas VXVM.  Use vxdisk list to see the output of disks and disknames in Veritas control:</t>
  </si>
  <si>
    <r>
      <t xml:space="preserve">/etc/vx/bin/vxdisksetup -i accessname                    </t>
    </r>
    <r>
      <rPr>
        <b/>
        <sz val="10"/>
        <color rgb="FFFF0000"/>
        <rFont val="Courier New"/>
        <family val="3"/>
      </rPr>
      <t>(Accepts default format)</t>
    </r>
  </si>
  <si>
    <r>
      <t xml:space="preserve">/etc/vx/bin/vxdisksetup -i accessname format=sliced      </t>
    </r>
    <r>
      <rPr>
        <b/>
        <sz val="10"/>
        <color rgb="FFFF0000"/>
        <rFont val="Courier New"/>
        <family val="3"/>
      </rPr>
      <t>(user specified format)</t>
    </r>
  </si>
  <si>
    <t>Examples:</t>
  </si>
  <si>
    <t>/etc/vx/bin/vxdisksetup -i c#t#d#</t>
  </si>
  <si>
    <t>/etc/vx/bin/vxdisksetup -i c#t#d# format=sliced</t>
  </si>
  <si>
    <t>Add the new disks to the existing disk group you will be mirroring in Volume Manager:</t>
  </si>
  <si>
    <t>Example of existing disk group and disks:</t>
  </si>
  <si>
    <t>Disk Group = appdg</t>
  </si>
  <si>
    <t xml:space="preserve">Disks in appdg = appdg01, appdg02, appdg03 </t>
  </si>
  <si>
    <t>Example naming convention for new disks to be added:</t>
  </si>
  <si>
    <t>Disks = appdg_new01, appdg_new02, appdg_new03</t>
  </si>
  <si>
    <t>Command Syntax:</t>
  </si>
  <si>
    <t>vxdg -g diskgroup adddisk diskname=accessname    (You can add multiple disks in one command as shown in the example)</t>
  </si>
  <si>
    <t>vxdg -g appdg adddisk appdg_new01=c#t#d# appdg_new02=c#t#d# appdg_new03=c#t#d#</t>
  </si>
  <si>
    <t>Add the new disks to the existing disk group so that you will essentially duplicate all disks in that disk group with “new” disks.</t>
  </si>
  <si>
    <t>If you have more than one disk group attached to storage, then you will need to repeat this process for each disk group.</t>
  </si>
  <si>
    <t>Instruct Volume Manager to use the new disks in the mirroring command:</t>
  </si>
  <si>
    <t>vxassist -b -g diskgroup mirror volume_name diskname</t>
  </si>
  <si>
    <t>Note: the -b option performs extended operations in the background to attach operations started by mirror and snap start</t>
  </si>
  <si>
    <t>vxassist -b -g appdg mirror appv01_01 appdg_new01 appdg_new02 appdg_new03</t>
  </si>
  <si>
    <t>Monitor the mirroring process with:</t>
  </si>
  <si>
    <t>vxtask list</t>
  </si>
  <si>
    <t xml:space="preserve">Note: Data mirroring should not interrupt normal server operation, however depending on the sensitivity of the application, </t>
  </si>
  <si>
    <t xml:space="preserve"> heavy periods of I/O and other factors, you may decide to perform this step in non-peak hours.</t>
  </si>
  <si>
    <t>After mirroring has completed, perform the following command:</t>
  </si>
  <si>
    <t>vxprint -ht</t>
  </si>
  <si>
    <t>You should essentially see a newly mirrored plex for each volume that you have performed the mirroring command on.</t>
  </si>
  <si>
    <t>If all looks well, remove the old volumes by removing and disassociating the old plexes:</t>
  </si>
  <si>
    <t>vxplex -g diskgroup -o rm dis plex_name</t>
  </si>
  <si>
    <t>Make sure you do not remove any plexes that include disks with the “new” naming convention</t>
  </si>
  <si>
    <t>vxplex -g appdg -o rm dis appvol01-01</t>
  </si>
  <si>
    <t>Remove the old disks from the disk group:</t>
  </si>
  <si>
    <t>vxdg -g diskgroup rmdisk dm_name</t>
  </si>
  <si>
    <t>vxdg -g appdg rmdisk appdg01 appdg02 appdg03</t>
  </si>
  <si>
    <t>Remove the old disks from Volume Manager control</t>
  </si>
  <si>
    <t>/etc/vx/bin/vxdiskunsetup accessname</t>
  </si>
  <si>
    <t>/etc/vx/bin/vxdiskunsetup c#t#d#</t>
  </si>
  <si>
    <t>If a list of the old device files exist (For example: /dev/dsk/xxxxxx) &amp; /dev/rdsk/xxxxxx) they can be removed by using an appropriate “rmsf” command.</t>
  </si>
  <si>
    <t>Example: rmsf /dev/rdsk/xxxxxx</t>
  </si>
  <si>
    <t>Special Considerations</t>
  </si>
  <si>
    <t>If VCS or Service Guard is used for clustering, special attention must be used, including testing to ensure everything works as expected post-conversion. Details will vary based on the cluster. Ensure that mirroring on each node of the cluster is completed and that failover testing has occurred and is successful prior to allowing removal of the old storage. Consult with technical SMEs and platform specialists for additional help in this area.</t>
  </si>
  <si>
    <t>Linux Standalone/Clustered using Veritas (HBM)</t>
  </si>
  <si>
    <t>The process below assumes RHEL 4 or higher and Veritas Storage Foundation 5.0. For any lower versions substitute with applicable commands and processes if needed.</t>
  </si>
  <si>
    <t>Check top, vxdisk list, lspci and dmidecode output to ensure that no outstanding errors exist.</t>
  </si>
  <si>
    <t>Confirm no pending hardware replacements that are yet to be scheduled.</t>
  </si>
  <si>
    <t>Backup files and capture command outputs to a temp directory:</t>
  </si>
  <si>
    <t>Note: Consider creating the backup directory off host, or if not possible, then use /var/tmp.</t>
  </si>
  <si>
    <t>Create Temp directory:</t>
  </si>
  <si>
    <t>mkdir /var/tmp/storage</t>
  </si>
  <si>
    <t>cp /etc/modprobe.conf /var/tmp/storage/modprobe.conf.orig</t>
  </si>
  <si>
    <t>fdisk -l &gt; /var/tmp/storage/fdisk.orig</t>
  </si>
  <si>
    <t>lspci -v &gt; /var/tmp/storage/lspci.orig</t>
  </si>
  <si>
    <t xml:space="preserve">RHEL5:   </t>
  </si>
  <si>
    <t>scli -c &gt; /var/tmp/storage/scli.orig</t>
  </si>
  <si>
    <t>dmidecode --type slot &gt; /var/tmp/storage/dmidecode.orig</t>
  </si>
  <si>
    <t xml:space="preserve">RHEL4:  </t>
  </si>
  <si>
    <t>cat /proc/scsi/qla*/* &gt; /var/tmp/storage/proc_scsi_qla.orig</t>
  </si>
  <si>
    <t>dmidecode &gt; /var/tmp/storage/dmidecode.orig</t>
  </si>
  <si>
    <t>vxdisk list &gt; /var/tmp/storage/vxdisk.old</t>
  </si>
  <si>
    <t>vxprint -ht &gt; /var/tmp/storage/vxprint.old</t>
  </si>
  <si>
    <t>vxdmpadm listctlr all &gt; /var/tmp/storage/listctlr.old</t>
  </si>
  <si>
    <t>vxdmpadm listenclosure all &gt; /var/tmp/storage/listenclosure.old</t>
  </si>
  <si>
    <t>In the case of a VCS clustered system:</t>
  </si>
  <si>
    <t>mkdir /var/tmp/storage/VCS</t>
  </si>
  <si>
    <t>cp /etc/VRTSvcs/conf/config/*.cf /var/tmp/storage/VCS</t>
  </si>
  <si>
    <t>Discover if Free Ports are available on the existing HBAs</t>
  </si>
  <si>
    <r>
      <t xml:space="preserve">Note: In some scenarios, the Storage Team may be able to map over existing fiber connections. If that is the case, then </t>
    </r>
    <r>
      <rPr>
        <b/>
        <i/>
        <sz val="12"/>
        <color rgb="FFC00000"/>
        <rFont val="Calibri"/>
        <family val="2"/>
        <scheme val="minor"/>
      </rPr>
      <t>this step will not be needed</t>
    </r>
    <r>
      <rPr>
        <i/>
        <sz val="12"/>
        <color rgb="FFC00000"/>
        <rFont val="Calibri"/>
        <family val="2"/>
        <scheme val="minor"/>
      </rPr>
      <t xml:space="preserve"> </t>
    </r>
    <r>
      <rPr>
        <i/>
        <sz val="12"/>
        <color rgb="FFFF0000"/>
        <rFont val="Calibri"/>
        <family val="2"/>
        <scheme val="minor"/>
      </rPr>
      <t>and you can skip to the next step 17 on discovering the new devices.</t>
    </r>
  </si>
  <si>
    <t>Discover devices to the OS following new fiber connections</t>
  </si>
  <si>
    <t>Use the ql-dynamic-tgt-lun-disc-2.5.tgz or other necessary means of discovering new luns. If necessary, reboot server to see new storage.</t>
  </si>
  <si>
    <t>Ensure the new storage has been discovered correctly</t>
  </si>
  <si>
    <t>Run the following two commands and save the output to your backup directory:</t>
  </si>
  <si>
    <t>vxdmpadm listctlr all &gt; /var/tmp/storage/listctlr.new</t>
  </si>
  <si>
    <t>vxdmpadm listenclosure all &gt; /var/tmp/storage/listenclosure.new</t>
  </si>
  <si>
    <t>Note: View the outputs of each and compare to listclr.orig and listenclosure.orig if needed.  Make sure the new storage is discovered correctly.  Confirm the enclosure name and enclosure type with the storage team if you are uncertain of the results. If at anytime the new array is discovered as “Disk” you have underlying issues and will need to resolve those issues before moving forward.  You may need to open a case with appropriate team to correct the issues and then rediscover the new devices.</t>
  </si>
  <si>
    <t>Instruct Volume Manager to look for the new devices</t>
  </si>
  <si>
    <t>vxdctl enable</t>
  </si>
  <si>
    <t>Bring the new devices under volume manager control:</t>
  </si>
  <si>
    <t>Note: Initialize the new disks. Make the decision up front whether it matters for you to specify sliced or cdsdisk. CDS is the default in 5.0, but if your system is already utilizing sliced disks for certain disk groups and you have tight space constraints, it will be best to initialize in the exact manner as the original disks. This is especially true if you upgraded Veritas from 4.1 to 5.0, there is a difference in both private and public region lengths.  Additionally, CDS cannot be used for boot, root or swap disks.  Recall that this procedure is not for boot disks or SAN Boot environment.</t>
  </si>
  <si>
    <t>Initialize each new disk either as default (cdsdisk or format specified):</t>
  </si>
  <si>
    <r>
      <t xml:space="preserve">/etc/vx/bin/vxdisksetup -i accessname                              </t>
    </r>
    <r>
      <rPr>
        <b/>
        <sz val="10"/>
        <color rgb="FFFF0000"/>
        <rFont val="Courier New"/>
        <family val="3"/>
      </rPr>
      <t>(default,CDS disk)</t>
    </r>
  </si>
  <si>
    <r>
      <t xml:space="preserve">/etc/vx/bin/vxdisksetup -i accessname format=sliced noreserve      </t>
    </r>
    <r>
      <rPr>
        <b/>
        <sz val="10"/>
        <color rgb="FFFF0000"/>
        <rFont val="Courier New"/>
        <family val="3"/>
      </rPr>
      <t>(user specified)</t>
    </r>
  </si>
  <si>
    <t xml:space="preserve">The noreserve option will  ensure maximum public length.                 </t>
  </si>
  <si>
    <t>/etc/vx/bin/vxdisksetup -i c6t50060482D5306D08d258</t>
  </si>
  <si>
    <t>/etc/vx/bin/vxdisksetup -i c6t50060482D5306D08d252 format=sliced noreserve</t>
  </si>
  <si>
    <t>Add the new disks to existing disk groups in volume manager:</t>
  </si>
  <si>
    <t>Prior planning is required to follow a naming convention that is easy to follow and makes sense. Carefully review the output of your vxprint –ht file. For example:</t>
  </si>
  <si>
    <t>Existing setup:</t>
  </si>
  <si>
    <t>Disks in appdg = appdg01, appdg02, appdg03, appdg04, appdg05</t>
  </si>
  <si>
    <t>When you add the new disks you will add them to the existing DG:</t>
  </si>
  <si>
    <t>You might choose a naming convention similar to the below, or whatever will make the most sense to you:</t>
  </si>
  <si>
    <t>Disks = new01, new02, new03, new04, new05</t>
  </si>
  <si>
    <t>Add the new disks to the existing disk group so that you will essentially duplicate all disks in that disk group with “new” disks.  If you have more than one disk group attached to storage, then you will need to repeat this process for each disk group.</t>
  </si>
  <si>
    <t>Command syntax:</t>
  </si>
  <si>
    <t xml:space="preserve">vxdg -g diskgroup adddisk diskname=accessname         </t>
  </si>
  <si>
    <t>(Note that you can add multiple disks in one command as shown in the example)</t>
  </si>
  <si>
    <t>vxdg -g appdg adddisk new01=c6t50060482D5306D08d258 new02=c6t50060482D5306D08d259</t>
  </si>
  <si>
    <t>Perform this operation for each disk to be added to a particular disk group.  The total amount of new storage should match the old storage.  The storage team has indicated they will provide the exact same number of luns that you originally had and either match, or in some cases, provide slightly larger disk sizes in the new array.  This should make duplicating all disks in each disk group relatively simple.</t>
  </si>
  <si>
    <t>Mirror the Data (a or b)</t>
  </si>
  <si>
    <t>Note: Data mirroring should not interrupt normal server operation, however depending on the sensitivity of the application, heavy periods of I/O and other factors, you may decide to perform this step during non-peak hours.</t>
  </si>
  <si>
    <t>Case 1 - Mirroring at the Disk Level:</t>
  </si>
  <si>
    <t>You might have a scenario in which you have luns coming from two different arrays through the same HBA port which will show up as the same controller (in other words, the luns from the old storage and new storage appear on the same controller). In this situation, you will not be able to mirror at the controller level because you want to ensure that the new mirror resides completely on the new array. To accomplish this, you will have to mirror at the disk level. It will be important to determine this information up front when looking at the HBAs and available ports.</t>
  </si>
  <si>
    <t>Caution: If there is available space left in the original disk group (old storage) and you do not instruct Volume Manager to utilize the new disks, then Volume Manager could potentially create the mirror utilizing the old storage.  To avoid this, instruct Volume Manager to use the new disks in the mirroring command:</t>
  </si>
  <si>
    <t>vxassist -g diskgroup mirror volume_name new_diskname</t>
  </si>
  <si>
    <t>vxassist -g appdg mirror app_vol01 new01 new02 new03 new04 new05</t>
  </si>
  <si>
    <t>ii</t>
  </si>
  <si>
    <t>Case 2 - Mirroring at the Controller Level</t>
  </si>
  <si>
    <t>In this scenario, the path to new storage is on a controller that was not previously used and/or does not have the second path mapped to old storage. You will be able to mirror at the controller level and will not need to name the disks. ONLY USE THIS METHOD IF YOU ARE SURE THAT THE NEW STORAGE IS ON ITS OWN CONTROLLER. If you are not sure, USE Case 1:</t>
  </si>
  <si>
    <t>vxassist -g diskgroup mirror volume_name ctlr: controller_number</t>
  </si>
  <si>
    <t>vxassist -g appdg mirror app_vol01 ctlr:c4</t>
  </si>
  <si>
    <t>Note: you would only need to perform this for one path to the controller.</t>
  </si>
  <si>
    <t>After the data mirroring has been successfully completed, capture below command output(s) to your backup directory:</t>
  </si>
  <si>
    <t>vxdisk list &gt; /var/adm/irs/hostname/storage/vxdisk.new</t>
  </si>
  <si>
    <t>vxprint -ht &gt; /var/adm/irs/hostname/storage/vxprint.new</t>
  </si>
  <si>
    <t>You should essentially see a newly mirrored plex for each volume in each disk group.</t>
  </si>
  <si>
    <t>Dissociate and Remove the Old Plexes and Old Disks from Volume Manager:</t>
  </si>
  <si>
    <t>Note: A cautious approach would be to allow a couple days separation between the successful mirroring operation and dissociation of the old plexes. Make sure there are no issues with the new disks/luns, especially during a high volume of activity with respect to new fiber runs and SAN activity, etc. If all looks well, you can move onto the first phase of removal by dissociating the old plexes. Pay careful attention to the name of the plex you are going to remove. You will not be removing any plexes that include disks with the “new” naming convention! Hence the importance to plan for naming the disks in step 18.</t>
  </si>
  <si>
    <t>Check for top, /var/log/messages for I/O errors before removing/dissociating the old storage.</t>
  </si>
  <si>
    <t>Phase 1: Dissociate the old plexes from each volume</t>
  </si>
  <si>
    <t>Print plex information:</t>
  </si>
  <si>
    <t>Command Syntax to dissociate a specific plex:</t>
  </si>
  <si>
    <t>vxplex -g diskgroup dis plex_name</t>
  </si>
  <si>
    <t>vxplex -g appdg dis app_vol01-01</t>
  </si>
  <si>
    <t>You would repeat this step for each plex to be dissociated.  After all of the old plexes have been dissociated from the volumes, stop.</t>
  </si>
  <si>
    <t>Important Note: At this point you are operating solely on the new mirror (and on the new storage).  Perform any validation testing necessary (application, database or VCS failover testing, etc.). If there are any issues, you still have the ability to back out. You can reattach the old plexes to their original volumes and recreate the mirrors. If everything on the new mirror appears to be operating as expected and all testing/validation is successful, as a cautionary measure allow an additional day before proceeding to Phase 2 of the removal process.</t>
  </si>
  <si>
    <t>Phase 2: Remove old plexes and old disks from Volume Manager control</t>
  </si>
  <si>
    <t>Remove the dissociated plexes from the disk group as follows:</t>
  </si>
  <si>
    <t>Command Syntax to remove old plex from disk group:</t>
  </si>
  <si>
    <t>vxedit -g diskgroup -rf rm plex_name</t>
  </si>
  <si>
    <t>vxedit -g appdg  -rf rm app_vol01-01</t>
  </si>
  <si>
    <t>Remove the old disks from the disk group as follows:</t>
  </si>
  <si>
    <t>Command Syntax to remove old disk from disk group:</t>
  </si>
  <si>
    <t xml:space="preserve">vxdg -g diskgroup rmdisk dm_name            </t>
  </si>
  <si>
    <t>(Note that you can remove multiple disks in one command as shown in the example)</t>
  </si>
  <si>
    <t>vxdg -g appdg rmdisk appdg01 appdg02 appdg03 appdg04 appdg05</t>
  </si>
  <si>
    <t>iii</t>
  </si>
  <si>
    <t>Perform vxdiskunsetup to remove the private region from the old disks:</t>
  </si>
  <si>
    <t>Command Syntax to remove private region from the old disks:</t>
  </si>
  <si>
    <r>
      <t>/etc/vx/bin/vxdiskunsetup old_accessname</t>
    </r>
    <r>
      <rPr>
        <b/>
        <sz val="10"/>
        <color rgb="FFFF0000"/>
        <rFont val="Courier New"/>
        <family val="3"/>
      </rPr>
      <t xml:space="preserve">              (ensure these are the old accessnames!)</t>
    </r>
  </si>
  <si>
    <t>/etc/vx/bin/vxdiskunsetup c7t50060E8000438A20d0</t>
  </si>
  <si>
    <t>iv</t>
  </si>
  <si>
    <t>If failure messages occur, check to make sure you are removing the correct disk.</t>
  </si>
  <si>
    <t>Finally, remove the old disks from Volume Manager control:</t>
  </si>
  <si>
    <t>Command Syntax to remove disks from Volume Manager control:</t>
  </si>
  <si>
    <r>
      <t xml:space="preserve">vxdisk rm old_accessname                              </t>
    </r>
    <r>
      <rPr>
        <b/>
        <sz val="10"/>
        <color rgb="FFFF0000"/>
        <rFont val="Courier New"/>
        <family val="3"/>
      </rPr>
      <t>(ensure these are the old accessnames!)</t>
    </r>
  </si>
  <si>
    <t>vxdisk rm c7t50060E8000438A20d0</t>
  </si>
  <si>
    <t>A final check should reveal only the new storage is being utilized:</t>
  </si>
  <si>
    <t>vxdisk list</t>
  </si>
  <si>
    <t>vxprint -htg diskgroup</t>
  </si>
  <si>
    <t>Backup directory and File System cleanup:</t>
  </si>
  <si>
    <t>Upon successful completion of the project, be sure to remove the backup directory or directories you created and all files within those directories:</t>
  </si>
  <si>
    <t>rm -R /var/tmp/storage</t>
  </si>
  <si>
    <t>Special Cases: VCS Clustered Systems</t>
  </si>
  <si>
    <t>** For VCS systems that utilize I/O Fencing, it is best to remove I/O Fencing before the migration and then reapply after the migration has completed.</t>
  </si>
  <si>
    <r>
      <t>Follow the procedures up to, but not including the step to label the new drives. This means you will follow the steps to “16. a. Discover devices to the OS following new fiber connections” on each node in the cluster. (</t>
    </r>
    <r>
      <rPr>
        <i/>
        <sz val="12"/>
        <color rgb="FFFF0000"/>
        <rFont val="Calibri"/>
        <family val="2"/>
        <scheme val="minor"/>
      </rPr>
      <t>Note: all nodes in the cluster must be able to “see” the new luns before proceeding with mirroring unless there are restrictions in place with the cluster.</t>
    </r>
    <r>
      <rPr>
        <sz val="12"/>
        <rFont val="Calibri"/>
        <family val="2"/>
        <scheme val="minor"/>
      </rPr>
      <t>)</t>
    </r>
  </si>
  <si>
    <t>Perform “vxdisk -o alldgs list” on each node in the cluster to isolate the node that the disk group you intend to mirror is active on.</t>
  </si>
  <si>
    <r>
      <t>Perform the next steps only on the active node in the cluster (where the disk group is imported). This includes labeling the devices, bringing them under Volume Manager control, and performing mirroring activities. (</t>
    </r>
    <r>
      <rPr>
        <i/>
        <sz val="12"/>
        <color rgb="FFFF0000"/>
        <rFont val="Calibri"/>
        <family val="2"/>
        <scheme val="minor"/>
      </rPr>
      <t>Optional: you may consider freezing the service group that manages the disk group being migrated.</t>
    </r>
    <r>
      <rPr>
        <sz val="12"/>
        <rFont val="Calibri"/>
        <family val="2"/>
        <scheme val="minor"/>
      </rPr>
      <t>)</t>
    </r>
  </si>
  <si>
    <t>After successful completion of mirroring activities and the “safety wait period”, perform Phase 1 removal steps on the active node in the cluster (where the disk group is imported).</t>
  </si>
  <si>
    <r>
      <t>Perform failover testing of each node in the cluster as well as any application/database validation testing. (</t>
    </r>
    <r>
      <rPr>
        <i/>
        <sz val="12"/>
        <color rgb="FFFF0000"/>
        <rFont val="Calibri"/>
        <family val="2"/>
        <scheme val="minor"/>
      </rPr>
      <t>Note: unfreeze any service groups you may have opted to freeze in step 3 above prior to performing failover testing.</t>
    </r>
    <r>
      <rPr>
        <sz val="12"/>
        <rFont val="Calibri"/>
        <family val="2"/>
        <scheme val="minor"/>
      </rPr>
      <t>)</t>
    </r>
  </si>
  <si>
    <r>
      <t>After failover testing of each node is successful and all application/database validation testing is successful, proceed to Phase 2 removal steps on the active node in the cluster. (</t>
    </r>
    <r>
      <rPr>
        <i/>
        <sz val="12"/>
        <color rgb="FFFF0000"/>
        <rFont val="Calibri"/>
        <family val="2"/>
        <scheme val="minor"/>
      </rPr>
      <t>Note: You may need to perform “vxdisk -o alldgs list” again to determine the active node where the disk group is imported.</t>
    </r>
    <r>
      <rPr>
        <sz val="12"/>
        <rFont val="Calibri"/>
        <family val="2"/>
        <scheme val="minor"/>
      </rPr>
      <t>)</t>
    </r>
  </si>
  <si>
    <r>
      <t>Only after all of the above steps have been successfully completed should you proceed with unconfiguring the controller paths to old storage devices and allowing the storage team to remove the old fiber from the host. (</t>
    </r>
    <r>
      <rPr>
        <i/>
        <sz val="12"/>
        <color rgb="FFFF0000"/>
        <rFont val="Calibri"/>
        <family val="2"/>
        <scheme val="minor"/>
      </rPr>
      <t>Note: you would unconfigure the controller paths and follow these steps on each node in the cluster and resume procedures from this point forward on each node in the cluster.</t>
    </r>
    <r>
      <rPr>
        <sz val="12"/>
        <rFont val="Calibri"/>
        <family val="2"/>
        <scheme val="minor"/>
      </rPr>
      <t>)</t>
    </r>
  </si>
  <si>
    <t>Solaris Standalone/Clustered using Veritas (HBM)</t>
  </si>
  <si>
    <t>Ensure copy jobs, backups and hardware reliability:</t>
  </si>
  <si>
    <t>Before performing any work on the server, ensure OScopy (or whatever copy job is being utilized) has completed successfully. In addition, confirm that NetBackup (both full and incremental) have completed successfully. Finally, check iostat, vxdisk list, prtdiag and syschk output to ensure that no outstanding errors exist and confirm there are no pending hardware replacements that have yet to be scheduled or completed.</t>
  </si>
  <si>
    <t>Create backup directory to backup files and capture below command(s) output:</t>
  </si>
  <si>
    <t>Create a backup directory for the purpose of this migration in /var/adm/irs/hostname  (where hostname is the name of your server) to capture display output and backup certain files:</t>
  </si>
  <si>
    <t>Note: Consider creating the backup directory off host or if not possible, then use /var/tmp.</t>
  </si>
  <si>
    <t>mkdir /var/tmp/hostname/storage</t>
  </si>
  <si>
    <t>mkdir /var/tmp/hostname/storage/kern</t>
  </si>
  <si>
    <t>cp /kernel/drv/*.conf /var/tmp/hostname/storage/kern</t>
  </si>
  <si>
    <t>luxadm -e port &gt; /var/tmp/hostname/storage/luxadm.old</t>
  </si>
  <si>
    <t>cfgadm -al &gt; /var/tmp/hostname/storage/cfgadm.old</t>
  </si>
  <si>
    <t>format &lt;/dev/null &gt; /var/tmp/hostname/storage/format.old</t>
  </si>
  <si>
    <t>vxdisk list &gt; /var/tmp/hostname/storage/vxdisk.old</t>
  </si>
  <si>
    <t>vxprint -ht &gt; /var/tmp/hostname/storage/vxprint.old</t>
  </si>
  <si>
    <t>vxdmpadm listctlr all &gt; /var/tmp/hostname/storage/listctlr.old</t>
  </si>
  <si>
    <t>vxdmpadm listenclosure all &gt; /var/tmp/hostname/storage/listenclosure.old</t>
  </si>
  <si>
    <t>mkdir /var/tmp/hostname/storage/VCS</t>
  </si>
  <si>
    <t>cp /etc/VRTSvcs/conf/config/*.cf /var/tmp/hostname/storage/VCS</t>
  </si>
  <si>
    <t>If no free ports available, discover if free ports available on existing HBAs:</t>
  </si>
  <si>
    <r>
      <t xml:space="preserve">Note: In some scenarios, the Storage Team may be able to map over existing fiber connections. If that is the case, then </t>
    </r>
    <r>
      <rPr>
        <b/>
        <i/>
        <sz val="12"/>
        <color rgb="FFC00000"/>
        <rFont val="Calibri"/>
        <family val="2"/>
        <scheme val="minor"/>
      </rPr>
      <t>this step will not be needed</t>
    </r>
    <r>
      <rPr>
        <i/>
        <sz val="12"/>
        <color rgb="FFC00000"/>
        <rFont val="Calibri"/>
        <family val="2"/>
        <scheme val="minor"/>
      </rPr>
      <t xml:space="preserve"> </t>
    </r>
    <r>
      <rPr>
        <i/>
        <sz val="12"/>
        <color rgb="FFFF0000"/>
        <rFont val="Calibri"/>
        <family val="2"/>
        <scheme val="minor"/>
      </rPr>
      <t>and you can skip to the next step 18 on discovering the new devices.</t>
    </r>
  </si>
  <si>
    <r>
      <t xml:space="preserve">View  </t>
    </r>
    <r>
      <rPr>
        <b/>
        <sz val="12"/>
        <rFont val="Calibri"/>
        <family val="2"/>
        <scheme val="minor"/>
      </rPr>
      <t>luxadm -e port</t>
    </r>
    <r>
      <rPr>
        <sz val="12"/>
        <rFont val="Calibri"/>
        <family val="2"/>
        <scheme val="minor"/>
      </rPr>
      <t xml:space="preserve"> to determine if any free ports are available on the existing HBAs.  This will show up as NOT CONNECTED.</t>
    </r>
  </si>
  <si>
    <t>Discover devices to the OS following new fiber connection:</t>
  </si>
  <si>
    <t>After the fiber is connected and the luns are masked and zoned, run the following command again to see if the new devices are showing up as CONNECTED:</t>
  </si>
  <si>
    <t>luxadm -e port &gt; /var/tmp/hostname/storage/luxadm.new</t>
  </si>
  <si>
    <t>At this point you may want to make a comparison with luxadm.old to make sure you know where the new connections are located.</t>
  </si>
  <si>
    <t>Next, run the following command on each new connection:</t>
  </si>
  <si>
    <t>luxadm -e dump_map device_path</t>
  </si>
  <si>
    <t>The line which has Host Bus Adapter contains the Port and Node WWNs of the HBA.  The Storage Team may request that you send this information to them.</t>
  </si>
  <si>
    <t>To obtain the controller and WWN information for the new storage run the following command:</t>
  </si>
  <si>
    <t>cfgadm -al &gt; /var/tmp/hostname/storage/cfgadm.new</t>
  </si>
  <si>
    <r>
      <t xml:space="preserve">View the output of </t>
    </r>
    <r>
      <rPr>
        <sz val="10"/>
        <color rgb="FFC00000"/>
        <rFont val="Courier New"/>
        <family val="3"/>
      </rPr>
      <t>cfgadm -al</t>
    </r>
  </si>
  <si>
    <t>You should see the new storage as connected/unconfigured</t>
  </si>
  <si>
    <r>
      <t>Run “</t>
    </r>
    <r>
      <rPr>
        <sz val="10"/>
        <color rgb="FFC00000"/>
        <rFont val="Courier New"/>
        <family val="3"/>
      </rPr>
      <t>cfgadm -c configure</t>
    </r>
    <r>
      <rPr>
        <sz val="12"/>
        <rFont val="Calibri"/>
        <family val="2"/>
        <scheme val="minor"/>
      </rPr>
      <t>” to configure the new controller. You will need to repeat this command on each path</t>
    </r>
  </si>
  <si>
    <r>
      <t xml:space="preserve">If you receive errors from the </t>
    </r>
    <r>
      <rPr>
        <sz val="10"/>
        <color rgb="FFC00000"/>
        <rFont val="Courier New"/>
        <family val="3"/>
      </rPr>
      <t>cfgadm -al</t>
    </r>
    <r>
      <rPr>
        <sz val="12"/>
        <rFont val="Calibri"/>
        <family val="2"/>
        <scheme val="minor"/>
      </rPr>
      <t xml:space="preserve"> output (showing “unconfigured” and “failed” connection) follow the procedures below to attempt to clear the condition:</t>
    </r>
  </si>
  <si>
    <t>devfsadm -C</t>
  </si>
  <si>
    <t>luxadm  -e port</t>
  </si>
  <si>
    <r>
      <t xml:space="preserve">Perform the below command for each path to the HBAs listed in the </t>
    </r>
    <r>
      <rPr>
        <sz val="12"/>
        <color rgb="FFC00000"/>
        <rFont val="Calibri"/>
        <family val="2"/>
        <scheme val="minor"/>
      </rPr>
      <t>luxadm -e</t>
    </r>
    <r>
      <rPr>
        <sz val="12"/>
        <rFont val="Calibri"/>
        <family val="2"/>
        <scheme val="minor"/>
      </rPr>
      <t xml:space="preserve"> port output:</t>
    </r>
  </si>
  <si>
    <t xml:space="preserve">luxadm -e forcelip full_path_to_device   </t>
  </si>
  <si>
    <t>Next, perform the following command:</t>
  </si>
  <si>
    <t>luxadm fcode -p</t>
  </si>
  <si>
    <r>
      <t xml:space="preserve">Look at the output of </t>
    </r>
    <r>
      <rPr>
        <b/>
        <sz val="10"/>
        <color rgb="FFC00000"/>
        <rFont val="Courier New"/>
        <family val="3"/>
      </rPr>
      <t>cfgadm -al</t>
    </r>
    <r>
      <rPr>
        <sz val="12"/>
        <rFont val="Calibri"/>
        <family val="2"/>
        <scheme val="minor"/>
      </rPr>
      <t xml:space="preserve"> to confirm if you have cleared the issue. If not, you may attempt an  HBA reset as described within the SITR document at the below link. It is in the section entitled "Storage configuration issue: </t>
    </r>
    <r>
      <rPr>
        <sz val="12"/>
        <color rgb="FFC00000"/>
        <rFont val="Calibri"/>
        <family val="2"/>
        <scheme val="minor"/>
      </rPr>
      <t>cfgadm -al</t>
    </r>
    <r>
      <rPr>
        <sz val="12"/>
        <rFont val="Calibri"/>
        <family val="2"/>
        <scheme val="minor"/>
      </rPr>
      <t xml:space="preserve"> shows "failed" connection"</t>
    </r>
  </si>
  <si>
    <t>Note: A reboot may be required if the server isn't seeing any storage.</t>
  </si>
  <si>
    <t>Caution: In some cases, existing fiber connections may be used for new storage. In this case luxadm -e port could show all ports as connected and you will follow slightly different approach. After the storage team has provisioned storage, request for the WWNs. Then run cfgadm -al to confirm the WWNs are same as provided by storage team.</t>
  </si>
  <si>
    <t>Then run the below command on specific controller:wwn to validate you can see the new LUNs:</t>
  </si>
  <si>
    <t>cfgadm -al -o show_FCP_dev ctlr:wwn</t>
  </si>
  <si>
    <r>
      <t>At this point you can resume with configuring the controller as listed in the previous steps beginning with the command “</t>
    </r>
    <r>
      <rPr>
        <sz val="12"/>
        <color rgb="FFC00000"/>
        <rFont val="Calibri"/>
        <family val="2"/>
        <scheme val="minor"/>
      </rPr>
      <t>cfgadm -c configure</t>
    </r>
    <r>
      <rPr>
        <sz val="12"/>
        <rFont val="Calibri"/>
        <family val="2"/>
        <scheme val="minor"/>
      </rPr>
      <t>”. Make note of this particular scenario, it will become important later when you decide what method you will use to mirror the data.</t>
    </r>
  </si>
  <si>
    <t>Label the new drives:</t>
  </si>
  <si>
    <t>Capture the following output and save to your home directory on the server</t>
  </si>
  <si>
    <t>format &lt;/dev/null &gt; /var/tmp/hostname/storage/format.new</t>
  </si>
  <si>
    <t>The new devices will appear at the beginning of the display output and will look something like this:</t>
  </si>
  <si>
    <t>c9t50060482D52E7EE9d252: configured with capacity of 8.43GB</t>
  </si>
  <si>
    <t>c9t50060482D52E7EE9d253: configured with capacity of 8.43GB</t>
  </si>
  <si>
    <t>c9t50060482D52E7EE9d254: configured with capacity of 8.43GB</t>
  </si>
  <si>
    <t>c9t50060482D52E7EE9d255: configured with capacity of 8.43GB</t>
  </si>
  <si>
    <t>Each device must be labeled.  This can be done manually for each new device:</t>
  </si>
  <si>
    <t xml:space="preserve">format&gt; label  </t>
  </si>
  <si>
    <t>After all devices are labeled, run format again to verify they are seen as labeled in format.</t>
  </si>
  <si>
    <t>Next, instruct Volume Manager to look for the new devices and claim the new array.</t>
  </si>
  <si>
    <t>vxdmpadm listctlr all &gt; /var/tmp/hostname/storage/listctlr.new</t>
  </si>
  <si>
    <t>vxdmpadm listenclosure all &gt; /var/tmp/hostname/storage/listenclosure.new</t>
  </si>
  <si>
    <t>Note: View the outputs of each and compare to listclr.orig and listenclosure.orig if needed. Make sure the new storage is discovered correctly.  Confirm the enclosure name and enclosure type with the storage team if you are uncertain of the results. If at anytime the new array is discovered as “Disk” you have underlying issues and will need to resolve those issues before moving forward.  You may need to open a case with appropriate team to correct the issues and then rediscover the new devices. Storage Foundation 5.1 should have all ASLs embedded, but 5.0 or lower might require the installation of an ASL.</t>
  </si>
  <si>
    <t>vxdisk list &gt; /var/tmp/hostname/storage/vxdisk.new</t>
  </si>
  <si>
    <t>vxprint -ht &gt; /var/tmp/hostname/storage/vxprint.new</t>
  </si>
  <si>
    <t>Upon completion, proceed to the section entitled “Two Phase Removal Process to Dissociate and Remove the Old Plexes and Old Disks from Volume Manager”</t>
  </si>
  <si>
    <t>In this scenario, the path to new storage is on a controller that was not previously used and/or does not have the second path mapped to old storage. You will be able to mirror at the controller level and will not need to name the disks:</t>
  </si>
  <si>
    <t>Case 3 - Mirroring at the Disk Level using vxevac</t>
  </si>
  <si>
    <t>An alternative method using vxevac can be used to evacuate the data from the source disk directly to the target disk. This method relies on a system to be stable and cannot be interrupted (power failures, disk failures, etc.) and will cause increased levels of I/O during the process. Additionally, it should be noted that the staged removal plan detailed in the next section is no longer an option if using this method.</t>
  </si>
  <si>
    <t>After the devices have been added to their respective disk groups, you can use the vxevac utility to move subdisks off the specified  VxVM disk (media name) to the specified destination disk (new_medianame).  For more details, consult the vxevac man page.</t>
  </si>
  <si>
    <t>/etc/vx/bin/vxevac -g &lt;dg&gt; &lt;org&gt; &lt;new&gt;</t>
  </si>
  <si>
    <t>where org = dm_name of original(source) disk and new = dm_name of new(target) disk</t>
  </si>
  <si>
    <t>/etc/vx/bin/vxevac -g appdg appdg01 app_01</t>
  </si>
  <si>
    <t>Monitor the process with:</t>
  </si>
  <si>
    <t>Warning: when using vxevac to perform a migration , the operation leaves log plexes in a state of ENABLED (SPARSE).</t>
  </si>
  <si>
    <t>To remediate the issue, perform the following:</t>
  </si>
  <si>
    <t xml:space="preserve"> vxplex -g diskgroup dis plex_name</t>
  </si>
  <si>
    <t xml:space="preserve"> vxplex -g diskgroup  att volume plex_name</t>
  </si>
  <si>
    <t>vxplex -g DBdg dis var-oracle-02</t>
  </si>
  <si>
    <t>vxplex -g DBdg att var-oracle var-oracle-02</t>
  </si>
  <si>
    <t>Upon evacuation of all disks, proceed to the section entitled “Phase 2: Remove Old Plexes and Old Disks from Volume Manager Control” and follow the instructions for removal of the old disks. You will only be removing the old disk objects and not plexes.</t>
  </si>
  <si>
    <t>Unconfigure controller paths to old storage devices:</t>
  </si>
  <si>
    <t xml:space="preserve">Prior to dropping the old fiber or storage connections, you should unconfigure the controller paths to the old storage so that the operating system will not complain once the storage is removed. </t>
  </si>
  <si>
    <t>Caution: Make sure you know what paths to unconfigure!  Carefully review cfgadm.old and cfgadm.new in your backup directory, and review current devices in use from vxdisk list and grep in the /dev/dsk directory to ensure you are unconfiguring the correct controller paths!</t>
  </si>
  <si>
    <t>cfgadm -c unconfigure c7::50060e8000438a20</t>
  </si>
  <si>
    <t>cfgadm -c unconfigure c9::50060e8000438a22    (you may need to use force option with second path)</t>
  </si>
  <si>
    <t>ls -l /dev/dsk | grep old_devices           (to ensure they have been removed)</t>
  </si>
  <si>
    <t>This may not clear out the old devices in all cases.  A reconfiguration reboot during the next scheduled maintenance window will ensure removal of all old devices.</t>
  </si>
  <si>
    <t>Note: There are some situations in which you cannot unconfigure the controller paths through cfgadm. For example, this command is unsupported for private loop devices. In other cases it may have to do with outdated SAN foundation patches. In the event that you cannot unconfigure the paths using cfgadm, you should attempt to disable the paths through Veritas prior to allowing the Storage Team to unzone/unmask the old devices. Use caution that you disable the controller paths to the old array only!</t>
  </si>
  <si>
    <t>Using the output from vxdmpadm listctlr all, disable the paths to the old array as follows:</t>
  </si>
  <si>
    <t>vxdmpadm disable ctlr=c#  type=&lt;ENCLR-TYPE&gt;</t>
  </si>
  <si>
    <t>vxdmpadm disable ctlr=c8 type=HDS9500-ALUA</t>
  </si>
  <si>
    <t>You will need to use the force option to remove the second path as follows:</t>
  </si>
  <si>
    <t>vxdmpadm -f disable ctlr=c6 type=HDS9500-ALUA</t>
  </si>
  <si>
    <t>Caution:  If you are migrating off an array that is the same "type" as the new array, then you will need to disable using the enclosure name:</t>
  </si>
  <si>
    <t>vxdmpadm disable ctlr=c#  enclosure=&lt;ENCLR-NAME&gt;</t>
  </si>
  <si>
    <t>vxdmpadm -f disable ctlr=c7 enclosure=hds9500-alua0</t>
  </si>
  <si>
    <t>v</t>
  </si>
  <si>
    <t>Again, you will need to do this for both controller paths, using the force option for the second path.</t>
  </si>
  <si>
    <t>Note:  In the event the old storage was attached through JNI and you are unable to use cfgadm to unconfigure the controller paths, you will need to use the ezfibre gui to deselect the old luns on the lun-level zoning tab, commit the changes and then perform a reconfiguration reboot (do not use the gui to reboot the server).  If you did not make a copy of /kernel/drv/*.conf prior to beginning the migration, be sure to do so before using ezfibre to unzone the old luns.  A similar situation exists if the original HBA is Emulex.  You will need to edit /kernel/drv/sd.conf or appropriate HBA configuration file and schedule a reconfiguration reboot for cleanup of the old luns.</t>
  </si>
  <si>
    <t>vi</t>
  </si>
  <si>
    <t>At this point if all looks clear, you may proceed to the next step to remove old storage/zones to the server.</t>
  </si>
  <si>
    <t>rm -R /var/tmp/hostname/storage/</t>
  </si>
  <si>
    <t>Special Cases and Considerations</t>
  </si>
  <si>
    <t>VCS Clustered Systems</t>
  </si>
  <si>
    <t>Migrating local zones</t>
  </si>
  <si>
    <t>The steps to migrate local zones are essentially the same as those listed above, with the following comment</t>
  </si>
  <si>
    <r>
      <t xml:space="preserve">Optional Consideration: </t>
    </r>
    <r>
      <rPr>
        <sz val="12"/>
        <color theme="1"/>
        <rFont val="Calibri"/>
        <family val="2"/>
        <scheme val="minor"/>
      </rPr>
      <t>You may consider renaming the new plex names to the original plex names after the old disks have been removed. In most cases the plex names do not matter, however if it helps the sysadmin to better understand the system using the standardized naming scheme, then rename them. If there is any automation you may be employing that will look for original plex names, then rename them.</t>
    </r>
  </si>
  <si>
    <t>Cisco Zoning Commands (CLI)</t>
  </si>
  <si>
    <t>Description</t>
  </si>
  <si>
    <t>Command(s)</t>
  </si>
  <si>
    <t>MDS-series creating a zone</t>
  </si>
  <si>
    <t>Create a zone and place it in the vsan</t>
  </si>
  <si>
    <t># zone name CERI6502_1 vsan 209</t>
  </si>
  <si>
    <t>Add a member (port wwn example)</t>
  </si>
  <si>
    <t># member pwwn 50:06:0e:80:05:c0:04:75</t>
  </si>
  <si>
    <t>Add a member (fabric port wwn example)</t>
  </si>
  <si>
    <t># member fwwn 10:01:10:01:10:ab:cd:ef (port on the switch)</t>
  </si>
  <si>
    <t>Add a member (FCID example - hard zoning)</t>
  </si>
  <si>
    <t># member fcid 0x7f0000 (24 bit address)</t>
  </si>
  <si>
    <t>Add a member (FC alias example)</t>
  </si>
  <si>
    <t># member fcalias Hitachi_VSP_FABA_1C</t>
  </si>
  <si>
    <t>MDS-series common commands</t>
  </si>
  <si>
    <t>Note: Use "grep" to search for a specific result. Works with most of the commands.</t>
  </si>
  <si>
    <t>Enter configuration mode</t>
  </si>
  <si>
    <t>config</t>
  </si>
  <si>
    <t>Display running system information</t>
  </si>
  <si>
    <t>show</t>
  </si>
  <si>
    <t>Negate a command or set its default</t>
  </si>
  <si>
    <t>no</t>
  </si>
  <si>
    <t>Enter the vsan configuration mode</t>
  </si>
  <si>
    <t>vsan</t>
  </si>
  <si>
    <t>Zoning configuration commands</t>
  </si>
  <si>
    <t>zone</t>
  </si>
  <si>
    <t>Zoneset configuration commands</t>
  </si>
  <si>
    <t>zoneset</t>
  </si>
  <si>
    <t>Display logged in WWN, display vsan information</t>
  </si>
  <si>
    <t># show flogi database</t>
  </si>
  <si>
    <t>Display the specific vsan logins</t>
  </si>
  <si>
    <t># show fcns database vsan 209</t>
  </si>
  <si>
    <t>Activating a zoneset</t>
  </si>
  <si>
    <t># zoneset activate name EDC_FABRIC_09 vsan 209</t>
  </si>
  <si>
    <t>Delete a zoneset (be careful in using this)</t>
  </si>
  <si>
    <t># clear zone database vsan 209</t>
  </si>
  <si>
    <t>Configure the default zone</t>
  </si>
  <si>
    <t># zone default-zone permit vsan 209</t>
  </si>
  <si>
    <t>Display zones and zonesets</t>
  </si>
  <si>
    <t># show zoneset active</t>
  </si>
  <si>
    <t># show zoneset</t>
  </si>
  <si>
    <t># show zoneset active vsan 209</t>
  </si>
  <si>
    <t>Copy active zone set to the full zone set</t>
  </si>
  <si>
    <t># zone copy active-zoneset full-zoneset vsan 209</t>
  </si>
  <si>
    <t>Distribute the full zoning database to others switches</t>
  </si>
  <si>
    <t># zoneset distribute full vsan 209</t>
  </si>
  <si>
    <t>Example</t>
  </si>
  <si>
    <t>Backup running config to a ftp location before making changes</t>
  </si>
  <si>
    <t>copy running-config scp://ppeddav1@192.168.106.192/usr/local/san/cisco/DC02CSHOST9517_11152014.a</t>
  </si>
  <si>
    <t>Enter config mode to make changes</t>
  </si>
  <si>
    <t>conf t</t>
  </si>
  <si>
    <t>Adding aliases</t>
  </si>
  <si>
    <t>fcalias name dc2prf010db01_0 vsan 304</t>
  </si>
  <si>
    <t>member pwwn 10:00:00:00:c9:c0:16:ab</t>
  </si>
  <si>
    <t>exit</t>
  </si>
  <si>
    <t>fcalias name dc2prf010db02_0 vsan 304</t>
  </si>
  <si>
    <t>member pwwn 10:00:00:00:c9:d0:5a:c3</t>
  </si>
  <si>
    <t>Create Zones</t>
  </si>
  <si>
    <t>zone name dc2prf010db01_0_Hitachi56128_2m vsan 304</t>
  </si>
  <si>
    <t>member fcalias dc2prf010db01_0</t>
  </si>
  <si>
    <t>member fcalias Hitachi56128_2m</t>
  </si>
  <si>
    <t>zone name dc2prf010db02_0_Hitachi56128_2m vsan 304</t>
  </si>
  <si>
    <t>member fcalias dc2prf010db02_0</t>
  </si>
  <si>
    <t>Display active zoneset on VSAN 304</t>
  </si>
  <si>
    <t>show zoneset active vsan 304</t>
  </si>
  <si>
    <t>Add the new zones into the zoneset</t>
  </si>
  <si>
    <t>zoneset name  dc01_hosting_prod vsan 304</t>
  </si>
  <si>
    <t>member dc2prf010db01_0_Hitachi56128_2m</t>
  </si>
  <si>
    <t>member dc2prf010db02_0_Hitachi56128_2m</t>
  </si>
  <si>
    <t>Activate the zoneset (syntax)</t>
  </si>
  <si>
    <t>zoneset activate name &lt;name&gt; vsan 304</t>
  </si>
  <si>
    <t>zoneset activate name &lt;dc01_hosting_prod_vsan304&gt; vsan 304</t>
  </si>
  <si>
    <t>Show pending changes before committing (to validate)</t>
  </si>
  <si>
    <t>do show zone pending-diff vsan 304</t>
  </si>
  <si>
    <t>Commit the changes</t>
  </si>
  <si>
    <t>zone commit vsan 304</t>
  </si>
  <si>
    <t>Backup running-config to start-up config (if everything looks good)</t>
  </si>
  <si>
    <t>copy running-config startup-config fabric</t>
  </si>
  <si>
    <t>Brocade Zoning Commands (CLI)</t>
  </si>
  <si>
    <t>B-series creating a zone</t>
  </si>
  <si>
    <t>Creating zone by WWN</t>
  </si>
  <si>
    <t>zonecreate "zone1", "20:00:00:e0:69:40:07:08 ; 50:06:04:82:b8:90:c1:8d"</t>
  </si>
  <si>
    <t>Create a zone configuration</t>
  </si>
  <si>
    <t>cfgcreate "test_cfg", "zone1 ; zone2"</t>
  </si>
  <si>
    <t>Saving the zone configuration</t>
  </si>
  <si>
    <t>cfgsave (this will save across reboots)</t>
  </si>
  <si>
    <t>Enable the zone configuration</t>
  </si>
  <si>
    <t>cfgenable "test_cfg"</t>
  </si>
  <si>
    <t>cfgsave</t>
  </si>
  <si>
    <t>View zoning information</t>
  </si>
  <si>
    <t>zoneshow or cfgshow</t>
  </si>
  <si>
    <t>B-series common commands</t>
  </si>
  <si>
    <t>Create a zone</t>
  </si>
  <si>
    <t>zonecreate (zone)</t>
  </si>
  <si>
    <t>Shows defined and effective zones and configurations</t>
  </si>
  <si>
    <t>zoneshow</t>
  </si>
  <si>
    <t>Adds a member to a zone</t>
  </si>
  <si>
    <t>zoneadd</t>
  </si>
  <si>
    <t>Removes a member from a zone</t>
  </si>
  <si>
    <t>zoneremove</t>
  </si>
  <si>
    <t>Delete a zone</t>
  </si>
  <si>
    <t>zonedelete</t>
  </si>
  <si>
    <t>Create a zoneset configuration</t>
  </si>
  <si>
    <t>cfgcreate (zoneset)</t>
  </si>
  <si>
    <t>Adds a zone to a zone configuration</t>
  </si>
  <si>
    <t>cfgadd</t>
  </si>
  <si>
    <t>Display the zoning information</t>
  </si>
  <si>
    <t>cfgshow</t>
  </si>
  <si>
    <t>Enable a zone set</t>
  </si>
  <si>
    <t>cfgenable</t>
  </si>
  <si>
    <t>Saves defined config to all switches in fabric across reboots</t>
  </si>
  <si>
    <t>Removes a zone from a zone configuration</t>
  </si>
  <si>
    <t>cfgremove</t>
  </si>
  <si>
    <t>Deletes a zone from a zone configuration</t>
  </si>
  <si>
    <t>cfgdelete</t>
  </si>
  <si>
    <t>Clears all zoning information (must disable the effective config first)</t>
  </si>
  <si>
    <t>cfgclear</t>
  </si>
  <si>
    <t>Disables the effective zone set</t>
  </si>
  <si>
    <t>cfgdisable</t>
  </si>
  <si>
    <t>Display switch show (normally first command to run to obtain switch configuration)</t>
  </si>
  <si>
    <t>switchshow</t>
  </si>
  <si>
    <t>Full detailed switch info</t>
  </si>
  <si>
    <t>supportshow</t>
  </si>
  <si>
    <t>Fabric information</t>
  </si>
  <si>
    <t>fabricshow</t>
  </si>
  <si>
    <t>License commands</t>
  </si>
  <si>
    <t>licensehelp</t>
  </si>
  <si>
    <t>Enable the switch</t>
  </si>
  <si>
    <t>switchenable</t>
  </si>
  <si>
    <t>Disable the switch</t>
  </si>
  <si>
    <t>switchdisabled</t>
  </si>
  <si>
    <t>Display port info</t>
  </si>
  <si>
    <t>portshow #</t>
  </si>
  <si>
    <t>Firmware code revision</t>
  </si>
  <si>
    <t>version</t>
  </si>
  <si>
    <t>zonecreate "dc2prf010db01_0","10:00:00:00:c9:c0:16:ab;50:06:0e:80:16:6d:a6:26"</t>
  </si>
  <si>
    <t>zonecreate "dc2prf010db02_0","10:00:00:00:c9:d0:5a:c3;50:06:0e:80:16:6d:a6:26"</t>
  </si>
  <si>
    <t>Display active zoneset</t>
  </si>
  <si>
    <t>cfgactvshow | grep cfg</t>
  </si>
  <si>
    <t>cfgadd dc01_hosting_prod, "dc2prf010db01_0; dc2prf010db02_0"</t>
  </si>
  <si>
    <t>Activate the zoneset/configuration</t>
  </si>
  <si>
    <t>cfgenable dc01_hosting_prod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</si>
</sst>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lt;=9999999]###\-####;\(###\)\ ###\-####"/>
    <numFmt numFmtId="166" formatCode="mm/dd/yy;@"/>
  </numFmts>
  <fonts count="92">
    <font>
      <sz val="11"/>
      <color theme="1"/>
      <name val="Calibri"/>
      <family val="2"/>
      <scheme val="minor"/>
    </font>
    <font>
      <sz val="11"/>
      <color theme="1"/>
      <name val="Calibri"/>
      <family val="2"/>
      <scheme val="minor"/>
    </font>
    <font>
      <sz val="10"/>
      <name val="Arial"/>
      <family val="2"/>
    </font>
    <font>
      <sz val="8"/>
      <name val="Calibri"/>
      <family val="2"/>
      <scheme val="minor"/>
    </font>
    <font>
      <sz val="10"/>
      <name val="Verdana"/>
      <family val="2"/>
    </font>
    <font>
      <sz val="10"/>
      <name val="Calibri"/>
      <family val="2"/>
      <scheme val="minor"/>
    </font>
    <font>
      <b/>
      <sz val="24"/>
      <color theme="0"/>
      <name val="Calibri"/>
      <family val="2"/>
      <scheme val="minor"/>
    </font>
    <font>
      <sz val="16"/>
      <color theme="0"/>
      <name val="Calibri"/>
      <family val="2"/>
      <scheme val="minor"/>
    </font>
    <font>
      <sz val="10"/>
      <color theme="0"/>
      <name val="Calibri"/>
      <family val="2"/>
      <scheme val="minor"/>
    </font>
    <font>
      <b/>
      <sz val="26"/>
      <name val="Calibri"/>
      <family val="2"/>
      <scheme val="minor"/>
    </font>
    <font>
      <sz val="10"/>
      <color rgb="FFC00000"/>
      <name val="Calibri"/>
      <family val="2"/>
      <scheme val="minor"/>
    </font>
    <font>
      <b/>
      <sz val="12"/>
      <name val="Calibri"/>
      <family val="2"/>
      <scheme val="minor"/>
    </font>
    <font>
      <u/>
      <sz val="10"/>
      <color rgb="FF0070C0"/>
      <name val="Calibri"/>
      <family val="2"/>
      <scheme val="minor"/>
    </font>
    <font>
      <u/>
      <sz val="10"/>
      <color theme="10"/>
      <name val="Arial"/>
      <family val="2"/>
    </font>
    <font>
      <sz val="10"/>
      <color theme="10"/>
      <name val="Calibri"/>
      <family val="2"/>
      <scheme val="minor"/>
    </font>
    <font>
      <sz val="12"/>
      <name val="Calibri"/>
      <family val="2"/>
      <scheme val="minor"/>
    </font>
    <font>
      <sz val="14"/>
      <name val="Calibri"/>
      <family val="2"/>
      <scheme val="minor"/>
    </font>
    <font>
      <b/>
      <sz val="14"/>
      <name val="Calibri"/>
      <family val="2"/>
      <scheme val="minor"/>
    </font>
    <font>
      <b/>
      <sz val="12"/>
      <color rgb="FFFF0000"/>
      <name val="Calibri"/>
      <family val="2"/>
      <scheme val="minor"/>
    </font>
    <font>
      <u/>
      <sz val="10"/>
      <color theme="10"/>
      <name val="Calibri"/>
      <family val="2"/>
      <scheme val="minor"/>
    </font>
    <font>
      <b/>
      <sz val="10"/>
      <color rgb="FFFF0000"/>
      <name val="Calibri"/>
      <family val="2"/>
      <scheme val="minor"/>
    </font>
    <font>
      <sz val="11"/>
      <name val="Arial"/>
      <family val="2"/>
    </font>
    <font>
      <u/>
      <sz val="10"/>
      <color indexed="12"/>
      <name val="Arial"/>
      <family val="2"/>
    </font>
    <font>
      <sz val="12"/>
      <name val="Arial"/>
      <family val="2"/>
    </font>
    <font>
      <b/>
      <sz val="10"/>
      <name val="Arial"/>
      <family val="2"/>
    </font>
    <font>
      <b/>
      <sz val="16"/>
      <color theme="0"/>
      <name val="Arial"/>
      <family val="2"/>
    </font>
    <font>
      <i/>
      <sz val="10"/>
      <color rgb="FFFF0000"/>
      <name val="Arial"/>
      <family val="2"/>
    </font>
    <font>
      <i/>
      <sz val="10"/>
      <name val="Arial"/>
      <family val="2"/>
    </font>
    <font>
      <sz val="10"/>
      <name val="Times New Roman"/>
      <family val="1"/>
    </font>
    <font>
      <sz val="8"/>
      <name val="Arial"/>
      <family val="2"/>
    </font>
    <font>
      <sz val="10"/>
      <color rgb="FFFF0000"/>
      <name val="Arial"/>
      <family val="2"/>
    </font>
    <font>
      <b/>
      <sz val="10"/>
      <name val="Courier New"/>
      <family val="3"/>
    </font>
    <font>
      <sz val="10"/>
      <name val="Courier New"/>
      <family val="3"/>
    </font>
    <font>
      <b/>
      <sz val="10"/>
      <color indexed="10"/>
      <name val="Arial"/>
      <family val="2"/>
    </font>
    <font>
      <b/>
      <sz val="10"/>
      <color rgb="FFFF0000"/>
      <name val="Arial"/>
      <family val="2"/>
    </font>
    <font>
      <b/>
      <sz val="8"/>
      <name val="Courier New"/>
      <family val="3"/>
    </font>
    <font>
      <b/>
      <sz val="8"/>
      <color rgb="FFFF0000"/>
      <name val="Courier New"/>
      <family val="3"/>
    </font>
    <font>
      <sz val="10"/>
      <color theme="1"/>
      <name val="Arial"/>
      <family val="2"/>
    </font>
    <font>
      <b/>
      <sz val="10"/>
      <color rgb="FFFF0000"/>
      <name val="Courier New"/>
      <family val="3"/>
    </font>
    <font>
      <i/>
      <sz val="10"/>
      <color theme="1"/>
      <name val="Arial"/>
      <family val="2"/>
    </font>
    <font>
      <b/>
      <sz val="16"/>
      <color theme="0"/>
      <name val="Calibri"/>
      <family val="2"/>
      <scheme val="minor"/>
    </font>
    <font>
      <b/>
      <sz val="10"/>
      <name val="Calibri"/>
      <family val="2"/>
      <scheme val="minor"/>
    </font>
    <font>
      <i/>
      <sz val="10"/>
      <name val="Calibri"/>
      <family val="2"/>
      <scheme val="minor"/>
    </font>
    <font>
      <sz val="10"/>
      <color rgb="FFFF0000"/>
      <name val="Calibri"/>
      <family val="2"/>
      <scheme val="minor"/>
    </font>
    <font>
      <b/>
      <sz val="14"/>
      <color indexed="9"/>
      <name val="Calibri"/>
      <family val="2"/>
      <scheme val="minor"/>
    </font>
    <font>
      <b/>
      <sz val="12"/>
      <color indexed="9"/>
      <name val="Calibri"/>
      <family val="2"/>
      <scheme val="minor"/>
    </font>
    <font>
      <sz val="11"/>
      <name val="Calibri"/>
      <family val="2"/>
      <scheme val="minor"/>
    </font>
    <font>
      <b/>
      <sz val="16"/>
      <name val="Calibri"/>
      <family val="2"/>
      <scheme val="minor"/>
    </font>
    <font>
      <b/>
      <sz val="8"/>
      <name val="Calibri"/>
      <family val="2"/>
      <scheme val="minor"/>
    </font>
    <font>
      <u/>
      <sz val="12"/>
      <color theme="10"/>
      <name val="Calibri"/>
      <family val="2"/>
      <scheme val="minor"/>
    </font>
    <font>
      <b/>
      <sz val="12"/>
      <color indexed="18"/>
      <name val="Calibri"/>
      <family val="2"/>
      <scheme val="minor"/>
    </font>
    <font>
      <u/>
      <sz val="12"/>
      <color indexed="12"/>
      <name val="Calibri"/>
      <family val="2"/>
      <scheme val="minor"/>
    </font>
    <font>
      <sz val="12"/>
      <color rgb="FF000000"/>
      <name val="Calibri"/>
      <family val="2"/>
      <scheme val="minor"/>
    </font>
    <font>
      <b/>
      <sz val="12"/>
      <color rgb="FFC00000"/>
      <name val="Calibri"/>
      <family val="2"/>
      <scheme val="minor"/>
    </font>
    <font>
      <sz val="12"/>
      <color theme="1"/>
      <name val="Calibri"/>
      <family val="2"/>
      <scheme val="minor"/>
    </font>
    <font>
      <b/>
      <u/>
      <sz val="12"/>
      <name val="Calibri"/>
      <family val="2"/>
      <scheme val="minor"/>
    </font>
    <font>
      <i/>
      <sz val="12"/>
      <color rgb="FFFF0000"/>
      <name val="Calibri"/>
      <family val="2"/>
      <scheme val="minor"/>
    </font>
    <font>
      <b/>
      <i/>
      <sz val="12"/>
      <color rgb="FFFF0000"/>
      <name val="Calibri"/>
      <family val="2"/>
      <scheme val="minor"/>
    </font>
    <font>
      <sz val="12"/>
      <color theme="10"/>
      <name val="Calibri"/>
      <family val="2"/>
      <scheme val="minor"/>
    </font>
    <font>
      <i/>
      <sz val="12"/>
      <name val="Calibri"/>
      <family val="2"/>
      <scheme val="minor"/>
    </font>
    <font>
      <i/>
      <u/>
      <sz val="12"/>
      <color theme="10"/>
      <name val="Calibri"/>
      <family val="2"/>
      <scheme val="minor"/>
    </font>
    <font>
      <i/>
      <sz val="12"/>
      <color theme="10"/>
      <name val="Calibri"/>
      <family val="2"/>
      <scheme val="minor"/>
    </font>
    <font>
      <b/>
      <i/>
      <sz val="12"/>
      <name val="Calibri"/>
      <family val="2"/>
      <scheme val="minor"/>
    </font>
    <font>
      <b/>
      <sz val="12"/>
      <color rgb="FFFFFF00"/>
      <name val="Calibri"/>
      <family val="2"/>
      <scheme val="minor"/>
    </font>
    <font>
      <b/>
      <i/>
      <sz val="12"/>
      <color theme="4"/>
      <name val="Calibri"/>
      <family val="2"/>
      <scheme val="minor"/>
    </font>
    <font>
      <b/>
      <sz val="12"/>
      <color indexed="13"/>
      <name val="Calibri"/>
      <family val="2"/>
      <scheme val="minor"/>
    </font>
    <font>
      <b/>
      <sz val="12"/>
      <color indexed="10"/>
      <name val="Calibri"/>
      <family val="2"/>
      <scheme val="minor"/>
    </font>
    <font>
      <sz val="12"/>
      <color rgb="FFFF0000"/>
      <name val="Calibri"/>
      <family val="2"/>
      <scheme val="minor"/>
    </font>
    <font>
      <b/>
      <sz val="12"/>
      <color theme="1"/>
      <name val="Calibri"/>
      <family val="2"/>
      <scheme val="minor"/>
    </font>
    <font>
      <b/>
      <sz val="12"/>
      <color rgb="FFDD0806"/>
      <name val="Calibri"/>
      <family val="2"/>
      <scheme val="minor"/>
    </font>
    <font>
      <i/>
      <sz val="12"/>
      <color rgb="FFC00000"/>
      <name val="Calibri"/>
      <family val="2"/>
      <scheme val="minor"/>
    </font>
    <font>
      <b/>
      <sz val="12"/>
      <color theme="0"/>
      <name val="Calibri"/>
      <family val="2"/>
      <scheme val="minor"/>
    </font>
    <font>
      <b/>
      <i/>
      <sz val="12"/>
      <color theme="0"/>
      <name val="Calibri"/>
      <family val="2"/>
      <scheme val="minor"/>
    </font>
    <font>
      <b/>
      <sz val="14"/>
      <color rgb="FFFFFF00"/>
      <name val="Calibri"/>
      <family val="2"/>
      <scheme val="minor"/>
    </font>
    <font>
      <i/>
      <u/>
      <sz val="12"/>
      <color rgb="FFFF0000"/>
      <name val="Calibri"/>
      <family val="2"/>
      <scheme val="minor"/>
    </font>
    <font>
      <u/>
      <sz val="12"/>
      <name val="Calibri"/>
      <family val="2"/>
      <scheme val="minor"/>
    </font>
    <font>
      <u/>
      <sz val="12"/>
      <color rgb="FF0070C0"/>
      <name val="Calibri"/>
      <family val="2"/>
      <scheme val="minor"/>
    </font>
    <font>
      <sz val="12"/>
      <color rgb="FFFFFF00"/>
      <name val="Calibri"/>
      <family val="2"/>
      <scheme val="minor"/>
    </font>
    <font>
      <b/>
      <sz val="12"/>
      <color rgb="FF002060"/>
      <name val="Calibri"/>
      <family val="2"/>
      <scheme val="minor"/>
    </font>
    <font>
      <sz val="10"/>
      <color rgb="FFFF0000"/>
      <name val="Courier New"/>
      <family val="3"/>
    </font>
    <font>
      <sz val="10"/>
      <color theme="1"/>
      <name val="Calibri"/>
      <family val="2"/>
      <scheme val="minor"/>
    </font>
    <font>
      <sz val="10"/>
      <color theme="5"/>
      <name val="Courier New"/>
      <family val="3"/>
    </font>
    <font>
      <sz val="12"/>
      <color rgb="FF222222"/>
      <name val="Calibri"/>
      <family val="2"/>
      <scheme val="minor"/>
    </font>
    <font>
      <b/>
      <i/>
      <sz val="12"/>
      <color rgb="FFC00000"/>
      <name val="Calibri"/>
      <family val="2"/>
      <scheme val="minor"/>
    </font>
    <font>
      <b/>
      <sz val="10"/>
      <color rgb="FFC00000"/>
      <name val="Courier New"/>
      <family val="3"/>
    </font>
    <font>
      <sz val="10"/>
      <color rgb="FFC00000"/>
      <name val="Courier New"/>
      <family val="3"/>
    </font>
    <font>
      <sz val="12"/>
      <color rgb="FFC00000"/>
      <name val="Calibri"/>
      <family val="2"/>
      <scheme val="minor"/>
    </font>
    <font>
      <sz val="12"/>
      <color rgb="FF3333FF"/>
      <name val="Calibri"/>
      <family val="2"/>
      <scheme val="minor"/>
    </font>
    <font>
      <b/>
      <sz val="11"/>
      <name val="Calibri"/>
      <family val="2"/>
      <scheme val="minor"/>
    </font>
    <font>
      <b/>
      <sz val="12"/>
      <color theme="10"/>
      <name val="Calibri"/>
      <family val="2"/>
      <scheme val="minor"/>
    </font>
    <font>
      <sz val="12"/>
      <name val="Courier New"/>
      <family val="3"/>
    </font>
    <font>
      <b/>
      <sz val="11"/>
      <color rgb="FFFF0000"/>
      <name val="Calibri"/>
      <family val="2"/>
      <scheme val="minor"/>
    </font>
  </fonts>
  <fills count="22">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theme="4" tint="0.59999389629810485"/>
        <bgColor indexed="64"/>
      </patternFill>
    </fill>
    <fill>
      <patternFill patternType="solid">
        <fgColor theme="3"/>
        <bgColor indexed="64"/>
      </patternFill>
    </fill>
    <fill>
      <patternFill patternType="solid">
        <fgColor theme="8" tint="0.39997558519241921"/>
        <bgColor indexed="64"/>
      </patternFill>
    </fill>
    <fill>
      <patternFill patternType="solid">
        <fgColor rgb="FF00B0F0"/>
        <bgColor indexed="64"/>
      </patternFill>
    </fill>
    <fill>
      <patternFill patternType="solid">
        <fgColor theme="8" tint="-0.49998474074526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79998168889431442"/>
        <bgColor indexed="64"/>
      </patternFill>
    </fill>
    <fill>
      <patternFill patternType="solid">
        <fgColor theme="0" tint="-4.9989318521683403E-2"/>
        <bgColor indexed="64"/>
      </patternFill>
    </fill>
  </fills>
  <borders count="2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auto="1"/>
      </bottom>
      <diagonal/>
    </border>
    <border>
      <left/>
      <right style="thin">
        <color indexed="64"/>
      </right>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4">
    <xf numFmtId="0" fontId="0" fillId="0" borderId="0"/>
    <xf numFmtId="0" fontId="2" fillId="0" borderId="0"/>
    <xf numFmtId="164" fontId="4" fillId="0" borderId="0"/>
    <xf numFmtId="0" fontId="2" fillId="0" borderId="0"/>
    <xf numFmtId="0" fontId="13" fillId="0" borderId="0" applyNumberFormat="0" applyFill="0" applyBorder="0" applyAlignment="0" applyProtection="0"/>
    <xf numFmtId="0" fontId="2" fillId="0" borderId="0"/>
    <xf numFmtId="0" fontId="22" fillId="0" borderId="0" applyNumberFormat="0" applyFill="0" applyBorder="0" applyAlignment="0" applyProtection="0">
      <alignment vertical="top"/>
      <protection locked="0"/>
    </xf>
    <xf numFmtId="0" fontId="1" fillId="0" borderId="0"/>
    <xf numFmtId="0" fontId="2" fillId="0" borderId="0"/>
    <xf numFmtId="0" fontId="28" fillId="0" borderId="0"/>
    <xf numFmtId="0" fontId="2" fillId="0" borderId="0"/>
    <xf numFmtId="0" fontId="1" fillId="0" borderId="0"/>
    <xf numFmtId="0" fontId="2" fillId="0" borderId="0"/>
    <xf numFmtId="0" fontId="2" fillId="0" borderId="0"/>
  </cellStyleXfs>
  <cellXfs count="651">
    <xf numFmtId="0" fontId="0" fillId="0" borderId="0" xfId="0"/>
    <xf numFmtId="164" fontId="5" fillId="3" borderId="0" xfId="2" applyFont="1" applyFill="1" applyAlignment="1">
      <alignment vertical="center"/>
    </xf>
    <xf numFmtId="0" fontId="5" fillId="3" borderId="7" xfId="2" applyNumberFormat="1" applyFont="1" applyFill="1" applyBorder="1" applyAlignment="1">
      <alignment horizontal="center" vertical="center"/>
    </xf>
    <xf numFmtId="164" fontId="14" fillId="3" borderId="7" xfId="4" applyNumberFormat="1" applyFont="1" applyFill="1" applyBorder="1" applyAlignment="1">
      <alignment vertical="center"/>
    </xf>
    <xf numFmtId="164" fontId="5" fillId="3" borderId="7" xfId="2" applyFont="1" applyFill="1" applyBorder="1" applyAlignment="1">
      <alignment vertical="center"/>
    </xf>
    <xf numFmtId="0" fontId="2" fillId="3" borderId="0" xfId="5" applyFill="1" applyAlignment="1">
      <alignment vertical="center"/>
    </xf>
    <xf numFmtId="0" fontId="2" fillId="3" borderId="7" xfId="5" applyFont="1" applyFill="1" applyBorder="1" applyAlignment="1">
      <alignment vertical="center" wrapText="1"/>
    </xf>
    <xf numFmtId="0" fontId="2" fillId="3" borderId="7" xfId="5" applyFont="1" applyFill="1" applyBorder="1" applyAlignment="1">
      <alignment vertical="center"/>
    </xf>
    <xf numFmtId="0" fontId="2" fillId="3" borderId="7" xfId="5" applyFill="1" applyBorder="1" applyAlignment="1">
      <alignment vertical="center"/>
    </xf>
    <xf numFmtId="0" fontId="2" fillId="3" borderId="7" xfId="5" applyFill="1" applyBorder="1" applyAlignment="1">
      <alignment horizontal="center" vertical="center"/>
    </xf>
    <xf numFmtId="0" fontId="2" fillId="3" borderId="7" xfId="5" applyFont="1" applyFill="1" applyBorder="1" applyAlignment="1">
      <alignment horizontal="left" vertical="center"/>
    </xf>
    <xf numFmtId="0" fontId="27" fillId="3" borderId="7" xfId="5" applyFont="1" applyFill="1" applyBorder="1" applyAlignment="1">
      <alignment vertical="center"/>
    </xf>
    <xf numFmtId="0" fontId="24" fillId="3" borderId="7" xfId="9" applyFont="1" applyFill="1" applyBorder="1" applyAlignment="1">
      <alignment horizontal="center" vertical="center"/>
    </xf>
    <xf numFmtId="0" fontId="24" fillId="3" borderId="7" xfId="9" applyFont="1" applyFill="1" applyBorder="1" applyAlignment="1">
      <alignment vertical="center"/>
    </xf>
    <xf numFmtId="0" fontId="2" fillId="3" borderId="7" xfId="9" applyFont="1" applyFill="1" applyBorder="1" applyAlignment="1">
      <alignment vertical="center"/>
    </xf>
    <xf numFmtId="0" fontId="2" fillId="3" borderId="0" xfId="9" applyFont="1" applyFill="1" applyBorder="1" applyAlignment="1">
      <alignment vertical="center"/>
    </xf>
    <xf numFmtId="0" fontId="2" fillId="3" borderId="7" xfId="9" applyFont="1" applyFill="1" applyBorder="1" applyAlignment="1">
      <alignment horizontal="center" vertical="center"/>
    </xf>
    <xf numFmtId="0" fontId="2" fillId="3" borderId="7" xfId="9" applyFont="1" applyFill="1" applyBorder="1" applyAlignment="1">
      <alignment horizontal="left" vertical="center"/>
    </xf>
    <xf numFmtId="0" fontId="29" fillId="3" borderId="0" xfId="9" applyFont="1" applyFill="1" applyAlignment="1">
      <alignment vertical="center"/>
    </xf>
    <xf numFmtId="0" fontId="29" fillId="3" borderId="0" xfId="5" applyFont="1" applyFill="1" applyAlignment="1">
      <alignment vertical="center"/>
    </xf>
    <xf numFmtId="0" fontId="2" fillId="3" borderId="0" xfId="9" applyFont="1" applyFill="1" applyAlignment="1">
      <alignment vertical="center"/>
    </xf>
    <xf numFmtId="0" fontId="2" fillId="3" borderId="0" xfId="5" applyFont="1" applyFill="1" applyAlignment="1">
      <alignment vertical="center"/>
    </xf>
    <xf numFmtId="0" fontId="29" fillId="3" borderId="0" xfId="8" applyFont="1" applyFill="1" applyAlignment="1">
      <alignment vertical="center"/>
    </xf>
    <xf numFmtId="0" fontId="2" fillId="3" borderId="7" xfId="5" applyFont="1" applyFill="1" applyBorder="1" applyAlignment="1">
      <alignment horizontal="center" vertical="center"/>
    </xf>
    <xf numFmtId="0" fontId="29" fillId="3" borderId="0" xfId="8" applyFont="1" applyFill="1" applyAlignment="1">
      <alignment vertical="center" wrapText="1"/>
    </xf>
    <xf numFmtId="0" fontId="2" fillId="3" borderId="0" xfId="5" applyFill="1" applyAlignment="1">
      <alignment horizontal="center" vertical="center"/>
    </xf>
    <xf numFmtId="0" fontId="2" fillId="3" borderId="0" xfId="5" applyFill="1" applyAlignment="1">
      <alignment horizontal="left" vertical="center"/>
    </xf>
    <xf numFmtId="0" fontId="2" fillId="3" borderId="0" xfId="10" applyFont="1" applyFill="1" applyAlignment="1">
      <alignment vertical="center"/>
    </xf>
    <xf numFmtId="0" fontId="2" fillId="3" borderId="7" xfId="10" applyFont="1" applyFill="1" applyBorder="1" applyAlignment="1">
      <alignment horizontal="center" vertical="center"/>
    </xf>
    <xf numFmtId="0" fontId="2" fillId="3" borderId="7" xfId="10" applyFont="1" applyFill="1" applyBorder="1" applyAlignment="1">
      <alignment horizontal="left" vertical="center"/>
    </xf>
    <xf numFmtId="14" fontId="2" fillId="3" borderId="7" xfId="10" applyNumberFormat="1" applyFont="1" applyFill="1" applyBorder="1" applyAlignment="1">
      <alignment horizontal="left" vertical="center"/>
    </xf>
    <xf numFmtId="49" fontId="2" fillId="3" borderId="7" xfId="10" applyNumberFormat="1" applyFont="1" applyFill="1" applyBorder="1" applyAlignment="1">
      <alignment horizontal="left" vertical="center"/>
    </xf>
    <xf numFmtId="0" fontId="0" fillId="3" borderId="7" xfId="10" applyFont="1" applyFill="1" applyBorder="1" applyAlignment="1">
      <alignment horizontal="center" vertical="center"/>
    </xf>
    <xf numFmtId="0" fontId="31" fillId="0" borderId="7" xfId="10" applyFont="1" applyFill="1" applyBorder="1" applyAlignment="1">
      <alignment horizontal="left" vertical="center"/>
    </xf>
    <xf numFmtId="0" fontId="2" fillId="3" borderId="7" xfId="10" applyFont="1" applyFill="1" applyBorder="1" applyAlignment="1">
      <alignment vertical="center"/>
    </xf>
    <xf numFmtId="0" fontId="26" fillId="3" borderId="7" xfId="10" applyFont="1" applyFill="1" applyBorder="1" applyAlignment="1">
      <alignment vertical="center"/>
    </xf>
    <xf numFmtId="0" fontId="0" fillId="3" borderId="7" xfId="10" applyFont="1" applyFill="1" applyBorder="1" applyAlignment="1">
      <alignment vertical="center"/>
    </xf>
    <xf numFmtId="0" fontId="31" fillId="0" borderId="20" xfId="10" applyFont="1" applyFill="1" applyBorder="1" applyAlignment="1">
      <alignment horizontal="left" vertical="center"/>
    </xf>
    <xf numFmtId="0" fontId="2" fillId="3" borderId="8" xfId="10" applyFont="1" applyFill="1" applyBorder="1" applyAlignment="1">
      <alignment horizontal="left" vertical="center"/>
    </xf>
    <xf numFmtId="0" fontId="2" fillId="3" borderId="10" xfId="10" applyFont="1" applyFill="1" applyBorder="1" applyAlignment="1">
      <alignment horizontal="left" vertical="center"/>
    </xf>
    <xf numFmtId="0" fontId="2" fillId="3" borderId="8" xfId="10" applyFont="1" applyFill="1" applyBorder="1" applyAlignment="1">
      <alignment horizontal="center" vertical="center"/>
    </xf>
    <xf numFmtId="0" fontId="31" fillId="10" borderId="7" xfId="10" applyFont="1" applyFill="1" applyBorder="1" applyAlignment="1">
      <alignment horizontal="left" vertical="center"/>
    </xf>
    <xf numFmtId="0" fontId="31" fillId="3" borderId="7" xfId="10" applyFont="1" applyFill="1" applyBorder="1" applyAlignment="1">
      <alignment horizontal="left" vertical="center"/>
    </xf>
    <xf numFmtId="0" fontId="2" fillId="3" borderId="20" xfId="10" applyFont="1" applyFill="1" applyBorder="1" applyAlignment="1">
      <alignment vertical="center"/>
    </xf>
    <xf numFmtId="0" fontId="2" fillId="3" borderId="8" xfId="10" applyFont="1" applyFill="1" applyBorder="1" applyAlignment="1">
      <alignment vertical="center"/>
    </xf>
    <xf numFmtId="0" fontId="29" fillId="3" borderId="7" xfId="10" applyFont="1" applyFill="1" applyBorder="1" applyAlignment="1">
      <alignment horizontal="center" vertical="center"/>
    </xf>
    <xf numFmtId="0" fontId="29" fillId="3" borderId="8" xfId="10" applyFont="1" applyFill="1" applyBorder="1" applyAlignment="1">
      <alignment vertical="center"/>
    </xf>
    <xf numFmtId="0" fontId="29" fillId="3" borderId="10" xfId="10" applyFont="1" applyFill="1" applyBorder="1" applyAlignment="1">
      <alignment horizontal="left" vertical="center"/>
    </xf>
    <xf numFmtId="14" fontId="29" fillId="3" borderId="7" xfId="10" applyNumberFormat="1" applyFont="1" applyFill="1" applyBorder="1" applyAlignment="1">
      <alignment horizontal="left" vertical="center"/>
    </xf>
    <xf numFmtId="0" fontId="29" fillId="3" borderId="7" xfId="10" applyFont="1" applyFill="1" applyBorder="1" applyAlignment="1">
      <alignment horizontal="left" vertical="center"/>
    </xf>
    <xf numFmtId="0" fontId="29" fillId="3" borderId="0" xfId="10" applyFont="1" applyFill="1" applyAlignment="1">
      <alignment vertical="center"/>
    </xf>
    <xf numFmtId="0" fontId="31" fillId="3" borderId="20" xfId="10" applyFont="1" applyFill="1" applyBorder="1" applyAlignment="1">
      <alignment horizontal="left" vertical="center"/>
    </xf>
    <xf numFmtId="0" fontId="31" fillId="10" borderId="20" xfId="10" applyFont="1" applyFill="1" applyBorder="1" applyAlignment="1">
      <alignment horizontal="left" vertical="center"/>
    </xf>
    <xf numFmtId="0" fontId="31" fillId="10" borderId="21" xfId="10" applyFont="1" applyFill="1" applyBorder="1" applyAlignment="1">
      <alignment horizontal="left" vertical="center"/>
    </xf>
    <xf numFmtId="0" fontId="31" fillId="10" borderId="19" xfId="10" applyFont="1" applyFill="1" applyBorder="1" applyAlignment="1">
      <alignment horizontal="left" vertical="center"/>
    </xf>
    <xf numFmtId="0" fontId="29" fillId="3" borderId="7" xfId="10" applyFont="1" applyFill="1" applyBorder="1" applyAlignment="1">
      <alignment vertical="center"/>
    </xf>
    <xf numFmtId="14" fontId="2" fillId="3" borderId="7" xfId="10" applyNumberFormat="1" applyFont="1" applyFill="1" applyBorder="1" applyAlignment="1">
      <alignment horizontal="center" vertical="center"/>
    </xf>
    <xf numFmtId="14" fontId="29" fillId="3" borderId="7" xfId="10" applyNumberFormat="1" applyFont="1" applyFill="1" applyBorder="1" applyAlignment="1">
      <alignment horizontal="center" vertical="center"/>
    </xf>
    <xf numFmtId="0" fontId="24" fillId="3" borderId="7" xfId="10" applyFont="1" applyFill="1" applyBorder="1" applyAlignment="1">
      <alignment vertical="center"/>
    </xf>
    <xf numFmtId="0" fontId="33" fillId="3" borderId="7" xfId="10" applyFont="1" applyFill="1" applyBorder="1" applyAlignment="1">
      <alignment vertical="center"/>
    </xf>
    <xf numFmtId="14" fontId="2" fillId="3" borderId="7" xfId="5" applyNumberFormat="1" applyFont="1" applyFill="1" applyBorder="1" applyAlignment="1">
      <alignment horizontal="left" vertical="center"/>
    </xf>
    <xf numFmtId="49" fontId="2" fillId="3" borderId="7" xfId="5" applyNumberFormat="1" applyFont="1" applyFill="1" applyBorder="1" applyAlignment="1">
      <alignment horizontal="left" vertical="center"/>
    </xf>
    <xf numFmtId="0" fontId="2" fillId="3" borderId="7" xfId="5" applyFill="1" applyBorder="1" applyAlignment="1">
      <alignment horizontal="left" vertical="center"/>
    </xf>
    <xf numFmtId="0" fontId="2" fillId="3" borderId="8" xfId="5" applyFill="1" applyBorder="1" applyAlignment="1">
      <alignment vertical="center"/>
    </xf>
    <xf numFmtId="0" fontId="2" fillId="3" borderId="10" xfId="5" applyFill="1" applyBorder="1" applyAlignment="1">
      <alignment horizontal="left" vertical="center"/>
    </xf>
    <xf numFmtId="0" fontId="37" fillId="3" borderId="0" xfId="11" applyFont="1" applyFill="1" applyAlignment="1">
      <alignment vertical="center"/>
    </xf>
    <xf numFmtId="0" fontId="37" fillId="3" borderId="7" xfId="11" applyFont="1" applyFill="1" applyBorder="1" applyAlignment="1">
      <alignment vertical="center"/>
    </xf>
    <xf numFmtId="0" fontId="24" fillId="3" borderId="7" xfId="9" applyFont="1" applyFill="1" applyBorder="1" applyAlignment="1">
      <alignment horizontal="left" vertical="center"/>
    </xf>
    <xf numFmtId="0" fontId="34" fillId="3" borderId="7" xfId="9" applyFont="1" applyFill="1" applyBorder="1" applyAlignment="1">
      <alignment vertical="center"/>
    </xf>
    <xf numFmtId="0" fontId="37" fillId="3" borderId="7" xfId="11" applyFont="1" applyFill="1" applyBorder="1" applyAlignment="1">
      <alignment horizontal="left" vertical="center"/>
    </xf>
    <xf numFmtId="0" fontId="37" fillId="3" borderId="0" xfId="11" applyFont="1" applyFill="1" applyBorder="1" applyAlignment="1">
      <alignment vertical="center"/>
    </xf>
    <xf numFmtId="0" fontId="37" fillId="3" borderId="17" xfId="11" applyFont="1" applyFill="1" applyBorder="1" applyAlignment="1">
      <alignment vertical="center"/>
    </xf>
    <xf numFmtId="0" fontId="37" fillId="0" borderId="0" xfId="11" applyFont="1" applyFill="1" applyAlignment="1">
      <alignment vertical="center"/>
    </xf>
    <xf numFmtId="0" fontId="2" fillId="3" borderId="8" xfId="9" applyFont="1" applyFill="1" applyBorder="1" applyAlignment="1">
      <alignment vertical="center"/>
    </xf>
    <xf numFmtId="0" fontId="2" fillId="3" borderId="8" xfId="9" applyFont="1" applyFill="1" applyBorder="1" applyAlignment="1">
      <alignment horizontal="center" vertical="center"/>
    </xf>
    <xf numFmtId="0" fontId="24" fillId="3" borderId="8" xfId="9" applyFont="1" applyFill="1" applyBorder="1" applyAlignment="1">
      <alignment horizontal="left" vertical="center"/>
    </xf>
    <xf numFmtId="0" fontId="2" fillId="3" borderId="8" xfId="9" applyFont="1" applyFill="1" applyBorder="1" applyAlignment="1">
      <alignment horizontal="left" vertical="center"/>
    </xf>
    <xf numFmtId="0" fontId="2" fillId="3" borderId="0" xfId="9" applyFont="1" applyFill="1" applyBorder="1" applyAlignment="1">
      <alignment horizontal="left" vertical="center"/>
    </xf>
    <xf numFmtId="0" fontId="39" fillId="3" borderId="0" xfId="11" applyFont="1" applyFill="1" applyAlignment="1">
      <alignment vertical="center"/>
    </xf>
    <xf numFmtId="0" fontId="29" fillId="3" borderId="0" xfId="8" applyFont="1" applyFill="1" applyBorder="1" applyAlignment="1">
      <alignment vertical="center" wrapText="1"/>
    </xf>
    <xf numFmtId="0" fontId="29" fillId="3" borderId="0" xfId="8" applyFont="1" applyFill="1" applyBorder="1" applyAlignment="1">
      <alignment vertical="center"/>
    </xf>
    <xf numFmtId="0" fontId="31" fillId="0" borderId="0" xfId="10" applyFont="1" applyFill="1" applyBorder="1" applyAlignment="1">
      <alignment horizontal="left" vertical="center"/>
    </xf>
    <xf numFmtId="0" fontId="29" fillId="3" borderId="0" xfId="5" applyFont="1" applyFill="1" applyAlignment="1">
      <alignment horizontal="center" vertical="center"/>
    </xf>
    <xf numFmtId="0" fontId="29" fillId="3" borderId="0" xfId="5" applyFont="1" applyFill="1" applyAlignment="1">
      <alignment vertical="center" wrapText="1"/>
    </xf>
    <xf numFmtId="0" fontId="29" fillId="3" borderId="0" xfId="5" applyFont="1" applyFill="1" applyAlignment="1">
      <alignment horizontal="left" vertical="center"/>
    </xf>
    <xf numFmtId="14" fontId="29" fillId="3" borderId="0" xfId="5" applyNumberFormat="1" applyFont="1" applyFill="1" applyAlignment="1">
      <alignment horizontal="left" vertical="center"/>
    </xf>
    <xf numFmtId="49" fontId="29" fillId="3" borderId="0" xfId="5" applyNumberFormat="1" applyFont="1" applyFill="1" applyAlignment="1">
      <alignment horizontal="center" vertical="center"/>
    </xf>
    <xf numFmtId="0" fontId="24" fillId="3" borderId="7" xfId="5" applyFont="1" applyFill="1" applyBorder="1" applyAlignment="1">
      <alignment vertical="center"/>
    </xf>
    <xf numFmtId="49" fontId="2" fillId="3" borderId="7" xfId="5" applyNumberFormat="1" applyFont="1" applyFill="1" applyBorder="1" applyAlignment="1">
      <alignment horizontal="center" vertical="center"/>
    </xf>
    <xf numFmtId="0" fontId="0" fillId="3" borderId="7" xfId="9" applyFont="1" applyFill="1" applyBorder="1" applyAlignment="1">
      <alignment horizontal="center" vertical="center"/>
    </xf>
    <xf numFmtId="49" fontId="29" fillId="3" borderId="0" xfId="5" applyNumberFormat="1" applyFont="1" applyFill="1" applyAlignment="1">
      <alignment vertical="center"/>
    </xf>
    <xf numFmtId="49" fontId="2" fillId="3" borderId="7" xfId="5" applyNumberFormat="1" applyFont="1" applyFill="1" applyBorder="1" applyAlignment="1">
      <alignment vertical="center"/>
    </xf>
    <xf numFmtId="0" fontId="29" fillId="3" borderId="0" xfId="3" applyFont="1" applyFill="1" applyAlignment="1">
      <alignment vertical="center"/>
    </xf>
    <xf numFmtId="0" fontId="2" fillId="3" borderId="10" xfId="5" applyFont="1" applyFill="1" applyBorder="1" applyAlignment="1">
      <alignment horizontal="left" vertical="center"/>
    </xf>
    <xf numFmtId="49" fontId="2" fillId="3" borderId="0" xfId="10" applyNumberFormat="1" applyFont="1" applyFill="1" applyAlignment="1">
      <alignment vertical="center"/>
    </xf>
    <xf numFmtId="0" fontId="2" fillId="3" borderId="0" xfId="9" applyFont="1" applyFill="1" applyAlignment="1">
      <alignment horizontal="left" vertical="center"/>
    </xf>
    <xf numFmtId="0" fontId="29" fillId="3" borderId="0" xfId="9" applyFont="1" applyFill="1" applyAlignment="1">
      <alignment horizontal="center" vertical="center"/>
    </xf>
    <xf numFmtId="0" fontId="29" fillId="3" borderId="0" xfId="9" applyFont="1" applyFill="1" applyAlignment="1">
      <alignment vertical="center" wrapText="1"/>
    </xf>
    <xf numFmtId="0" fontId="29" fillId="3" borderId="0" xfId="9" applyFont="1" applyFill="1" applyAlignment="1">
      <alignment horizontal="left" vertical="center"/>
    </xf>
    <xf numFmtId="14" fontId="29" fillId="3" borderId="0" xfId="9" applyNumberFormat="1" applyFont="1" applyFill="1" applyAlignment="1">
      <alignment horizontal="left" vertical="center"/>
    </xf>
    <xf numFmtId="14" fontId="2" fillId="3" borderId="0" xfId="9" applyNumberFormat="1" applyFont="1" applyFill="1" applyAlignment="1">
      <alignment vertical="center"/>
    </xf>
    <xf numFmtId="14" fontId="0" fillId="3" borderId="7" xfId="9" applyNumberFormat="1" applyFont="1" applyFill="1" applyBorder="1" applyAlignment="1">
      <alignment horizontal="left" vertical="center"/>
    </xf>
    <xf numFmtId="0" fontId="23" fillId="3" borderId="0" xfId="13" applyFont="1" applyFill="1" applyAlignment="1">
      <alignment horizontal="center" vertical="center"/>
    </xf>
    <xf numFmtId="0" fontId="21" fillId="3" borderId="0" xfId="13" applyFont="1" applyFill="1" applyAlignment="1">
      <alignment vertical="center"/>
    </xf>
    <xf numFmtId="0" fontId="23" fillId="3" borderId="0" xfId="13" applyFont="1" applyFill="1" applyAlignment="1">
      <alignment vertical="center"/>
    </xf>
    <xf numFmtId="0" fontId="23" fillId="3" borderId="0" xfId="9" applyFont="1" applyFill="1" applyAlignment="1">
      <alignment vertical="center"/>
    </xf>
    <xf numFmtId="0" fontId="23" fillId="3" borderId="0" xfId="13" applyFont="1" applyFill="1" applyBorder="1" applyAlignment="1">
      <alignment horizontal="center" vertical="center"/>
    </xf>
    <xf numFmtId="0" fontId="27" fillId="3" borderId="0" xfId="5" applyFont="1" applyFill="1" applyBorder="1" applyAlignment="1">
      <alignment horizontal="left" vertical="center"/>
    </xf>
    <xf numFmtId="0" fontId="21" fillId="3" borderId="0" xfId="13" applyFont="1" applyFill="1" applyBorder="1" applyAlignment="1">
      <alignment vertical="center"/>
    </xf>
    <xf numFmtId="0" fontId="23" fillId="3" borderId="0" xfId="13" applyFont="1" applyFill="1" applyBorder="1" applyAlignment="1">
      <alignment vertical="center"/>
    </xf>
    <xf numFmtId="0" fontId="2" fillId="3" borderId="0" xfId="5" applyFill="1"/>
    <xf numFmtId="0" fontId="15" fillId="4" borderId="7" xfId="5" applyFont="1" applyFill="1" applyBorder="1" applyAlignment="1">
      <alignment horizontal="center" vertical="center"/>
    </xf>
    <xf numFmtId="0" fontId="3" fillId="3" borderId="0" xfId="9" applyFont="1" applyFill="1" applyAlignment="1">
      <alignment vertical="center"/>
    </xf>
    <xf numFmtId="0" fontId="3" fillId="3" borderId="0" xfId="9" applyFont="1" applyFill="1" applyAlignment="1">
      <alignment vertical="center" wrapText="1"/>
    </xf>
    <xf numFmtId="0" fontId="3" fillId="3" borderId="0" xfId="9" applyFont="1" applyFill="1" applyAlignment="1">
      <alignment horizontal="center" vertical="center"/>
    </xf>
    <xf numFmtId="14" fontId="3" fillId="3" borderId="0" xfId="9" applyNumberFormat="1" applyFont="1" applyFill="1" applyAlignment="1">
      <alignment horizontal="left" vertical="center"/>
    </xf>
    <xf numFmtId="0" fontId="3" fillId="3" borderId="0" xfId="5" applyFont="1" applyFill="1" applyAlignment="1">
      <alignment vertical="center"/>
    </xf>
    <xf numFmtId="0" fontId="11" fillId="4" borderId="7" xfId="5" applyFont="1" applyFill="1" applyBorder="1" applyAlignment="1">
      <alignment horizontal="center" vertical="center" textRotation="90"/>
    </xf>
    <xf numFmtId="0" fontId="5" fillId="3" borderId="7" xfId="5" applyFont="1" applyFill="1" applyBorder="1" applyAlignment="1">
      <alignment vertical="center"/>
    </xf>
    <xf numFmtId="0" fontId="5" fillId="3" borderId="0" xfId="5" applyFont="1" applyFill="1" applyAlignment="1">
      <alignment vertical="center"/>
    </xf>
    <xf numFmtId="0" fontId="5" fillId="3" borderId="0" xfId="10" applyFont="1" applyFill="1" applyAlignment="1">
      <alignment vertical="center"/>
    </xf>
    <xf numFmtId="0" fontId="5" fillId="3" borderId="0" xfId="9" applyFont="1" applyFill="1" applyBorder="1" applyAlignment="1">
      <alignment vertical="center"/>
    </xf>
    <xf numFmtId="0" fontId="46" fillId="3" borderId="0" xfId="5" applyFont="1" applyFill="1" applyAlignment="1">
      <alignment vertical="center"/>
    </xf>
    <xf numFmtId="49" fontId="47" fillId="3" borderId="0" xfId="5" applyNumberFormat="1" applyFont="1" applyFill="1" applyBorder="1" applyAlignment="1">
      <alignment vertical="center"/>
    </xf>
    <xf numFmtId="0" fontId="5" fillId="3" borderId="0" xfId="5" applyFont="1" applyFill="1" applyBorder="1" applyAlignment="1">
      <alignment vertical="center"/>
    </xf>
    <xf numFmtId="49" fontId="48" fillId="3" borderId="0" xfId="5" applyNumberFormat="1" applyFont="1" applyFill="1" applyBorder="1" applyAlignment="1">
      <alignment horizontal="center" vertical="center"/>
    </xf>
    <xf numFmtId="0" fontId="5" fillId="3" borderId="0" xfId="5" applyFont="1" applyFill="1" applyBorder="1" applyAlignment="1">
      <alignment horizontal="center" vertical="center"/>
    </xf>
    <xf numFmtId="0" fontId="41" fillId="3" borderId="0" xfId="9" applyFont="1" applyFill="1" applyBorder="1" applyAlignment="1">
      <alignment horizontal="center" vertical="center"/>
    </xf>
    <xf numFmtId="14" fontId="5" fillId="3" borderId="0" xfId="9" applyNumberFormat="1" applyFont="1" applyFill="1" applyBorder="1" applyAlignment="1">
      <alignment horizontal="left" vertical="center"/>
    </xf>
    <xf numFmtId="0" fontId="5" fillId="3" borderId="0" xfId="9" applyFont="1" applyFill="1" applyAlignment="1">
      <alignment vertical="center"/>
    </xf>
    <xf numFmtId="2" fontId="15" fillId="3" borderId="7" xfId="5" quotePrefix="1" applyNumberFormat="1" applyFont="1" applyFill="1" applyBorder="1" applyAlignment="1">
      <alignment vertical="center" wrapText="1"/>
    </xf>
    <xf numFmtId="0" fontId="15" fillId="3" borderId="7" xfId="5" applyFont="1" applyFill="1" applyBorder="1" applyAlignment="1">
      <alignment vertical="center" wrapText="1"/>
    </xf>
    <xf numFmtId="0" fontId="51" fillId="3" borderId="7" xfId="6" applyFont="1" applyFill="1" applyBorder="1" applyAlignment="1" applyProtection="1">
      <alignment vertical="center"/>
    </xf>
    <xf numFmtId="0" fontId="51" fillId="3" borderId="7" xfId="6" applyFont="1" applyFill="1" applyBorder="1" applyAlignment="1" applyProtection="1">
      <alignment vertical="center" wrapText="1"/>
    </xf>
    <xf numFmtId="2" fontId="15" fillId="3" borderId="7" xfId="5" applyNumberFormat="1" applyFont="1" applyFill="1" applyBorder="1" applyAlignment="1">
      <alignment vertical="center" wrapText="1"/>
    </xf>
    <xf numFmtId="2" fontId="51" fillId="3" borderId="7" xfId="6" applyNumberFormat="1" applyFont="1" applyFill="1" applyBorder="1" applyAlignment="1" applyProtection="1">
      <alignment vertical="center"/>
    </xf>
    <xf numFmtId="2" fontId="15" fillId="3" borderId="7" xfId="5" applyNumberFormat="1" applyFont="1" applyFill="1" applyBorder="1" applyAlignment="1">
      <alignment horizontal="left" vertical="center" wrapText="1"/>
    </xf>
    <xf numFmtId="2" fontId="15" fillId="3" borderId="7" xfId="5" applyNumberFormat="1" applyFont="1" applyFill="1" applyBorder="1" applyAlignment="1">
      <alignment horizontal="center" vertical="center"/>
    </xf>
    <xf numFmtId="0" fontId="52" fillId="3" borderId="7" xfId="5" applyFont="1" applyFill="1" applyBorder="1" applyAlignment="1">
      <alignment vertical="center"/>
    </xf>
    <xf numFmtId="49" fontId="51" fillId="3" borderId="7" xfId="6" applyNumberFormat="1" applyFont="1" applyFill="1" applyBorder="1" applyAlignment="1" applyProtection="1">
      <alignment horizontal="left" vertical="center" wrapText="1"/>
    </xf>
    <xf numFmtId="0" fontId="51" fillId="3" borderId="7" xfId="6" applyFont="1" applyFill="1" applyBorder="1" applyAlignment="1" applyProtection="1">
      <alignment horizontal="left" vertical="center" wrapText="1"/>
    </xf>
    <xf numFmtId="0" fontId="11" fillId="3" borderId="7" xfId="7" applyFont="1" applyFill="1" applyBorder="1" applyAlignment="1">
      <alignment horizontal="left" vertical="center"/>
    </xf>
    <xf numFmtId="165" fontId="11" fillId="3" borderId="7" xfId="7" applyNumberFormat="1" applyFont="1" applyFill="1" applyBorder="1" applyAlignment="1">
      <alignment horizontal="left" vertical="center"/>
    </xf>
    <xf numFmtId="0" fontId="54" fillId="3" borderId="7" xfId="7" applyFont="1" applyFill="1" applyBorder="1" applyAlignment="1">
      <alignment horizontal="left" vertical="center"/>
    </xf>
    <xf numFmtId="0" fontId="15" fillId="3" borderId="7" xfId="7" applyFont="1" applyFill="1" applyBorder="1" applyAlignment="1">
      <alignment horizontal="left" vertical="center"/>
    </xf>
    <xf numFmtId="165" fontId="15" fillId="3" borderId="7" xfId="7" applyNumberFormat="1" applyFont="1" applyFill="1" applyBorder="1" applyAlignment="1">
      <alignment horizontal="left" vertical="center"/>
    </xf>
    <xf numFmtId="0" fontId="51" fillId="3" borderId="7" xfId="6" applyFont="1" applyFill="1" applyBorder="1" applyAlignment="1" applyProtection="1">
      <alignment horizontal="left" vertical="center"/>
    </xf>
    <xf numFmtId="0" fontId="54" fillId="3" borderId="7" xfId="7" applyFont="1" applyFill="1" applyBorder="1" applyAlignment="1">
      <alignment vertical="center"/>
    </xf>
    <xf numFmtId="0" fontId="15" fillId="3" borderId="7" xfId="7" applyFont="1" applyFill="1" applyBorder="1" applyAlignment="1">
      <alignment vertical="center"/>
    </xf>
    <xf numFmtId="0" fontId="11" fillId="3" borderId="7" xfId="7" applyFont="1" applyFill="1" applyBorder="1" applyAlignment="1">
      <alignment vertical="center"/>
    </xf>
    <xf numFmtId="165" fontId="11" fillId="3" borderId="7" xfId="7" applyNumberFormat="1" applyFont="1" applyFill="1" applyBorder="1" applyAlignment="1">
      <alignment vertical="center"/>
    </xf>
    <xf numFmtId="165" fontId="54" fillId="3" borderId="7" xfId="7" applyNumberFormat="1" applyFont="1" applyFill="1" applyBorder="1" applyAlignment="1">
      <alignment horizontal="left" vertical="center"/>
    </xf>
    <xf numFmtId="0" fontId="49" fillId="3" borderId="7" xfId="4" applyFont="1" applyFill="1" applyBorder="1" applyAlignment="1" applyProtection="1">
      <alignment horizontal="left" vertical="center"/>
    </xf>
    <xf numFmtId="0" fontId="55" fillId="3" borderId="7" xfId="7" applyFont="1" applyFill="1" applyBorder="1" applyAlignment="1">
      <alignment vertical="center"/>
    </xf>
    <xf numFmtId="165" fontId="55" fillId="3" borderId="7" xfId="7" applyNumberFormat="1" applyFont="1" applyFill="1" applyBorder="1" applyAlignment="1">
      <alignment vertical="center"/>
    </xf>
    <xf numFmtId="165" fontId="15" fillId="3" borderId="7" xfId="7" applyNumberFormat="1" applyFont="1" applyFill="1" applyBorder="1" applyAlignment="1">
      <alignment vertical="center"/>
    </xf>
    <xf numFmtId="0" fontId="15" fillId="3" borderId="8" xfId="7" applyFont="1" applyFill="1" applyBorder="1" applyAlignment="1">
      <alignment vertical="center"/>
    </xf>
    <xf numFmtId="0" fontId="15" fillId="3" borderId="8" xfId="7" applyFont="1" applyFill="1" applyBorder="1" applyAlignment="1">
      <alignment vertical="center" wrapText="1"/>
    </xf>
    <xf numFmtId="0" fontId="54" fillId="3" borderId="7" xfId="7" applyFont="1" applyFill="1" applyBorder="1" applyAlignment="1">
      <alignment horizontal="right" vertical="center"/>
    </xf>
    <xf numFmtId="0" fontId="15" fillId="3" borderId="7" xfId="8" applyFont="1" applyFill="1" applyBorder="1" applyAlignment="1">
      <alignment horizontal="center" vertical="center"/>
    </xf>
    <xf numFmtId="0" fontId="15" fillId="3" borderId="7" xfId="5" applyFont="1" applyFill="1" applyBorder="1" applyAlignment="1">
      <alignment horizontal="center" vertical="center"/>
    </xf>
    <xf numFmtId="0" fontId="15" fillId="3" borderId="7" xfId="5" applyFont="1" applyFill="1" applyBorder="1" applyAlignment="1">
      <alignment horizontal="left" vertical="center"/>
    </xf>
    <xf numFmtId="0" fontId="49" fillId="0" borderId="7" xfId="4" applyFont="1" applyBorder="1" applyAlignment="1">
      <alignment horizontal="center" vertical="center"/>
    </xf>
    <xf numFmtId="0" fontId="59" fillId="3" borderId="7" xfId="5" applyFont="1" applyFill="1" applyBorder="1" applyAlignment="1">
      <alignment vertical="center"/>
    </xf>
    <xf numFmtId="0" fontId="59" fillId="3" borderId="7" xfId="5" applyFont="1" applyFill="1" applyBorder="1" applyAlignment="1">
      <alignment horizontal="center" vertical="center"/>
    </xf>
    <xf numFmtId="0" fontId="60" fillId="0" borderId="7" xfId="4" applyFont="1" applyBorder="1" applyAlignment="1">
      <alignment horizontal="left" vertical="center"/>
    </xf>
    <xf numFmtId="0" fontId="62" fillId="3" borderId="7" xfId="5" applyFont="1" applyFill="1" applyBorder="1" applyAlignment="1">
      <alignment vertical="center"/>
    </xf>
    <xf numFmtId="0" fontId="49" fillId="0" borderId="7" xfId="4" applyFont="1" applyBorder="1" applyAlignment="1">
      <alignment horizontal="left" vertical="center"/>
    </xf>
    <xf numFmtId="0" fontId="59" fillId="3" borderId="7" xfId="5" applyFont="1" applyFill="1" applyBorder="1" applyAlignment="1">
      <alignment horizontal="left" vertical="center"/>
    </xf>
    <xf numFmtId="0" fontId="49" fillId="3" borderId="7" xfId="4" applyFont="1" applyFill="1" applyBorder="1" applyAlignment="1">
      <alignment vertical="center"/>
    </xf>
    <xf numFmtId="0" fontId="56" fillId="3" borderId="7" xfId="5" applyFont="1" applyFill="1" applyBorder="1" applyAlignment="1">
      <alignment vertical="center"/>
    </xf>
    <xf numFmtId="0" fontId="13" fillId="0" borderId="7" xfId="4" applyBorder="1" applyAlignment="1">
      <alignment horizontal="center" vertical="center"/>
    </xf>
    <xf numFmtId="0" fontId="11" fillId="3" borderId="7" xfId="9" applyFont="1" applyFill="1" applyBorder="1" applyAlignment="1">
      <alignment vertical="center"/>
    </xf>
    <xf numFmtId="0" fontId="15" fillId="3" borderId="7" xfId="9" applyFont="1" applyFill="1" applyBorder="1" applyAlignment="1">
      <alignment vertical="center"/>
    </xf>
    <xf numFmtId="14" fontId="15" fillId="3" borderId="7" xfId="9" applyNumberFormat="1" applyFont="1" applyFill="1" applyBorder="1" applyAlignment="1">
      <alignment horizontal="left" vertical="center"/>
    </xf>
    <xf numFmtId="49" fontId="15" fillId="3" borderId="7" xfId="9" applyNumberFormat="1" applyFont="1" applyFill="1" applyBorder="1" applyAlignment="1">
      <alignment vertical="center"/>
    </xf>
    <xf numFmtId="0" fontId="15" fillId="3" borderId="7" xfId="9" applyFont="1" applyFill="1" applyBorder="1" applyAlignment="1">
      <alignment horizontal="center" vertical="center"/>
    </xf>
    <xf numFmtId="166" fontId="15" fillId="3" borderId="7" xfId="9" applyNumberFormat="1" applyFont="1" applyFill="1" applyBorder="1" applyAlignment="1">
      <alignment horizontal="left" vertical="center"/>
    </xf>
    <xf numFmtId="0" fontId="15" fillId="3" borderId="19" xfId="9" applyFont="1" applyFill="1" applyBorder="1" applyAlignment="1">
      <alignment horizontal="center" vertical="center"/>
    </xf>
    <xf numFmtId="0" fontId="15" fillId="3" borderId="0" xfId="9" applyFont="1" applyFill="1" applyBorder="1" applyAlignment="1">
      <alignment vertical="center"/>
    </xf>
    <xf numFmtId="49" fontId="15" fillId="3" borderId="7" xfId="9" applyNumberFormat="1" applyFont="1" applyFill="1" applyBorder="1" applyAlignment="1">
      <alignment horizontal="left" vertical="center"/>
    </xf>
    <xf numFmtId="0" fontId="15" fillId="3" borderId="7" xfId="9" applyFont="1" applyFill="1" applyBorder="1" applyAlignment="1">
      <alignment horizontal="left" vertical="center" wrapText="1"/>
    </xf>
    <xf numFmtId="0" fontId="15" fillId="3" borderId="0" xfId="5" applyFont="1" applyFill="1" applyBorder="1" applyAlignment="1">
      <alignment horizontal="center" vertical="center"/>
    </xf>
    <xf numFmtId="0" fontId="54" fillId="3" borderId="7" xfId="9" applyFont="1" applyFill="1" applyBorder="1" applyAlignment="1">
      <alignment vertical="center"/>
    </xf>
    <xf numFmtId="0" fontId="49" fillId="3" borderId="0" xfId="4" applyFont="1" applyFill="1" applyAlignment="1">
      <alignment vertical="center"/>
    </xf>
    <xf numFmtId="0" fontId="59" fillId="3" borderId="7" xfId="5" applyFont="1" applyFill="1" applyBorder="1"/>
    <xf numFmtId="0" fontId="5" fillId="3" borderId="0" xfId="5" applyFont="1" applyFill="1"/>
    <xf numFmtId="0" fontId="59" fillId="3" borderId="7" xfId="5" applyFont="1" applyFill="1" applyBorder="1" applyAlignment="1">
      <alignment horizontal="left"/>
    </xf>
    <xf numFmtId="0" fontId="15" fillId="3" borderId="0" xfId="13" applyFont="1" applyFill="1" applyAlignment="1">
      <alignment horizontal="center" vertical="center"/>
    </xf>
    <xf numFmtId="0" fontId="46" fillId="3" borderId="0" xfId="13" applyFont="1" applyFill="1" applyAlignment="1">
      <alignment vertical="center"/>
    </xf>
    <xf numFmtId="0" fontId="15" fillId="3" borderId="0" xfId="13" applyFont="1" applyFill="1" applyAlignment="1">
      <alignment vertical="center"/>
    </xf>
    <xf numFmtId="0" fontId="15" fillId="3" borderId="0" xfId="9" applyFont="1" applyFill="1" applyAlignment="1">
      <alignment vertical="center"/>
    </xf>
    <xf numFmtId="0" fontId="15" fillId="3" borderId="7" xfId="13" applyFont="1" applyFill="1" applyBorder="1" applyAlignment="1">
      <alignment horizontal="center" vertical="center"/>
    </xf>
    <xf numFmtId="0" fontId="64" fillId="3" borderId="7" xfId="13" applyFont="1" applyFill="1" applyBorder="1" applyAlignment="1">
      <alignment horizontal="left" vertical="center"/>
    </xf>
    <xf numFmtId="0" fontId="15" fillId="3" borderId="0" xfId="13" applyFont="1" applyFill="1" applyBorder="1" applyAlignment="1">
      <alignment horizontal="center" vertical="center"/>
    </xf>
    <xf numFmtId="0" fontId="42" fillId="3" borderId="0" xfId="5" applyFont="1" applyFill="1" applyBorder="1" applyAlignment="1">
      <alignment horizontal="left" vertical="center"/>
    </xf>
    <xf numFmtId="0" fontId="46" fillId="3" borderId="0" xfId="13" applyFont="1" applyFill="1" applyBorder="1" applyAlignment="1">
      <alignment vertical="center"/>
    </xf>
    <xf numFmtId="0" fontId="15" fillId="3" borderId="0" xfId="13" applyFont="1" applyFill="1" applyBorder="1" applyAlignment="1">
      <alignment vertical="center"/>
    </xf>
    <xf numFmtId="0" fontId="15" fillId="3" borderId="7" xfId="13" applyFont="1" applyFill="1" applyBorder="1" applyAlignment="1">
      <alignment horizontal="left" vertical="center"/>
    </xf>
    <xf numFmtId="0" fontId="54" fillId="3" borderId="7" xfId="10" applyFont="1" applyFill="1" applyBorder="1" applyAlignment="1">
      <alignment horizontal="center" vertical="center"/>
    </xf>
    <xf numFmtId="0" fontId="56" fillId="3" borderId="7" xfId="5" applyFont="1" applyFill="1" applyBorder="1" applyAlignment="1">
      <alignment horizontal="left" vertical="center"/>
    </xf>
    <xf numFmtId="0" fontId="56" fillId="3" borderId="7" xfId="13" applyFont="1" applyFill="1" applyBorder="1" applyAlignment="1">
      <alignment horizontal="left" vertical="center"/>
    </xf>
    <xf numFmtId="0" fontId="59" fillId="3" borderId="7" xfId="13" applyFont="1" applyFill="1" applyBorder="1" applyAlignment="1">
      <alignment horizontal="left" vertical="center"/>
    </xf>
    <xf numFmtId="0" fontId="64" fillId="0" borderId="0" xfId="5" applyFont="1"/>
    <xf numFmtId="0" fontId="15" fillId="3" borderId="7" xfId="13" applyFont="1" applyFill="1" applyBorder="1" applyAlignment="1">
      <alignment vertical="center"/>
    </xf>
    <xf numFmtId="0" fontId="11" fillId="3" borderId="8" xfId="10" applyFont="1" applyFill="1" applyBorder="1" applyAlignment="1">
      <alignment vertical="center"/>
    </xf>
    <xf numFmtId="0" fontId="11" fillId="3" borderId="9" xfId="10" applyFont="1" applyFill="1" applyBorder="1" applyAlignment="1">
      <alignment vertical="center"/>
    </xf>
    <xf numFmtId="0" fontId="11" fillId="3" borderId="10" xfId="10" applyFont="1" applyFill="1" applyBorder="1" applyAlignment="1">
      <alignment vertical="center"/>
    </xf>
    <xf numFmtId="0" fontId="15" fillId="3" borderId="7" xfId="10" applyFont="1" applyFill="1" applyBorder="1" applyAlignment="1">
      <alignment horizontal="center" vertical="center"/>
    </xf>
    <xf numFmtId="0" fontId="15" fillId="3" borderId="7" xfId="10" applyFont="1" applyFill="1" applyBorder="1" applyAlignment="1">
      <alignment horizontal="left" vertical="center"/>
    </xf>
    <xf numFmtId="14" fontId="15" fillId="3" borderId="7" xfId="10" applyNumberFormat="1" applyFont="1" applyFill="1" applyBorder="1" applyAlignment="1">
      <alignment horizontal="left" vertical="center"/>
    </xf>
    <xf numFmtId="49" fontId="15" fillId="3" borderId="7" xfId="10" applyNumberFormat="1" applyFont="1" applyFill="1" applyBorder="1" applyAlignment="1">
      <alignment horizontal="left" vertical="center"/>
    </xf>
    <xf numFmtId="0" fontId="15" fillId="0" borderId="7" xfId="10" applyFont="1" applyFill="1" applyBorder="1" applyAlignment="1">
      <alignment horizontal="left" vertical="center"/>
    </xf>
    <xf numFmtId="0" fontId="11" fillId="0" borderId="7" xfId="10" applyFont="1" applyFill="1" applyBorder="1" applyAlignment="1">
      <alignment horizontal="left" vertical="center"/>
    </xf>
    <xf numFmtId="0" fontId="56" fillId="0" borderId="7" xfId="10" applyFont="1" applyFill="1" applyBorder="1" applyAlignment="1">
      <alignment horizontal="center" vertical="center"/>
    </xf>
    <xf numFmtId="0" fontId="15" fillId="0" borderId="7" xfId="10" applyFont="1" applyFill="1" applyBorder="1" applyAlignment="1">
      <alignment horizontal="center" vertical="center"/>
    </xf>
    <xf numFmtId="0" fontId="54" fillId="3" borderId="7" xfId="9" applyFont="1" applyFill="1" applyBorder="1" applyAlignment="1">
      <alignment horizontal="center" vertical="center"/>
    </xf>
    <xf numFmtId="14" fontId="15" fillId="3" borderId="7" xfId="5" applyNumberFormat="1" applyFont="1" applyFill="1" applyBorder="1" applyAlignment="1">
      <alignment horizontal="left" vertical="center"/>
    </xf>
    <xf numFmtId="49" fontId="15" fillId="3" borderId="7" xfId="5" applyNumberFormat="1" applyFont="1" applyFill="1" applyBorder="1" applyAlignment="1">
      <alignment horizontal="left" vertical="center"/>
    </xf>
    <xf numFmtId="0" fontId="15" fillId="3" borderId="7" xfId="9" applyFont="1" applyFill="1" applyBorder="1" applyAlignment="1">
      <alignment vertical="center" wrapText="1"/>
    </xf>
    <xf numFmtId="0" fontId="56" fillId="3" borderId="7" xfId="9" applyFont="1" applyFill="1" applyBorder="1" applyAlignment="1">
      <alignment vertical="center" wrapText="1"/>
    </xf>
    <xf numFmtId="0" fontId="59" fillId="3" borderId="7" xfId="9" applyFont="1" applyFill="1" applyBorder="1" applyAlignment="1">
      <alignment vertical="center" wrapText="1"/>
    </xf>
    <xf numFmtId="0" fontId="66" fillId="3" borderId="7" xfId="10" applyFont="1" applyFill="1" applyBorder="1" applyAlignment="1">
      <alignment vertical="center"/>
    </xf>
    <xf numFmtId="0" fontId="15" fillId="3" borderId="7" xfId="10" applyFont="1" applyFill="1" applyBorder="1" applyAlignment="1">
      <alignment vertical="center"/>
    </xf>
    <xf numFmtId="0" fontId="54" fillId="3" borderId="7" xfId="9" applyFont="1" applyFill="1" applyBorder="1" applyAlignment="1">
      <alignment horizontal="left" vertical="center"/>
    </xf>
    <xf numFmtId="0" fontId="67" fillId="3" borderId="7" xfId="9" applyFont="1" applyFill="1" applyBorder="1" applyAlignment="1">
      <alignment horizontal="center" vertical="center"/>
    </xf>
    <xf numFmtId="0" fontId="18" fillId="3" borderId="7" xfId="9" applyFont="1" applyFill="1" applyBorder="1" applyAlignment="1">
      <alignment horizontal="left" vertical="center"/>
    </xf>
    <xf numFmtId="0" fontId="54" fillId="3" borderId="7" xfId="10" applyFont="1" applyFill="1" applyBorder="1" applyAlignment="1">
      <alignment vertical="center"/>
    </xf>
    <xf numFmtId="49" fontId="54" fillId="3" borderId="7" xfId="10" applyNumberFormat="1" applyFont="1" applyFill="1" applyBorder="1" applyAlignment="1">
      <alignment horizontal="center" vertical="center"/>
    </xf>
    <xf numFmtId="0" fontId="54" fillId="3" borderId="7" xfId="10" applyFont="1" applyFill="1" applyBorder="1" applyAlignment="1">
      <alignment horizontal="left" vertical="center"/>
    </xf>
    <xf numFmtId="49" fontId="15" fillId="3" borderId="7" xfId="10" applyNumberFormat="1" applyFont="1" applyFill="1" applyBorder="1" applyAlignment="1">
      <alignment horizontal="center" vertical="center"/>
    </xf>
    <xf numFmtId="49" fontId="15" fillId="3" borderId="7" xfId="5" applyNumberFormat="1" applyFont="1" applyFill="1" applyBorder="1" applyAlignment="1">
      <alignment horizontal="center" vertical="center"/>
    </xf>
    <xf numFmtId="14" fontId="15" fillId="3" borderId="7" xfId="5" applyNumberFormat="1" applyFont="1" applyFill="1" applyBorder="1" applyAlignment="1">
      <alignment horizontal="center" vertical="center"/>
    </xf>
    <xf numFmtId="0" fontId="66" fillId="3" borderId="7" xfId="9" applyFont="1" applyFill="1" applyBorder="1" applyAlignment="1">
      <alignment vertical="center"/>
    </xf>
    <xf numFmtId="0" fontId="15" fillId="0" borderId="7" xfId="9" applyFont="1" applyFill="1" applyBorder="1" applyAlignment="1">
      <alignment horizontal="left" vertical="center"/>
    </xf>
    <xf numFmtId="0" fontId="54" fillId="0" borderId="7" xfId="11" applyFont="1" applyBorder="1" applyAlignment="1">
      <alignment vertical="center"/>
    </xf>
    <xf numFmtId="0" fontId="11" fillId="0" borderId="7" xfId="9" applyFont="1" applyFill="1" applyBorder="1" applyAlignment="1">
      <alignment horizontal="left" vertical="center"/>
    </xf>
    <xf numFmtId="0" fontId="54" fillId="0" borderId="7" xfId="11" applyFont="1" applyBorder="1" applyAlignment="1">
      <alignment horizontal="center" vertical="center"/>
    </xf>
    <xf numFmtId="0" fontId="54" fillId="0" borderId="7" xfId="11" applyFont="1" applyBorder="1" applyAlignment="1">
      <alignment horizontal="left" vertical="center"/>
    </xf>
    <xf numFmtId="0" fontId="57" fillId="3" borderId="7" xfId="5" applyFont="1" applyFill="1" applyBorder="1" applyAlignment="1">
      <alignment horizontal="left" vertical="center"/>
    </xf>
    <xf numFmtId="0" fontId="56" fillId="3" borderId="7" xfId="13" applyFont="1" applyFill="1" applyBorder="1" applyAlignment="1">
      <alignment vertical="center"/>
    </xf>
    <xf numFmtId="0" fontId="59" fillId="3" borderId="0" xfId="5" applyFont="1" applyFill="1" applyBorder="1" applyAlignment="1">
      <alignment horizontal="left" vertical="center"/>
    </xf>
    <xf numFmtId="0" fontId="49" fillId="3" borderId="7" xfId="4" applyFont="1" applyFill="1" applyBorder="1" applyAlignment="1">
      <alignment horizontal="left" vertical="center"/>
    </xf>
    <xf numFmtId="0" fontId="11" fillId="3" borderId="7" xfId="5" applyFont="1" applyFill="1" applyBorder="1" applyAlignment="1">
      <alignment vertical="center"/>
    </xf>
    <xf numFmtId="49" fontId="15" fillId="3" borderId="7" xfId="5" applyNumberFormat="1" applyFont="1" applyFill="1" applyBorder="1" applyAlignment="1">
      <alignment vertical="center"/>
    </xf>
    <xf numFmtId="0" fontId="66" fillId="3" borderId="7" xfId="9" applyFont="1" applyFill="1" applyBorder="1" applyAlignment="1">
      <alignment vertical="center" wrapText="1"/>
    </xf>
    <xf numFmtId="0" fontId="11" fillId="3" borderId="7" xfId="10" applyFont="1" applyFill="1" applyBorder="1" applyAlignment="1">
      <alignment vertical="center"/>
    </xf>
    <xf numFmtId="0" fontId="54" fillId="3" borderId="7" xfId="10" applyFont="1" applyFill="1" applyBorder="1" applyAlignment="1">
      <alignment vertical="center" wrapText="1"/>
    </xf>
    <xf numFmtId="14" fontId="54" fillId="3" borderId="7" xfId="10" applyNumberFormat="1" applyFont="1" applyFill="1" applyBorder="1" applyAlignment="1">
      <alignment horizontal="left" vertical="center"/>
    </xf>
    <xf numFmtId="49" fontId="15" fillId="3" borderId="7" xfId="10" applyNumberFormat="1" applyFont="1" applyFill="1" applyBorder="1" applyAlignment="1">
      <alignment vertical="center"/>
    </xf>
    <xf numFmtId="14" fontId="54" fillId="3" borderId="7" xfId="9" applyNumberFormat="1" applyFont="1" applyFill="1" applyBorder="1" applyAlignment="1">
      <alignment horizontal="left" vertical="center"/>
    </xf>
    <xf numFmtId="0" fontId="56" fillId="3" borderId="7" xfId="10" applyFont="1" applyFill="1" applyBorder="1" applyAlignment="1">
      <alignment vertical="center"/>
    </xf>
    <xf numFmtId="0" fontId="15" fillId="3" borderId="0" xfId="9" applyFont="1" applyFill="1" applyAlignment="1">
      <alignment horizontal="center" vertical="center"/>
    </xf>
    <xf numFmtId="0" fontId="11" fillId="3" borderId="7" xfId="10" applyFont="1" applyFill="1" applyBorder="1" applyAlignment="1">
      <alignment horizontal="left" vertical="center"/>
    </xf>
    <xf numFmtId="0" fontId="18" fillId="3" borderId="7" xfId="10" applyFont="1" applyFill="1" applyBorder="1" applyAlignment="1">
      <alignment vertical="center"/>
    </xf>
    <xf numFmtId="0" fontId="11" fillId="9" borderId="7" xfId="9" applyFont="1" applyFill="1" applyBorder="1" applyAlignment="1">
      <alignment horizontal="left" vertical="center"/>
    </xf>
    <xf numFmtId="0" fontId="15" fillId="9" borderId="7" xfId="9" applyFont="1" applyFill="1" applyBorder="1" applyAlignment="1">
      <alignment vertical="center"/>
    </xf>
    <xf numFmtId="14" fontId="54" fillId="3" borderId="7" xfId="9" applyNumberFormat="1" applyFont="1" applyFill="1" applyBorder="1" applyAlignment="1">
      <alignment horizontal="center" vertical="center"/>
    </xf>
    <xf numFmtId="49" fontId="15" fillId="3" borderId="7" xfId="9" applyNumberFormat="1" applyFont="1" applyFill="1" applyBorder="1" applyAlignment="1">
      <alignment horizontal="center" vertical="center"/>
    </xf>
    <xf numFmtId="49" fontId="54" fillId="3" borderId="7" xfId="9" applyNumberFormat="1" applyFont="1" applyFill="1" applyBorder="1" applyAlignment="1">
      <alignment horizontal="center" vertical="center"/>
    </xf>
    <xf numFmtId="0" fontId="66" fillId="3" borderId="7" xfId="5" applyFont="1" applyFill="1" applyBorder="1" applyAlignment="1">
      <alignment vertical="center" wrapText="1"/>
    </xf>
    <xf numFmtId="0" fontId="66" fillId="3" borderId="7" xfId="5" applyFont="1" applyFill="1" applyBorder="1" applyAlignment="1">
      <alignment vertical="center"/>
    </xf>
    <xf numFmtId="0" fontId="11" fillId="3" borderId="7" xfId="5" applyFont="1" applyFill="1" applyBorder="1" applyAlignment="1">
      <alignment horizontal="left" vertical="center"/>
    </xf>
    <xf numFmtId="0" fontId="69" fillId="3" borderId="7" xfId="5" applyFont="1" applyFill="1" applyBorder="1" applyAlignment="1">
      <alignment vertical="center" wrapText="1"/>
    </xf>
    <xf numFmtId="0" fontId="15" fillId="3" borderId="0" xfId="5" applyFont="1" applyFill="1" applyAlignment="1">
      <alignment horizontal="center" vertical="center"/>
    </xf>
    <xf numFmtId="0" fontId="11" fillId="3" borderId="8" xfId="5" applyFont="1" applyFill="1" applyBorder="1" applyAlignment="1">
      <alignment vertical="center"/>
    </xf>
    <xf numFmtId="0" fontId="15" fillId="3" borderId="20" xfId="5" applyFont="1" applyFill="1" applyBorder="1" applyAlignment="1">
      <alignment vertical="center"/>
    </xf>
    <xf numFmtId="0" fontId="15" fillId="3" borderId="0" xfId="5" applyFont="1" applyFill="1" applyAlignment="1">
      <alignment vertical="center"/>
    </xf>
    <xf numFmtId="0" fontId="15" fillId="3" borderId="20" xfId="5" applyFont="1" applyFill="1" applyBorder="1" applyAlignment="1">
      <alignment horizontal="left" vertical="center"/>
    </xf>
    <xf numFmtId="0" fontId="15" fillId="3" borderId="20" xfId="5" applyFont="1" applyFill="1" applyBorder="1" applyAlignment="1">
      <alignment horizontal="center" vertical="center"/>
    </xf>
    <xf numFmtId="0" fontId="11" fillId="3" borderId="10" xfId="5" applyFont="1" applyFill="1" applyBorder="1" applyAlignment="1">
      <alignment vertical="center"/>
    </xf>
    <xf numFmtId="0" fontId="15" fillId="3" borderId="0" xfId="5" applyFont="1" applyFill="1" applyAlignment="1">
      <alignment vertical="center" wrapText="1"/>
    </xf>
    <xf numFmtId="0" fontId="15" fillId="3" borderId="0" xfId="5" applyFont="1" applyFill="1" applyAlignment="1">
      <alignment horizontal="left" vertical="center"/>
    </xf>
    <xf numFmtId="14" fontId="15" fillId="3" borderId="0" xfId="5" applyNumberFormat="1" applyFont="1" applyFill="1" applyAlignment="1">
      <alignment horizontal="left" vertical="center"/>
    </xf>
    <xf numFmtId="49" fontId="15" fillId="3" borderId="0" xfId="5" applyNumberFormat="1" applyFont="1" applyFill="1" applyAlignment="1">
      <alignment horizontal="center" vertical="center"/>
    </xf>
    <xf numFmtId="0" fontId="15" fillId="16" borderId="0" xfId="9" applyFont="1" applyFill="1" applyBorder="1" applyAlignment="1">
      <alignment horizontal="left" vertical="center"/>
    </xf>
    <xf numFmtId="0" fontId="15" fillId="16" borderId="0" xfId="5" applyFont="1" applyFill="1" applyAlignment="1">
      <alignment vertical="center" wrapText="1"/>
    </xf>
    <xf numFmtId="0" fontId="15" fillId="16" borderId="0" xfId="5" applyFont="1" applyFill="1" applyAlignment="1">
      <alignment horizontal="center" vertical="center"/>
    </xf>
    <xf numFmtId="0" fontId="49" fillId="16" borderId="0" xfId="4" applyFont="1" applyFill="1" applyAlignment="1">
      <alignment vertical="center"/>
    </xf>
    <xf numFmtId="0" fontId="65" fillId="3" borderId="7" xfId="10" applyFont="1" applyFill="1" applyBorder="1" applyAlignment="1">
      <alignment horizontal="center" vertical="center"/>
    </xf>
    <xf numFmtId="0" fontId="15" fillId="3" borderId="0" xfId="10" applyFont="1" applyFill="1" applyAlignment="1">
      <alignment vertical="center"/>
    </xf>
    <xf numFmtId="0" fontId="59" fillId="3" borderId="7" xfId="10" applyFont="1" applyFill="1" applyBorder="1" applyAlignment="1">
      <alignment vertical="center"/>
    </xf>
    <xf numFmtId="0" fontId="15" fillId="3" borderId="0" xfId="8" applyFont="1" applyFill="1" applyAlignment="1">
      <alignment vertical="center"/>
    </xf>
    <xf numFmtId="0" fontId="54" fillId="3" borderId="0" xfId="11" applyFont="1" applyFill="1" applyAlignment="1">
      <alignment vertical="center"/>
    </xf>
    <xf numFmtId="0" fontId="11" fillId="0" borderId="9" xfId="5" applyFont="1" applyFill="1" applyBorder="1" applyAlignment="1">
      <alignment horizontal="center" vertical="center"/>
    </xf>
    <xf numFmtId="0" fontId="11" fillId="0" borderId="10" xfId="5" applyFont="1" applyFill="1" applyBorder="1" applyAlignment="1">
      <alignment horizontal="center" vertical="center"/>
    </xf>
    <xf numFmtId="0" fontId="54" fillId="3" borderId="7" xfId="11" applyFont="1" applyFill="1" applyBorder="1" applyAlignment="1">
      <alignment vertical="center"/>
    </xf>
    <xf numFmtId="0" fontId="54" fillId="3" borderId="10" xfId="11" applyFont="1" applyFill="1" applyBorder="1" applyAlignment="1">
      <alignment vertical="center"/>
    </xf>
    <xf numFmtId="0" fontId="68" fillId="3" borderId="7" xfId="11" applyFont="1" applyFill="1" applyBorder="1" applyAlignment="1">
      <alignment vertical="center"/>
    </xf>
    <xf numFmtId="0" fontId="11" fillId="3" borderId="7" xfId="9" applyFont="1" applyFill="1" applyBorder="1" applyAlignment="1">
      <alignment horizontal="center" vertical="center" wrapText="1"/>
    </xf>
    <xf numFmtId="0" fontId="15" fillId="3" borderId="7" xfId="9" applyFont="1" applyFill="1" applyBorder="1" applyAlignment="1">
      <alignment horizontal="center" vertical="center" wrapText="1"/>
    </xf>
    <xf numFmtId="0" fontId="54" fillId="3" borderId="0" xfId="11" applyFont="1" applyFill="1" applyBorder="1" applyAlignment="1">
      <alignment vertical="center"/>
    </xf>
    <xf numFmtId="0" fontId="15" fillId="3" borderId="0" xfId="9" applyFont="1" applyFill="1" applyBorder="1" applyAlignment="1">
      <alignment horizontal="center" vertical="center"/>
    </xf>
    <xf numFmtId="49" fontId="15" fillId="3" borderId="0" xfId="9" applyNumberFormat="1" applyFont="1" applyFill="1" applyBorder="1" applyAlignment="1">
      <alignment horizontal="left" vertical="center"/>
    </xf>
    <xf numFmtId="0" fontId="11" fillId="0" borderId="8" xfId="5" applyFont="1" applyFill="1" applyBorder="1" applyAlignment="1">
      <alignment horizontal="center" vertical="center" textRotation="90"/>
    </xf>
    <xf numFmtId="0" fontId="54" fillId="3" borderId="7" xfId="11" applyFont="1" applyFill="1" applyBorder="1" applyAlignment="1">
      <alignment horizontal="center" vertical="center"/>
    </xf>
    <xf numFmtId="0" fontId="54" fillId="3" borderId="0" xfId="11" applyFont="1" applyFill="1" applyBorder="1" applyAlignment="1">
      <alignment horizontal="center" vertical="center"/>
    </xf>
    <xf numFmtId="0" fontId="59" fillId="0" borderId="9" xfId="5" applyFont="1" applyFill="1" applyBorder="1" applyAlignment="1">
      <alignment horizontal="left" vertical="center"/>
    </xf>
    <xf numFmtId="0" fontId="15" fillId="3" borderId="20" xfId="9" applyFont="1" applyFill="1" applyBorder="1" applyAlignment="1">
      <alignment vertical="center"/>
    </xf>
    <xf numFmtId="0" fontId="15" fillId="3" borderId="19" xfId="9" applyFont="1" applyFill="1" applyBorder="1" applyAlignment="1">
      <alignment vertical="center"/>
    </xf>
    <xf numFmtId="0" fontId="15" fillId="3" borderId="19" xfId="9" applyFont="1" applyFill="1" applyBorder="1" applyAlignment="1">
      <alignment horizontal="left" vertical="center"/>
    </xf>
    <xf numFmtId="0" fontId="11" fillId="3" borderId="10" xfId="9" applyFont="1" applyFill="1" applyBorder="1" applyAlignment="1">
      <alignment vertical="center"/>
    </xf>
    <xf numFmtId="0" fontId="15" fillId="3" borderId="10" xfId="9" applyFont="1" applyFill="1" applyBorder="1" applyAlignment="1">
      <alignment vertical="center"/>
    </xf>
    <xf numFmtId="0" fontId="54" fillId="3" borderId="7" xfId="11" applyFont="1" applyFill="1" applyBorder="1" applyAlignment="1">
      <alignment horizontal="left" vertical="center"/>
    </xf>
    <xf numFmtId="0" fontId="68" fillId="3" borderId="7" xfId="11" applyFont="1" applyFill="1" applyBorder="1" applyAlignment="1">
      <alignment horizontal="left" vertical="center"/>
    </xf>
    <xf numFmtId="0" fontId="59" fillId="3" borderId="7" xfId="9" applyFont="1" applyFill="1" applyBorder="1" applyAlignment="1">
      <alignment horizontal="left" vertical="center"/>
    </xf>
    <xf numFmtId="0" fontId="59" fillId="3" borderId="7" xfId="9" applyFont="1" applyFill="1" applyBorder="1" applyAlignment="1">
      <alignment vertical="center"/>
    </xf>
    <xf numFmtId="0" fontId="67" fillId="3" borderId="7" xfId="9" applyFont="1" applyFill="1" applyBorder="1" applyAlignment="1">
      <alignment vertical="center"/>
    </xf>
    <xf numFmtId="0" fontId="11" fillId="3" borderId="8" xfId="9" applyFont="1" applyFill="1" applyBorder="1" applyAlignment="1">
      <alignment vertical="center"/>
    </xf>
    <xf numFmtId="0" fontId="18" fillId="3" borderId="7" xfId="9" applyFont="1" applyFill="1" applyBorder="1" applyAlignment="1">
      <alignment vertical="center"/>
    </xf>
    <xf numFmtId="0" fontId="56" fillId="3" borderId="7" xfId="10" applyFont="1" applyFill="1" applyBorder="1" applyAlignment="1">
      <alignment horizontal="left" vertical="center"/>
    </xf>
    <xf numFmtId="0" fontId="54" fillId="3" borderId="11" xfId="11" applyFont="1" applyFill="1" applyBorder="1" applyAlignment="1">
      <alignment vertical="center"/>
    </xf>
    <xf numFmtId="0" fontId="54" fillId="3" borderId="12" xfId="11" applyFont="1" applyFill="1" applyBorder="1" applyAlignment="1">
      <alignment vertical="center"/>
    </xf>
    <xf numFmtId="0" fontId="54" fillId="3" borderId="13" xfId="11" applyFont="1" applyFill="1" applyBorder="1" applyAlignment="1">
      <alignment vertical="center"/>
    </xf>
    <xf numFmtId="0" fontId="54" fillId="3" borderId="14" xfId="11" applyFont="1" applyFill="1" applyBorder="1" applyAlignment="1">
      <alignment vertical="center"/>
    </xf>
    <xf numFmtId="0" fontId="49" fillId="3" borderId="0" xfId="4" applyFont="1" applyFill="1" applyBorder="1" applyAlignment="1">
      <alignment vertical="center"/>
    </xf>
    <xf numFmtId="0" fontId="54" fillId="3" borderId="15" xfId="11" applyFont="1" applyFill="1" applyBorder="1" applyAlignment="1">
      <alignment vertical="center"/>
    </xf>
    <xf numFmtId="0" fontId="68" fillId="3" borderId="0" xfId="11" applyFont="1" applyFill="1" applyBorder="1" applyAlignment="1">
      <alignment vertical="center"/>
    </xf>
    <xf numFmtId="0" fontId="54" fillId="3" borderId="17" xfId="11" applyFont="1" applyFill="1" applyBorder="1" applyAlignment="1">
      <alignment vertical="center"/>
    </xf>
    <xf numFmtId="0" fontId="54" fillId="3" borderId="18" xfId="11" applyFont="1" applyFill="1" applyBorder="1" applyAlignment="1">
      <alignment vertical="center"/>
    </xf>
    <xf numFmtId="0" fontId="54" fillId="3" borderId="16" xfId="11" applyFont="1" applyFill="1" applyBorder="1" applyAlignment="1">
      <alignment vertical="center"/>
    </xf>
    <xf numFmtId="0" fontId="23" fillId="3" borderId="0" xfId="5" applyFont="1" applyFill="1" applyAlignment="1">
      <alignment vertical="center"/>
    </xf>
    <xf numFmtId="0" fontId="23" fillId="3" borderId="0" xfId="10" applyFont="1" applyFill="1" applyAlignment="1">
      <alignment vertical="center"/>
    </xf>
    <xf numFmtId="14" fontId="15" fillId="3" borderId="7" xfId="10" applyNumberFormat="1" applyFont="1" applyFill="1" applyBorder="1" applyAlignment="1">
      <alignment horizontal="center" vertical="center"/>
    </xf>
    <xf numFmtId="49" fontId="15" fillId="3" borderId="7" xfId="12" applyNumberFormat="1" applyFont="1" applyFill="1" applyBorder="1" applyAlignment="1">
      <alignment horizontal="left" vertical="center"/>
    </xf>
    <xf numFmtId="0" fontId="15" fillId="3" borderId="7" xfId="12" applyFont="1" applyFill="1" applyBorder="1" applyAlignment="1">
      <alignment horizontal="center" vertical="center"/>
    </xf>
    <xf numFmtId="0" fontId="54" fillId="3" borderId="7" xfId="12" applyFont="1" applyFill="1" applyBorder="1" applyAlignment="1">
      <alignment vertical="center"/>
    </xf>
    <xf numFmtId="0" fontId="15" fillId="3" borderId="19" xfId="10" applyFont="1" applyFill="1" applyBorder="1" applyAlignment="1">
      <alignment horizontal="left" vertical="center"/>
    </xf>
    <xf numFmtId="0" fontId="15" fillId="3" borderId="20" xfId="10" applyFont="1" applyFill="1" applyBorder="1" applyAlignment="1">
      <alignment horizontal="left" vertical="center"/>
    </xf>
    <xf numFmtId="0" fontId="56" fillId="3" borderId="19" xfId="10" applyFont="1" applyFill="1" applyBorder="1" applyAlignment="1">
      <alignment horizontal="left" vertical="center"/>
    </xf>
    <xf numFmtId="0" fontId="15" fillId="3" borderId="20" xfId="10" applyFont="1" applyFill="1" applyBorder="1" applyAlignment="1">
      <alignment vertical="center"/>
    </xf>
    <xf numFmtId="0" fontId="15" fillId="3" borderId="21" xfId="10" applyFont="1" applyFill="1" applyBorder="1" applyAlignment="1">
      <alignment vertical="center"/>
    </xf>
    <xf numFmtId="0" fontId="18" fillId="12" borderId="19" xfId="10" applyFont="1" applyFill="1" applyBorder="1" applyAlignment="1">
      <alignment vertical="center"/>
    </xf>
    <xf numFmtId="0" fontId="11" fillId="12" borderId="7" xfId="10" applyFont="1" applyFill="1" applyBorder="1" applyAlignment="1">
      <alignment horizontal="left" vertical="center"/>
    </xf>
    <xf numFmtId="0" fontId="15" fillId="12" borderId="7" xfId="10" applyFont="1" applyFill="1" applyBorder="1" applyAlignment="1">
      <alignment vertical="center"/>
    </xf>
    <xf numFmtId="0" fontId="15" fillId="3" borderId="19" xfId="10" applyFont="1" applyFill="1" applyBorder="1" applyAlignment="1">
      <alignment vertical="center"/>
    </xf>
    <xf numFmtId="0" fontId="56" fillId="3" borderId="7" xfId="10" applyFont="1" applyFill="1" applyBorder="1" applyAlignment="1">
      <alignment vertical="center" wrapText="1"/>
    </xf>
    <xf numFmtId="0" fontId="13" fillId="3" borderId="7" xfId="4" applyFill="1" applyBorder="1" applyAlignment="1" applyProtection="1">
      <alignment horizontal="left" vertical="center"/>
    </xf>
    <xf numFmtId="0" fontId="13" fillId="3" borderId="7" xfId="4" applyFill="1" applyBorder="1" applyAlignment="1" applyProtection="1">
      <alignment vertical="center"/>
    </xf>
    <xf numFmtId="0" fontId="13" fillId="3" borderId="7" xfId="4" applyFill="1" applyBorder="1" applyAlignment="1" applyProtection="1">
      <alignment vertical="center" wrapText="1"/>
    </xf>
    <xf numFmtId="2" fontId="13" fillId="3" borderId="7" xfId="4" applyNumberFormat="1" applyFill="1" applyBorder="1" applyAlignment="1" applyProtection="1">
      <alignment vertical="center"/>
    </xf>
    <xf numFmtId="0" fontId="56" fillId="3" borderId="7" xfId="5" applyFont="1" applyFill="1" applyBorder="1" applyAlignment="1">
      <alignment vertical="center" wrapText="1"/>
    </xf>
    <xf numFmtId="0" fontId="56" fillId="3" borderId="7" xfId="5" applyFont="1" applyFill="1" applyBorder="1" applyAlignment="1">
      <alignment horizontal="left" vertical="center" wrapText="1"/>
    </xf>
    <xf numFmtId="0" fontId="31" fillId="10" borderId="7" xfId="10" applyFont="1" applyFill="1" applyBorder="1" applyAlignment="1">
      <alignment horizontal="center" vertical="center"/>
    </xf>
    <xf numFmtId="0" fontId="15" fillId="3" borderId="7" xfId="10" quotePrefix="1" applyFont="1" applyFill="1" applyBorder="1" applyAlignment="1">
      <alignment vertical="center"/>
    </xf>
    <xf numFmtId="0" fontId="15" fillId="4" borderId="7" xfId="10" applyFont="1" applyFill="1" applyBorder="1" applyAlignment="1">
      <alignment vertical="center"/>
    </xf>
    <xf numFmtId="0" fontId="76" fillId="3" borderId="7" xfId="10" applyFont="1" applyFill="1" applyBorder="1" applyAlignment="1">
      <alignment vertical="center"/>
    </xf>
    <xf numFmtId="0" fontId="31" fillId="10" borderId="7" xfId="10" applyFont="1" applyFill="1" applyBorder="1" applyAlignment="1">
      <alignment horizontal="left" vertical="center" indent="3"/>
    </xf>
    <xf numFmtId="0" fontId="31" fillId="10" borderId="7" xfId="10" applyFont="1" applyFill="1" applyBorder="1" applyAlignment="1">
      <alignment horizontal="left" vertical="center" indent="6"/>
    </xf>
    <xf numFmtId="0" fontId="15" fillId="3" borderId="7" xfId="10" applyFont="1" applyFill="1" applyBorder="1" applyAlignment="1">
      <alignment horizontal="left" vertical="center" indent="6"/>
    </xf>
    <xf numFmtId="0" fontId="15" fillId="3" borderId="7" xfId="10" applyFont="1" applyFill="1" applyBorder="1" applyAlignment="1">
      <alignment horizontal="left" vertical="center" indent="8"/>
    </xf>
    <xf numFmtId="0" fontId="15" fillId="3" borderId="7" xfId="10" applyFont="1" applyFill="1" applyBorder="1" applyAlignment="1">
      <alignment horizontal="center" vertical="center" wrapText="1"/>
    </xf>
    <xf numFmtId="0" fontId="15" fillId="3" borderId="7" xfId="10" applyFont="1" applyFill="1" applyBorder="1" applyAlignment="1">
      <alignment horizontal="left" vertical="center" indent="20"/>
    </xf>
    <xf numFmtId="0" fontId="31" fillId="10" borderId="7" xfId="10" applyFont="1" applyFill="1" applyBorder="1" applyAlignment="1">
      <alignment horizontal="left" vertical="center" indent="9"/>
    </xf>
    <xf numFmtId="0" fontId="15" fillId="3" borderId="7" xfId="10" applyFont="1" applyFill="1" applyBorder="1" applyAlignment="1">
      <alignment horizontal="left" vertical="center" indent="1"/>
    </xf>
    <xf numFmtId="0" fontId="15" fillId="3" borderId="7" xfId="10" applyFont="1" applyFill="1" applyBorder="1" applyAlignment="1">
      <alignment horizontal="left" vertical="center" indent="3"/>
    </xf>
    <xf numFmtId="0" fontId="15" fillId="3" borderId="7" xfId="10" applyFont="1" applyFill="1" applyBorder="1" applyAlignment="1">
      <alignment horizontal="left" vertical="center" indent="4"/>
    </xf>
    <xf numFmtId="0" fontId="15" fillId="3" borderId="7" xfId="10" applyFont="1" applyFill="1" applyBorder="1" applyAlignment="1">
      <alignment horizontal="left" vertical="center" indent="13"/>
    </xf>
    <xf numFmtId="0" fontId="15" fillId="3" borderId="0" xfId="5" applyFont="1" applyFill="1" applyAlignment="1">
      <alignment horizontal="center" vertical="center" wrapText="1"/>
    </xf>
    <xf numFmtId="0" fontId="65" fillId="4" borderId="7" xfId="10" applyFont="1" applyFill="1" applyBorder="1" applyAlignment="1">
      <alignment horizontal="center" vertical="center"/>
    </xf>
    <xf numFmtId="0" fontId="18" fillId="4" borderId="7" xfId="10" applyFont="1" applyFill="1" applyBorder="1" applyAlignment="1">
      <alignment horizontal="left" vertical="center"/>
    </xf>
    <xf numFmtId="0" fontId="67" fillId="3" borderId="7" xfId="10" applyFont="1" applyFill="1" applyBorder="1" applyAlignment="1">
      <alignment horizontal="left" vertical="center"/>
    </xf>
    <xf numFmtId="0" fontId="67" fillId="3" borderId="7" xfId="10" applyFont="1" applyFill="1" applyBorder="1" applyAlignment="1">
      <alignment horizontal="left" vertical="center" indent="3"/>
    </xf>
    <xf numFmtId="0" fontId="67" fillId="3" borderId="7" xfId="10" applyFont="1" applyFill="1" applyBorder="1" applyAlignment="1">
      <alignment horizontal="left" vertical="center" indent="7"/>
    </xf>
    <xf numFmtId="0" fontId="31" fillId="10" borderId="7" xfId="10" applyFont="1" applyFill="1" applyBorder="1" applyAlignment="1">
      <alignment horizontal="left" vertical="center" indent="4"/>
    </xf>
    <xf numFmtId="0" fontId="32" fillId="10" borderId="20" xfId="10" applyFont="1" applyFill="1" applyBorder="1" applyAlignment="1">
      <alignment horizontal="left" vertical="center"/>
    </xf>
    <xf numFmtId="0" fontId="32" fillId="10" borderId="21" xfId="10" applyFont="1" applyFill="1" applyBorder="1" applyAlignment="1">
      <alignment horizontal="left" vertical="center"/>
    </xf>
    <xf numFmtId="0" fontId="32" fillId="10" borderId="19" xfId="10" applyFont="1" applyFill="1" applyBorder="1" applyAlignment="1">
      <alignment horizontal="left" vertical="center"/>
    </xf>
    <xf numFmtId="0" fontId="32" fillId="10" borderId="7" xfId="10" applyFont="1" applyFill="1" applyBorder="1" applyAlignment="1">
      <alignment horizontal="left" vertical="center"/>
    </xf>
    <xf numFmtId="0" fontId="32" fillId="3" borderId="7" xfId="10" applyFont="1" applyFill="1" applyBorder="1" applyAlignment="1">
      <alignment horizontal="left" vertical="center"/>
    </xf>
    <xf numFmtId="0" fontId="32" fillId="10" borderId="20" xfId="10" applyFont="1" applyFill="1" applyBorder="1" applyAlignment="1">
      <alignment horizontal="left" vertical="center" wrapText="1"/>
    </xf>
    <xf numFmtId="0" fontId="80" fillId="10" borderId="21" xfId="10" applyFont="1" applyFill="1" applyBorder="1" applyAlignment="1">
      <alignment vertical="center"/>
    </xf>
    <xf numFmtId="0" fontId="32" fillId="10" borderId="19" xfId="10" applyFont="1" applyFill="1" applyBorder="1" applyAlignment="1">
      <alignment horizontal="left" vertical="center" wrapText="1"/>
    </xf>
    <xf numFmtId="0" fontId="32" fillId="10" borderId="7" xfId="10" applyFont="1" applyFill="1" applyBorder="1" applyAlignment="1">
      <alignment horizontal="left" vertical="center" wrapText="1"/>
    </xf>
    <xf numFmtId="0" fontId="81" fillId="10" borderId="21" xfId="10" applyFont="1" applyFill="1" applyBorder="1" applyAlignment="1">
      <alignment horizontal="left" vertical="center"/>
    </xf>
    <xf numFmtId="0" fontId="32" fillId="10" borderId="21" xfId="10" applyFont="1" applyFill="1" applyBorder="1" applyAlignment="1">
      <alignment horizontal="left" vertical="center" wrapText="1"/>
    </xf>
    <xf numFmtId="0" fontId="80" fillId="3" borderId="0" xfId="11" applyFont="1" applyFill="1" applyBorder="1" applyAlignment="1">
      <alignment vertical="center"/>
    </xf>
    <xf numFmtId="0" fontId="5" fillId="3" borderId="0" xfId="5" applyFont="1" applyFill="1" applyBorder="1" applyAlignment="1">
      <alignment horizontal="left" vertical="center" wrapText="1" indent="1"/>
    </xf>
    <xf numFmtId="0" fontId="5" fillId="3" borderId="0" xfId="5" applyFont="1" applyFill="1" applyBorder="1"/>
    <xf numFmtId="0" fontId="15" fillId="0" borderId="0" xfId="5" applyFont="1" applyBorder="1"/>
    <xf numFmtId="0" fontId="15" fillId="3" borderId="0" xfId="5" applyFont="1" applyFill="1" applyBorder="1" applyAlignment="1">
      <alignment horizontal="left" vertical="center" wrapText="1" indent="1"/>
    </xf>
    <xf numFmtId="0" fontId="15" fillId="3" borderId="0" xfId="5" applyFont="1" applyFill="1" applyBorder="1" applyAlignment="1">
      <alignment horizontal="left" vertical="center" wrapText="1"/>
    </xf>
    <xf numFmtId="0" fontId="82" fillId="3" borderId="0" xfId="5" applyFont="1" applyFill="1" applyBorder="1" applyAlignment="1">
      <alignment vertical="center" wrapText="1"/>
    </xf>
    <xf numFmtId="0" fontId="15" fillId="0" borderId="20" xfId="10" applyFont="1" applyFill="1" applyBorder="1" applyAlignment="1">
      <alignment horizontal="left" vertical="center"/>
    </xf>
    <xf numFmtId="0" fontId="11" fillId="3" borderId="21" xfId="10" applyFont="1" applyFill="1" applyBorder="1" applyAlignment="1">
      <alignment horizontal="left" vertical="center"/>
    </xf>
    <xf numFmtId="0" fontId="31" fillId="10" borderId="7" xfId="10" applyFont="1" applyFill="1" applyBorder="1" applyAlignment="1">
      <alignment horizontal="left" vertical="center" wrapText="1"/>
    </xf>
    <xf numFmtId="0" fontId="15" fillId="3" borderId="21" xfId="10" applyFont="1" applyFill="1" applyBorder="1" applyAlignment="1">
      <alignment horizontal="left" vertical="center"/>
    </xf>
    <xf numFmtId="0" fontId="79" fillId="10" borderId="21" xfId="10" applyFont="1" applyFill="1" applyBorder="1" applyAlignment="1">
      <alignment horizontal="left" vertical="center" wrapText="1"/>
    </xf>
    <xf numFmtId="0" fontId="31" fillId="10" borderId="20" xfId="10" applyFont="1" applyFill="1" applyBorder="1" applyAlignment="1">
      <alignment horizontal="left" vertical="center" wrapText="1"/>
    </xf>
    <xf numFmtId="0" fontId="13" fillId="3" borderId="0" xfId="4" applyFill="1" applyAlignment="1">
      <alignment vertical="center"/>
    </xf>
    <xf numFmtId="0" fontId="15" fillId="3" borderId="7" xfId="10" applyFont="1" applyFill="1" applyBorder="1" applyAlignment="1">
      <alignment horizontal="left" vertical="center" wrapText="1"/>
    </xf>
    <xf numFmtId="0" fontId="77" fillId="19" borderId="7" xfId="10" applyFont="1" applyFill="1" applyBorder="1" applyAlignment="1">
      <alignment horizontal="left" vertical="center"/>
    </xf>
    <xf numFmtId="0" fontId="15" fillId="3" borderId="7" xfId="10" applyFont="1" applyFill="1" applyBorder="1" applyAlignment="1">
      <alignment horizontal="left" vertical="center" wrapText="1" indent="1"/>
    </xf>
    <xf numFmtId="0" fontId="56" fillId="9" borderId="7" xfId="5" applyFont="1" applyFill="1" applyBorder="1" applyAlignment="1">
      <alignment vertical="center" wrapText="1"/>
    </xf>
    <xf numFmtId="0" fontId="15" fillId="0" borderId="7" xfId="10" applyFont="1" applyFill="1" applyBorder="1" applyAlignment="1">
      <alignment horizontal="left" vertical="center" wrapText="1"/>
    </xf>
    <xf numFmtId="0" fontId="87" fillId="0" borderId="7" xfId="0" applyFont="1" applyBorder="1" applyAlignment="1">
      <alignment wrapText="1"/>
    </xf>
    <xf numFmtId="0" fontId="15" fillId="3" borderId="8" xfId="5" applyFont="1" applyFill="1" applyBorder="1" applyAlignment="1">
      <alignment vertical="center"/>
    </xf>
    <xf numFmtId="0" fontId="31" fillId="10" borderId="20" xfId="10" applyFont="1" applyFill="1" applyBorder="1" applyAlignment="1">
      <alignment horizontal="left" vertical="center" indent="3"/>
    </xf>
    <xf numFmtId="0" fontId="31" fillId="10" borderId="21" xfId="10" applyFont="1" applyFill="1" applyBorder="1" applyAlignment="1">
      <alignment horizontal="left" vertical="center" indent="3"/>
    </xf>
    <xf numFmtId="0" fontId="31" fillId="10" borderId="19" xfId="10" applyFont="1" applyFill="1" applyBorder="1" applyAlignment="1">
      <alignment horizontal="left" vertical="center" indent="3"/>
    </xf>
    <xf numFmtId="0" fontId="11" fillId="4" borderId="8" xfId="5" applyFont="1" applyFill="1" applyBorder="1" applyAlignment="1">
      <alignment horizontal="center" vertical="center" textRotation="90"/>
    </xf>
    <xf numFmtId="0" fontId="18" fillId="9" borderId="7" xfId="10" applyFont="1" applyFill="1" applyBorder="1" applyAlignment="1">
      <alignment horizontal="left" vertical="center"/>
    </xf>
    <xf numFmtId="0" fontId="65" fillId="9" borderId="7" xfId="10" applyFont="1" applyFill="1" applyBorder="1" applyAlignment="1">
      <alignment horizontal="center" vertical="center"/>
    </xf>
    <xf numFmtId="0" fontId="11" fillId="4" borderId="20" xfId="5" applyFont="1" applyFill="1" applyBorder="1" applyAlignment="1">
      <alignment horizontal="center" vertical="center" textRotation="90"/>
    </xf>
    <xf numFmtId="0" fontId="15" fillId="3" borderId="19" xfId="8" applyFont="1" applyFill="1" applyBorder="1" applyAlignment="1">
      <alignment horizontal="center" vertical="center"/>
    </xf>
    <xf numFmtId="0" fontId="15" fillId="3" borderId="19" xfId="5" applyFont="1" applyFill="1" applyBorder="1" applyAlignment="1">
      <alignment vertical="center"/>
    </xf>
    <xf numFmtId="0" fontId="15" fillId="3" borderId="7" xfId="5" applyFont="1" applyFill="1" applyBorder="1" applyAlignment="1">
      <alignment horizontal="left" vertical="center" indent="2"/>
    </xf>
    <xf numFmtId="0" fontId="15" fillId="3" borderId="7" xfId="5" applyFont="1" applyFill="1" applyBorder="1" applyAlignment="1">
      <alignment horizontal="left" vertical="center" indent="3"/>
    </xf>
    <xf numFmtId="0" fontId="15" fillId="3" borderId="9" xfId="5" applyFont="1" applyFill="1" applyBorder="1" applyAlignment="1">
      <alignment vertical="center"/>
    </xf>
    <xf numFmtId="0" fontId="15" fillId="3" borderId="10" xfId="5" applyFont="1" applyFill="1" applyBorder="1" applyAlignment="1">
      <alignment vertical="center"/>
    </xf>
    <xf numFmtId="0" fontId="49" fillId="3" borderId="7" xfId="4" applyFont="1" applyFill="1" applyBorder="1" applyAlignment="1">
      <alignment horizontal="left" vertical="center" indent="15"/>
    </xf>
    <xf numFmtId="0" fontId="49" fillId="3" borderId="7" xfId="4" applyFont="1" applyFill="1" applyBorder="1" applyAlignment="1">
      <alignment horizontal="left" vertical="center" indent="20"/>
    </xf>
    <xf numFmtId="0" fontId="49" fillId="0" borderId="20" xfId="4" applyFont="1" applyBorder="1" applyAlignment="1">
      <alignment horizontal="left" indent="20"/>
    </xf>
    <xf numFmtId="0" fontId="15" fillId="3" borderId="0" xfId="5" applyFont="1" applyFill="1" applyBorder="1" applyAlignment="1">
      <alignment vertical="center"/>
    </xf>
    <xf numFmtId="0" fontId="15" fillId="3" borderId="7" xfId="5" applyFont="1" applyFill="1" applyBorder="1" applyAlignment="1">
      <alignment horizontal="left" vertical="center" indent="4"/>
    </xf>
    <xf numFmtId="0" fontId="15" fillId="3" borderId="7" xfId="5" applyFont="1" applyFill="1" applyBorder="1" applyAlignment="1">
      <alignment horizontal="left" vertical="center" indent="5"/>
    </xf>
    <xf numFmtId="0" fontId="15" fillId="3" borderId="7" xfId="5" applyFont="1" applyFill="1" applyBorder="1" applyAlignment="1">
      <alignment horizontal="left" vertical="center" indent="6"/>
    </xf>
    <xf numFmtId="0" fontId="15" fillId="3" borderId="7" xfId="5" applyFont="1" applyFill="1" applyBorder="1" applyAlignment="1">
      <alignment horizontal="left" vertical="center" indent="7"/>
    </xf>
    <xf numFmtId="0" fontId="15" fillId="3" borderId="7" xfId="5" quotePrefix="1" applyFont="1" applyFill="1" applyBorder="1" applyAlignment="1">
      <alignment horizontal="left" vertical="center" indent="2"/>
    </xf>
    <xf numFmtId="0" fontId="32" fillId="10" borderId="7" xfId="10" applyFont="1" applyFill="1" applyBorder="1" applyAlignment="1">
      <alignment horizontal="left" vertical="center" indent="6"/>
    </xf>
    <xf numFmtId="0" fontId="15" fillId="3" borderId="7" xfId="5" applyFont="1" applyFill="1" applyBorder="1" applyAlignment="1">
      <alignment horizontal="left" vertical="center" indent="8"/>
    </xf>
    <xf numFmtId="0" fontId="15" fillId="3" borderId="7" xfId="5" applyFont="1" applyFill="1" applyBorder="1" applyAlignment="1">
      <alignment horizontal="left" vertical="center" indent="10"/>
    </xf>
    <xf numFmtId="0" fontId="15" fillId="3" borderId="7" xfId="5" applyFont="1" applyFill="1" applyBorder="1" applyAlignment="1">
      <alignment horizontal="left" vertical="center" indent="12"/>
    </xf>
    <xf numFmtId="0" fontId="15" fillId="3" borderId="7" xfId="5" applyFont="1" applyFill="1" applyBorder="1" applyAlignment="1">
      <alignment horizontal="left" vertical="center" indent="15"/>
    </xf>
    <xf numFmtId="0" fontId="15" fillId="3" borderId="7" xfId="5" quotePrefix="1" applyFont="1" applyFill="1" applyBorder="1" applyAlignment="1">
      <alignment horizontal="left" vertical="center" indent="7"/>
    </xf>
    <xf numFmtId="0" fontId="90" fillId="3" borderId="7" xfId="5" applyFont="1" applyFill="1" applyBorder="1" applyAlignment="1">
      <alignment vertical="center"/>
    </xf>
    <xf numFmtId="0" fontId="90" fillId="3" borderId="7" xfId="5" applyFont="1" applyFill="1" applyBorder="1" applyAlignment="1">
      <alignment horizontal="left" vertical="center" indent="8"/>
    </xf>
    <xf numFmtId="0" fontId="11" fillId="9" borderId="7" xfId="5" applyFont="1" applyFill="1" applyBorder="1" applyAlignment="1">
      <alignment vertical="center"/>
    </xf>
    <xf numFmtId="0" fontId="11" fillId="9" borderId="0" xfId="5" applyFont="1" applyFill="1" applyBorder="1" applyAlignment="1">
      <alignment vertical="center"/>
    </xf>
    <xf numFmtId="0" fontId="15" fillId="3" borderId="7" xfId="5" quotePrefix="1" applyFont="1" applyFill="1" applyBorder="1" applyAlignment="1">
      <alignment horizontal="left" vertical="center" indent="6"/>
    </xf>
    <xf numFmtId="0" fontId="15" fillId="3" borderId="7" xfId="5" applyFont="1" applyFill="1" applyBorder="1" applyAlignment="1">
      <alignment horizontal="left" vertical="center" indent="9"/>
    </xf>
    <xf numFmtId="0" fontId="15" fillId="9" borderId="7" xfId="5" applyFont="1" applyFill="1" applyBorder="1" applyAlignment="1">
      <alignment horizontal="left" vertical="center" indent="3"/>
    </xf>
    <xf numFmtId="164" fontId="5" fillId="21" borderId="0" xfId="2" applyFont="1" applyFill="1" applyBorder="1" applyAlignment="1">
      <alignment vertical="center"/>
    </xf>
    <xf numFmtId="164" fontId="9" fillId="21" borderId="0" xfId="2" applyFont="1" applyFill="1" applyBorder="1" applyAlignment="1">
      <alignment vertical="center"/>
    </xf>
    <xf numFmtId="164" fontId="10" fillId="21" borderId="0" xfId="2" applyFont="1" applyFill="1" applyBorder="1" applyAlignment="1">
      <alignment horizontal="right" vertical="center"/>
    </xf>
    <xf numFmtId="164" fontId="10" fillId="21" borderId="0" xfId="2" applyFont="1" applyFill="1" applyBorder="1" applyAlignment="1">
      <alignment vertical="center"/>
    </xf>
    <xf numFmtId="164" fontId="14" fillId="21" borderId="0" xfId="4" applyNumberFormat="1" applyFont="1" applyFill="1" applyBorder="1" applyAlignment="1">
      <alignment vertical="center"/>
    </xf>
    <xf numFmtId="164" fontId="15" fillId="21" borderId="0" xfId="2" applyFont="1" applyFill="1" applyBorder="1" applyAlignment="1">
      <alignment vertical="center"/>
    </xf>
    <xf numFmtId="164" fontId="16" fillId="21" borderId="0" xfId="2" applyFont="1" applyFill="1" applyBorder="1" applyAlignment="1">
      <alignment vertical="center"/>
    </xf>
    <xf numFmtId="164" fontId="17" fillId="21" borderId="0" xfId="2" applyFont="1" applyFill="1" applyBorder="1" applyAlignment="1">
      <alignment vertical="center"/>
    </xf>
    <xf numFmtId="164" fontId="11" fillId="21" borderId="0" xfId="2" applyFont="1" applyFill="1" applyBorder="1" applyAlignment="1">
      <alignment vertical="center"/>
    </xf>
    <xf numFmtId="164" fontId="19" fillId="21" borderId="0" xfId="4" quotePrefix="1" applyNumberFormat="1" applyFont="1" applyFill="1" applyBorder="1" applyAlignment="1">
      <alignment horizontal="left" vertical="center"/>
    </xf>
    <xf numFmtId="0" fontId="5" fillId="21" borderId="0" xfId="2" applyNumberFormat="1" applyFont="1" applyFill="1" applyBorder="1" applyAlignment="1">
      <alignment horizontal="center" vertical="center"/>
    </xf>
    <xf numFmtId="0" fontId="5" fillId="3" borderId="0" xfId="5" applyFont="1" applyFill="1" applyAlignment="1">
      <alignment horizontal="left" vertical="center"/>
    </xf>
    <xf numFmtId="0" fontId="13" fillId="3" borderId="7" xfId="4" applyFill="1" applyBorder="1" applyAlignment="1">
      <alignment horizontal="left" vertical="center"/>
    </xf>
    <xf numFmtId="0" fontId="15" fillId="3" borderId="8" xfId="7" applyFont="1" applyFill="1" applyBorder="1" applyAlignment="1">
      <alignment horizontal="right" vertical="center"/>
    </xf>
    <xf numFmtId="0" fontId="3" fillId="2" borderId="11" xfId="1" applyFont="1" applyFill="1" applyBorder="1"/>
    <xf numFmtId="0" fontId="3" fillId="2" borderId="12" xfId="1" applyFont="1" applyFill="1" applyBorder="1"/>
    <xf numFmtId="0" fontId="3" fillId="2" borderId="13" xfId="1" applyFont="1" applyFill="1" applyBorder="1"/>
    <xf numFmtId="0" fontId="3" fillId="2" borderId="14" xfId="1" applyFont="1" applyFill="1" applyBorder="1"/>
    <xf numFmtId="0" fontId="3" fillId="2" borderId="0" xfId="1" applyFont="1" applyFill="1" applyBorder="1"/>
    <xf numFmtId="0" fontId="3" fillId="2" borderId="15" xfId="1" applyFont="1" applyFill="1" applyBorder="1"/>
    <xf numFmtId="0" fontId="7" fillId="2" borderId="15" xfId="1" applyFont="1" applyFill="1" applyBorder="1" applyAlignment="1">
      <alignment vertical="center"/>
    </xf>
    <xf numFmtId="0" fontId="8" fillId="2" borderId="15" xfId="1" applyFont="1" applyFill="1" applyBorder="1"/>
    <xf numFmtId="164" fontId="5" fillId="21" borderId="14" xfId="2" applyFont="1" applyFill="1" applyBorder="1" applyAlignment="1">
      <alignment vertical="center"/>
    </xf>
    <xf numFmtId="164" fontId="5" fillId="21" borderId="15" xfId="2" applyFont="1" applyFill="1" applyBorder="1" applyAlignment="1">
      <alignment vertical="center"/>
    </xf>
    <xf numFmtId="164" fontId="20" fillId="21" borderId="0" xfId="2" applyFont="1" applyFill="1" applyBorder="1" applyAlignment="1">
      <alignment vertical="center"/>
    </xf>
    <xf numFmtId="0" fontId="3" fillId="2" borderId="16" xfId="1" applyFont="1" applyFill="1" applyBorder="1"/>
    <xf numFmtId="0" fontId="3" fillId="2" borderId="17" xfId="1" applyFont="1" applyFill="1" applyBorder="1"/>
    <xf numFmtId="0" fontId="3" fillId="2" borderId="18" xfId="1" applyFont="1" applyFill="1" applyBorder="1"/>
    <xf numFmtId="0" fontId="7" fillId="2" borderId="0" xfId="1" applyFont="1" applyFill="1" applyBorder="1" applyAlignment="1">
      <alignment horizontal="right" vertical="center"/>
    </xf>
    <xf numFmtId="0" fontId="8" fillId="2" borderId="0" xfId="1" applyFont="1" applyFill="1" applyBorder="1" applyAlignment="1">
      <alignment horizontal="right"/>
    </xf>
    <xf numFmtId="0" fontId="15" fillId="3" borderId="7" xfId="5" applyFont="1" applyFill="1" applyBorder="1" applyAlignment="1">
      <alignment vertical="center"/>
    </xf>
    <xf numFmtId="0" fontId="11" fillId="3" borderId="7" xfId="5" applyFont="1" applyFill="1" applyBorder="1" applyAlignment="1">
      <alignment horizontal="center" vertical="center" wrapText="1"/>
    </xf>
    <xf numFmtId="0" fontId="15" fillId="3" borderId="7" xfId="5" applyFont="1" applyFill="1" applyBorder="1" applyAlignment="1">
      <alignment horizontal="center" vertical="center" wrapText="1"/>
    </xf>
    <xf numFmtId="2" fontId="15" fillId="3" borderId="7" xfId="5" applyNumberFormat="1" applyFont="1" applyFill="1" applyBorder="1" applyAlignment="1">
      <alignment vertical="center"/>
    </xf>
    <xf numFmtId="0" fontId="15" fillId="3" borderId="7" xfId="5" applyFont="1" applyFill="1" applyBorder="1" applyAlignment="1">
      <alignment horizontal="left" vertical="center" wrapText="1"/>
    </xf>
    <xf numFmtId="0" fontId="11" fillId="4" borderId="7" xfId="5" applyFont="1" applyFill="1" applyBorder="1" applyAlignment="1">
      <alignment horizontal="center" vertical="center"/>
    </xf>
    <xf numFmtId="0" fontId="15" fillId="3" borderId="10" xfId="5" applyFont="1" applyFill="1" applyBorder="1" applyAlignment="1">
      <alignment horizontal="left" vertical="center"/>
    </xf>
    <xf numFmtId="0" fontId="15" fillId="3" borderId="10" xfId="9" applyFont="1" applyFill="1" applyBorder="1" applyAlignment="1">
      <alignment horizontal="left" vertical="center" wrapText="1"/>
    </xf>
    <xf numFmtId="0" fontId="11" fillId="3" borderId="7" xfId="10" applyFont="1" applyFill="1" applyBorder="1" applyAlignment="1">
      <alignment horizontal="center" vertical="center"/>
    </xf>
    <xf numFmtId="0" fontId="15" fillId="3" borderId="7" xfId="10" applyFont="1" applyFill="1" applyBorder="1" applyAlignment="1">
      <alignment vertical="center" wrapText="1"/>
    </xf>
    <xf numFmtId="0" fontId="82" fillId="3" borderId="0" xfId="5" applyFont="1" applyFill="1" applyBorder="1" applyAlignment="1">
      <alignment horizontal="left" vertical="center" wrapText="1"/>
    </xf>
    <xf numFmtId="0" fontId="18" fillId="3" borderId="7" xfId="9" applyFont="1" applyFill="1" applyBorder="1" applyAlignment="1">
      <alignment horizontal="center" vertical="center"/>
    </xf>
    <xf numFmtId="0" fontId="15" fillId="3" borderId="7" xfId="9" applyFont="1" applyFill="1" applyBorder="1" applyAlignment="1">
      <alignment horizontal="left" vertical="center"/>
    </xf>
    <xf numFmtId="0" fontId="11" fillId="3" borderId="7" xfId="9" applyFont="1" applyFill="1" applyBorder="1" applyAlignment="1">
      <alignment horizontal="left" vertical="center"/>
    </xf>
    <xf numFmtId="0" fontId="11" fillId="3" borderId="7" xfId="5" applyFont="1" applyFill="1" applyBorder="1" applyAlignment="1">
      <alignment horizontal="center" vertical="center"/>
    </xf>
    <xf numFmtId="0" fontId="11" fillId="3" borderId="7" xfId="9" applyFont="1" applyFill="1" applyBorder="1" applyAlignment="1">
      <alignment horizontal="center" vertical="center"/>
    </xf>
    <xf numFmtId="0" fontId="6" fillId="2" borderId="0" xfId="1" applyFont="1" applyFill="1" applyBorder="1" applyAlignment="1">
      <alignment horizontal="center"/>
    </xf>
    <xf numFmtId="164" fontId="91" fillId="9" borderId="0" xfId="2" applyFont="1" applyFill="1" applyBorder="1" applyAlignment="1">
      <alignment horizontal="center" vertical="center"/>
    </xf>
    <xf numFmtId="164" fontId="11" fillId="4" borderId="7" xfId="2" applyFont="1" applyFill="1" applyBorder="1" applyAlignment="1">
      <alignment horizontal="center" vertical="center"/>
    </xf>
    <xf numFmtId="164" fontId="5" fillId="4" borderId="8" xfId="2" applyFont="1" applyFill="1" applyBorder="1" applyAlignment="1">
      <alignment horizontal="center" vertical="center"/>
    </xf>
    <xf numFmtId="164" fontId="5" fillId="4" borderId="9" xfId="2" applyFont="1" applyFill="1" applyBorder="1" applyAlignment="1">
      <alignment horizontal="center" vertical="center"/>
    </xf>
    <xf numFmtId="164" fontId="5" fillId="4" borderId="10" xfId="2" applyFont="1" applyFill="1" applyBorder="1" applyAlignment="1">
      <alignment horizontal="center" vertical="center"/>
    </xf>
    <xf numFmtId="164" fontId="11" fillId="20" borderId="1" xfId="2" applyFont="1" applyFill="1" applyBorder="1" applyAlignment="1">
      <alignment horizontal="center" vertical="center"/>
    </xf>
    <xf numFmtId="164" fontId="11" fillId="20" borderId="2" xfId="2" applyFont="1" applyFill="1" applyBorder="1" applyAlignment="1">
      <alignment horizontal="center" vertical="center"/>
    </xf>
    <xf numFmtId="164" fontId="11" fillId="20" borderId="3" xfId="2" applyFont="1" applyFill="1" applyBorder="1" applyAlignment="1">
      <alignment horizontal="center" vertical="center"/>
    </xf>
    <xf numFmtId="164" fontId="5" fillId="3" borderId="22" xfId="2" applyFont="1" applyFill="1" applyBorder="1" applyAlignment="1">
      <alignment horizontal="left" vertical="center" wrapText="1"/>
    </xf>
    <xf numFmtId="164" fontId="5" fillId="3" borderId="23" xfId="2" applyFont="1" applyFill="1" applyBorder="1" applyAlignment="1">
      <alignment horizontal="left" vertical="center" wrapText="1"/>
    </xf>
    <xf numFmtId="164" fontId="5" fillId="3" borderId="24" xfId="2" applyFont="1" applyFill="1" applyBorder="1" applyAlignment="1">
      <alignment horizontal="left" vertical="center" wrapText="1"/>
    </xf>
    <xf numFmtId="164" fontId="5" fillId="3" borderId="25" xfId="2" applyFont="1" applyFill="1" applyBorder="1" applyAlignment="1">
      <alignment horizontal="left" vertical="center" wrapText="1"/>
    </xf>
    <xf numFmtId="164" fontId="5" fillId="3" borderId="0" xfId="2" applyFont="1" applyFill="1" applyBorder="1" applyAlignment="1">
      <alignment horizontal="left" vertical="center" wrapText="1"/>
    </xf>
    <xf numFmtId="164" fontId="5" fillId="3" borderId="26" xfId="2" applyFont="1" applyFill="1" applyBorder="1" applyAlignment="1">
      <alignment horizontal="left" vertical="center" wrapText="1"/>
    </xf>
    <xf numFmtId="164" fontId="5" fillId="3" borderId="4" xfId="2" applyFont="1" applyFill="1" applyBorder="1" applyAlignment="1">
      <alignment horizontal="left" vertical="center" wrapText="1"/>
    </xf>
    <xf numFmtId="164" fontId="5" fillId="3" borderId="5" xfId="2" applyFont="1" applyFill="1" applyBorder="1" applyAlignment="1">
      <alignment horizontal="left" vertical="center" wrapText="1"/>
    </xf>
    <xf numFmtId="164" fontId="5" fillId="3" borderId="6" xfId="2" applyFont="1" applyFill="1" applyBorder="1" applyAlignment="1">
      <alignment horizontal="left" vertical="center" wrapText="1"/>
    </xf>
    <xf numFmtId="164" fontId="73" fillId="8" borderId="7" xfId="2" applyFont="1" applyFill="1" applyBorder="1" applyAlignment="1">
      <alignment horizontal="center" vertical="center"/>
    </xf>
    <xf numFmtId="164" fontId="3" fillId="10" borderId="11" xfId="2" quotePrefix="1" applyFont="1" applyFill="1" applyBorder="1" applyAlignment="1">
      <alignment horizontal="left" vertical="top" wrapText="1"/>
    </xf>
    <xf numFmtId="164" fontId="3" fillId="10" borderId="12" xfId="2" applyFont="1" applyFill="1" applyBorder="1" applyAlignment="1">
      <alignment horizontal="left" vertical="top" wrapText="1"/>
    </xf>
    <xf numFmtId="164" fontId="3" fillId="10" borderId="13" xfId="2" applyFont="1" applyFill="1" applyBorder="1" applyAlignment="1">
      <alignment horizontal="left" vertical="top" wrapText="1"/>
    </xf>
    <xf numFmtId="164" fontId="3" fillId="10" borderId="14" xfId="2" applyFont="1" applyFill="1" applyBorder="1" applyAlignment="1">
      <alignment horizontal="left" vertical="top" wrapText="1"/>
    </xf>
    <xf numFmtId="164" fontId="3" fillId="10" borderId="0" xfId="2" applyFont="1" applyFill="1" applyBorder="1" applyAlignment="1">
      <alignment horizontal="left" vertical="top" wrapText="1"/>
    </xf>
    <xf numFmtId="164" fontId="3" fillId="10" borderId="15" xfId="2" applyFont="1" applyFill="1" applyBorder="1" applyAlignment="1">
      <alignment horizontal="left" vertical="top" wrapText="1"/>
    </xf>
    <xf numFmtId="164" fontId="3" fillId="10" borderId="16" xfId="2" applyFont="1" applyFill="1" applyBorder="1" applyAlignment="1">
      <alignment horizontal="left" vertical="top" wrapText="1"/>
    </xf>
    <xf numFmtId="164" fontId="3" fillId="10" borderId="17" xfId="2" applyFont="1" applyFill="1" applyBorder="1" applyAlignment="1">
      <alignment horizontal="left" vertical="top" wrapText="1"/>
    </xf>
    <xf numFmtId="164" fontId="3" fillId="10" borderId="18" xfId="2" applyFont="1" applyFill="1" applyBorder="1" applyAlignment="1">
      <alignment horizontal="left" vertical="top" wrapText="1"/>
    </xf>
    <xf numFmtId="0" fontId="11" fillId="20" borderId="7" xfId="7" applyFont="1" applyFill="1" applyBorder="1" applyAlignment="1">
      <alignment horizontal="center" vertical="center"/>
    </xf>
    <xf numFmtId="0" fontId="11" fillId="7" borderId="7" xfId="7" applyFont="1" applyFill="1" applyBorder="1" applyAlignment="1">
      <alignment horizontal="center" vertical="center"/>
    </xf>
    <xf numFmtId="0" fontId="11" fillId="3" borderId="7" xfId="7" applyFont="1" applyFill="1" applyBorder="1" applyAlignment="1">
      <alignment horizontal="center" vertical="center"/>
    </xf>
    <xf numFmtId="0" fontId="15" fillId="3" borderId="7" xfId="7" applyFont="1" applyFill="1" applyBorder="1" applyAlignment="1">
      <alignment horizontal="center" vertical="center"/>
    </xf>
    <xf numFmtId="0" fontId="54" fillId="3" borderId="8" xfId="7" applyFont="1" applyFill="1" applyBorder="1" applyAlignment="1">
      <alignment horizontal="center" vertical="center"/>
    </xf>
    <xf numFmtId="0" fontId="54" fillId="3" borderId="9" xfId="7" applyFont="1" applyFill="1" applyBorder="1" applyAlignment="1">
      <alignment horizontal="center" vertical="center"/>
    </xf>
    <xf numFmtId="0" fontId="54" fillId="3" borderId="10" xfId="7" applyFont="1" applyFill="1" applyBorder="1" applyAlignment="1">
      <alignment horizontal="center" vertical="center"/>
    </xf>
    <xf numFmtId="0" fontId="11" fillId="6" borderId="7" xfId="7" applyFont="1" applyFill="1" applyBorder="1" applyAlignment="1">
      <alignment horizontal="center" vertical="center"/>
    </xf>
    <xf numFmtId="0" fontId="15" fillId="6" borderId="7" xfId="7" applyFont="1" applyFill="1" applyBorder="1" applyAlignment="1">
      <alignment horizontal="center" vertical="center"/>
    </xf>
    <xf numFmtId="0" fontId="11" fillId="4" borderId="7" xfId="7" applyFont="1" applyFill="1" applyBorder="1" applyAlignment="1">
      <alignment horizontal="center" vertical="center"/>
    </xf>
    <xf numFmtId="0" fontId="15" fillId="4" borderId="7" xfId="7" applyFont="1" applyFill="1" applyBorder="1" applyAlignment="1">
      <alignment horizontal="center" vertical="center"/>
    </xf>
    <xf numFmtId="0" fontId="15" fillId="3" borderId="7" xfId="5" applyFont="1" applyFill="1" applyBorder="1" applyAlignment="1">
      <alignment horizontal="left" vertical="center" wrapText="1"/>
    </xf>
    <xf numFmtId="0" fontId="15" fillId="3" borderId="8" xfId="5" applyFont="1" applyFill="1" applyBorder="1" applyAlignment="1">
      <alignment horizontal="center" vertical="center" wrapText="1"/>
    </xf>
    <xf numFmtId="0" fontId="15" fillId="3" borderId="9" xfId="5" applyFont="1" applyFill="1" applyBorder="1" applyAlignment="1">
      <alignment horizontal="center" vertical="center" wrapText="1"/>
    </xf>
    <xf numFmtId="0" fontId="15" fillId="3" borderId="10" xfId="5" applyFont="1" applyFill="1" applyBorder="1" applyAlignment="1">
      <alignment horizontal="center" vertical="center" wrapText="1"/>
    </xf>
    <xf numFmtId="0" fontId="45" fillId="5" borderId="7" xfId="5" applyFont="1" applyFill="1" applyBorder="1" applyAlignment="1">
      <alignment horizontal="center" vertical="center" wrapText="1"/>
    </xf>
    <xf numFmtId="0" fontId="11" fillId="3" borderId="7" xfId="5" applyFont="1" applyFill="1" applyBorder="1" applyAlignment="1">
      <alignment horizontal="center" vertical="center" wrapText="1"/>
    </xf>
    <xf numFmtId="0" fontId="15" fillId="3" borderId="7" xfId="5" applyFont="1" applyFill="1" applyBorder="1" applyAlignment="1">
      <alignment vertical="center"/>
    </xf>
    <xf numFmtId="0" fontId="15" fillId="3" borderId="7" xfId="5" applyFont="1" applyFill="1" applyBorder="1" applyAlignment="1">
      <alignment horizontal="center" vertical="center" wrapText="1"/>
    </xf>
    <xf numFmtId="0" fontId="44" fillId="2" borderId="7" xfId="5" applyFont="1" applyFill="1" applyBorder="1" applyAlignment="1">
      <alignment horizontal="center" vertical="center" wrapText="1"/>
    </xf>
    <xf numFmtId="0" fontId="50" fillId="3" borderId="7" xfId="5" applyFont="1" applyFill="1" applyBorder="1" applyAlignment="1">
      <alignment horizontal="center" vertical="center" wrapText="1"/>
    </xf>
    <xf numFmtId="14" fontId="11" fillId="3" borderId="7" xfId="5" applyNumberFormat="1" applyFont="1" applyFill="1" applyBorder="1" applyAlignment="1">
      <alignment horizontal="center" vertical="center" wrapText="1"/>
    </xf>
    <xf numFmtId="2" fontId="15" fillId="3" borderId="7" xfId="5" applyNumberFormat="1" applyFont="1" applyFill="1" applyBorder="1" applyAlignment="1">
      <alignment vertical="center"/>
    </xf>
    <xf numFmtId="0" fontId="11" fillId="4" borderId="7" xfId="5" applyFont="1" applyFill="1" applyBorder="1" applyAlignment="1">
      <alignment horizontal="center" vertical="center"/>
    </xf>
    <xf numFmtId="49" fontId="40" fillId="5" borderId="7" xfId="5" applyNumberFormat="1" applyFont="1" applyFill="1" applyBorder="1" applyAlignment="1">
      <alignment horizontal="center" vertical="center"/>
    </xf>
    <xf numFmtId="49" fontId="46" fillId="10" borderId="11" xfId="5" applyNumberFormat="1" applyFont="1" applyFill="1" applyBorder="1" applyAlignment="1">
      <alignment horizontal="left" vertical="top" wrapText="1"/>
    </xf>
    <xf numFmtId="49" fontId="46" fillId="10" borderId="12" xfId="5" applyNumberFormat="1" applyFont="1" applyFill="1" applyBorder="1" applyAlignment="1">
      <alignment horizontal="left" vertical="top" wrapText="1"/>
    </xf>
    <xf numFmtId="49" fontId="46" fillId="10" borderId="13" xfId="5" applyNumberFormat="1" applyFont="1" applyFill="1" applyBorder="1" applyAlignment="1">
      <alignment horizontal="left" vertical="top" wrapText="1"/>
    </xf>
    <xf numFmtId="49" fontId="46" fillId="10" borderId="14" xfId="5" applyNumberFormat="1" applyFont="1" applyFill="1" applyBorder="1" applyAlignment="1">
      <alignment horizontal="left" vertical="top" wrapText="1"/>
    </xf>
    <xf numFmtId="49" fontId="46" fillId="10" borderId="0" xfId="5" applyNumberFormat="1" applyFont="1" applyFill="1" applyBorder="1" applyAlignment="1">
      <alignment horizontal="left" vertical="top" wrapText="1"/>
    </xf>
    <xf numFmtId="49" fontId="46" fillId="10" borderId="15" xfId="5" applyNumberFormat="1" applyFont="1" applyFill="1" applyBorder="1" applyAlignment="1">
      <alignment horizontal="left" vertical="top" wrapText="1"/>
    </xf>
    <xf numFmtId="49" fontId="46" fillId="10" borderId="16" xfId="5" applyNumberFormat="1" applyFont="1" applyFill="1" applyBorder="1" applyAlignment="1">
      <alignment horizontal="left" vertical="top" wrapText="1"/>
    </xf>
    <xf numFmtId="49" fontId="46" fillId="10" borderId="17" xfId="5" applyNumberFormat="1" applyFont="1" applyFill="1" applyBorder="1" applyAlignment="1">
      <alignment horizontal="left" vertical="top" wrapText="1"/>
    </xf>
    <xf numFmtId="49" fontId="46" fillId="10" borderId="18" xfId="5" applyNumberFormat="1" applyFont="1" applyFill="1" applyBorder="1" applyAlignment="1">
      <alignment horizontal="left" vertical="top" wrapText="1"/>
    </xf>
    <xf numFmtId="0" fontId="10" fillId="3" borderId="0" xfId="5" applyFont="1" applyFill="1" applyBorder="1" applyAlignment="1">
      <alignment horizontal="center" vertical="center"/>
    </xf>
    <xf numFmtId="0" fontId="11" fillId="4" borderId="20" xfId="5" applyFont="1" applyFill="1" applyBorder="1" applyAlignment="1">
      <alignment horizontal="center" vertical="center"/>
    </xf>
    <xf numFmtId="0" fontId="15" fillId="3" borderId="8" xfId="5" applyFont="1" applyFill="1" applyBorder="1" applyAlignment="1">
      <alignment horizontal="left" vertical="center"/>
    </xf>
    <xf numFmtId="0" fontId="15" fillId="3" borderId="10" xfId="5" applyFont="1" applyFill="1" applyBorder="1" applyAlignment="1">
      <alignment horizontal="left" vertical="center"/>
    </xf>
    <xf numFmtId="0" fontId="15" fillId="3" borderId="8" xfId="5" applyFont="1" applyFill="1" applyBorder="1" applyAlignment="1">
      <alignment horizontal="center" vertical="center"/>
    </xf>
    <xf numFmtId="0" fontId="15" fillId="3" borderId="10" xfId="5" applyFont="1" applyFill="1" applyBorder="1" applyAlignment="1">
      <alignment horizontal="center" vertical="center"/>
    </xf>
    <xf numFmtId="0" fontId="15" fillId="3" borderId="8" xfId="9" applyFont="1" applyFill="1" applyBorder="1" applyAlignment="1">
      <alignment horizontal="left" vertical="center" wrapText="1"/>
    </xf>
    <xf numFmtId="0" fontId="15" fillId="3" borderId="10" xfId="9" applyFont="1" applyFill="1" applyBorder="1" applyAlignment="1">
      <alignment horizontal="left" vertical="center" wrapText="1"/>
    </xf>
    <xf numFmtId="49" fontId="40" fillId="5" borderId="8" xfId="5" applyNumberFormat="1" applyFont="1" applyFill="1" applyBorder="1" applyAlignment="1">
      <alignment horizontal="center" vertical="center"/>
    </xf>
    <xf numFmtId="49" fontId="40" fillId="5" borderId="9" xfId="5" applyNumberFormat="1" applyFont="1" applyFill="1" applyBorder="1" applyAlignment="1">
      <alignment horizontal="center" vertical="center"/>
    </xf>
    <xf numFmtId="49" fontId="40" fillId="5" borderId="10" xfId="5" applyNumberFormat="1" applyFont="1" applyFill="1" applyBorder="1" applyAlignment="1">
      <alignment horizontal="center" vertical="center"/>
    </xf>
    <xf numFmtId="0" fontId="72" fillId="5" borderId="7" xfId="9" applyFont="1" applyFill="1" applyBorder="1" applyAlignment="1">
      <alignment horizontal="center" vertical="center"/>
    </xf>
    <xf numFmtId="0" fontId="11" fillId="4" borderId="7" xfId="9" applyFont="1" applyFill="1" applyBorder="1" applyAlignment="1">
      <alignment horizontal="center" vertical="center"/>
    </xf>
    <xf numFmtId="0" fontId="70" fillId="3" borderId="7" xfId="5" applyFont="1" applyFill="1" applyBorder="1" applyAlignment="1">
      <alignment horizontal="center" vertical="center"/>
    </xf>
    <xf numFmtId="0" fontId="65" fillId="8" borderId="16" xfId="10" applyFont="1" applyFill="1" applyBorder="1" applyAlignment="1">
      <alignment horizontal="center" vertical="center"/>
    </xf>
    <xf numFmtId="0" fontId="65" fillId="8" borderId="17" xfId="10" applyFont="1" applyFill="1" applyBorder="1" applyAlignment="1">
      <alignment horizontal="center" vertical="center"/>
    </xf>
    <xf numFmtId="0" fontId="65" fillId="8" borderId="18" xfId="10" applyFont="1" applyFill="1" applyBorder="1" applyAlignment="1">
      <alignment horizontal="center" vertical="center"/>
    </xf>
    <xf numFmtId="0" fontId="65" fillId="8" borderId="8" xfId="10" applyFont="1" applyFill="1" applyBorder="1" applyAlignment="1">
      <alignment horizontal="center" vertical="center"/>
    </xf>
    <xf numFmtId="0" fontId="65" fillId="8" borderId="9" xfId="10" applyFont="1" applyFill="1" applyBorder="1" applyAlignment="1">
      <alignment horizontal="center" vertical="center"/>
    </xf>
    <xf numFmtId="0" fontId="65" fillId="8" borderId="10" xfId="10" applyFont="1" applyFill="1" applyBorder="1" applyAlignment="1">
      <alignment horizontal="center" vertical="center"/>
    </xf>
    <xf numFmtId="0" fontId="11" fillId="4" borderId="8" xfId="5" applyFont="1" applyFill="1" applyBorder="1" applyAlignment="1">
      <alignment horizontal="center" vertical="center"/>
    </xf>
    <xf numFmtId="0" fontId="11" fillId="4" borderId="9" xfId="5" applyFont="1" applyFill="1" applyBorder="1" applyAlignment="1">
      <alignment horizontal="center" vertical="center"/>
    </xf>
    <xf numFmtId="0" fontId="11" fillId="4" borderId="10" xfId="5" applyFont="1" applyFill="1" applyBorder="1" applyAlignment="1">
      <alignment horizontal="center" vertical="center"/>
    </xf>
    <xf numFmtId="0" fontId="15" fillId="3" borderId="8" xfId="5" applyFont="1" applyFill="1" applyBorder="1" applyAlignment="1">
      <alignment horizontal="left" vertical="center" wrapText="1"/>
    </xf>
    <xf numFmtId="0" fontId="15" fillId="3" borderId="10" xfId="5" applyFont="1" applyFill="1" applyBorder="1" applyAlignment="1">
      <alignment horizontal="left" vertical="center" wrapText="1"/>
    </xf>
    <xf numFmtId="0" fontId="68" fillId="6" borderId="8" xfId="11" applyFont="1" applyFill="1" applyBorder="1" applyAlignment="1">
      <alignment horizontal="center" vertical="center"/>
    </xf>
    <xf numFmtId="0" fontId="68" fillId="6" borderId="9" xfId="11" applyFont="1" applyFill="1" applyBorder="1" applyAlignment="1">
      <alignment horizontal="center" vertical="center"/>
    </xf>
    <xf numFmtId="0" fontId="68" fillId="6" borderId="10" xfId="11" applyFont="1" applyFill="1" applyBorder="1" applyAlignment="1">
      <alignment horizontal="center" vertical="center"/>
    </xf>
    <xf numFmtId="0" fontId="68" fillId="13" borderId="8" xfId="11" applyFont="1" applyFill="1" applyBorder="1" applyAlignment="1">
      <alignment horizontal="center" vertical="center"/>
    </xf>
    <xf numFmtId="0" fontId="68" fillId="13" borderId="9" xfId="11" applyFont="1" applyFill="1" applyBorder="1" applyAlignment="1">
      <alignment horizontal="center" vertical="center"/>
    </xf>
    <xf numFmtId="0" fontId="68" fillId="13" borderId="10" xfId="11" applyFont="1" applyFill="1" applyBorder="1" applyAlignment="1">
      <alignment horizontal="center" vertical="center"/>
    </xf>
    <xf numFmtId="0" fontId="68" fillId="14" borderId="8" xfId="11" applyFont="1" applyFill="1" applyBorder="1" applyAlignment="1">
      <alignment horizontal="center" vertical="center"/>
    </xf>
    <xf numFmtId="0" fontId="68" fillId="14" borderId="9" xfId="11" applyFont="1" applyFill="1" applyBorder="1" applyAlignment="1">
      <alignment horizontal="center" vertical="center"/>
    </xf>
    <xf numFmtId="0" fontId="68" fillId="14" borderId="10" xfId="11" applyFont="1" applyFill="1" applyBorder="1" applyAlignment="1">
      <alignment horizontal="center" vertical="center"/>
    </xf>
    <xf numFmtId="0" fontId="68" fillId="4" borderId="8" xfId="11" applyFont="1" applyFill="1" applyBorder="1" applyAlignment="1">
      <alignment horizontal="center" vertical="center"/>
    </xf>
    <xf numFmtId="0" fontId="68" fillId="4" borderId="9" xfId="11" applyFont="1" applyFill="1" applyBorder="1" applyAlignment="1">
      <alignment horizontal="center" vertical="center"/>
    </xf>
    <xf numFmtId="0" fontId="68" fillId="4" borderId="10" xfId="11" applyFont="1" applyFill="1" applyBorder="1" applyAlignment="1">
      <alignment horizontal="center" vertical="center"/>
    </xf>
    <xf numFmtId="0" fontId="11" fillId="3" borderId="8" xfId="10" applyFont="1" applyFill="1" applyBorder="1" applyAlignment="1">
      <alignment horizontal="left" vertical="center"/>
    </xf>
    <xf numFmtId="0" fontId="11" fillId="3" borderId="9" xfId="10" applyFont="1" applyFill="1" applyBorder="1" applyAlignment="1">
      <alignment horizontal="left" vertical="center"/>
    </xf>
    <xf numFmtId="0" fontId="65" fillId="8" borderId="7" xfId="10" applyFont="1" applyFill="1" applyBorder="1" applyAlignment="1">
      <alignment horizontal="center" vertical="center"/>
    </xf>
    <xf numFmtId="0" fontId="65" fillId="8" borderId="19" xfId="10" applyFont="1" applyFill="1" applyBorder="1" applyAlignment="1">
      <alignment horizontal="center" vertical="center"/>
    </xf>
    <xf numFmtId="0" fontId="11" fillId="3" borderId="7" xfId="10" applyFont="1" applyFill="1" applyBorder="1" applyAlignment="1">
      <alignment horizontal="center" vertical="center"/>
    </xf>
    <xf numFmtId="0" fontId="15" fillId="3" borderId="7" xfId="10" applyFont="1" applyFill="1" applyBorder="1" applyAlignment="1">
      <alignment vertical="center" wrapText="1"/>
    </xf>
    <xf numFmtId="0" fontId="66" fillId="3" borderId="7" xfId="10" applyFont="1" applyFill="1" applyBorder="1" applyAlignment="1">
      <alignment horizontal="left" vertical="center"/>
    </xf>
    <xf numFmtId="0" fontId="18" fillId="9" borderId="8" xfId="10" applyFont="1" applyFill="1" applyBorder="1" applyAlignment="1">
      <alignment horizontal="center" vertical="center"/>
    </xf>
    <xf numFmtId="0" fontId="18" fillId="9" borderId="10" xfId="10" applyFont="1" applyFill="1" applyBorder="1" applyAlignment="1">
      <alignment horizontal="center" vertical="center"/>
    </xf>
    <xf numFmtId="0" fontId="18" fillId="9" borderId="9" xfId="10" applyFont="1" applyFill="1" applyBorder="1" applyAlignment="1">
      <alignment horizontal="center" vertical="center"/>
    </xf>
    <xf numFmtId="0" fontId="66" fillId="3" borderId="8" xfId="10" applyFont="1" applyFill="1" applyBorder="1" applyAlignment="1">
      <alignment horizontal="center" vertical="center"/>
    </xf>
    <xf numFmtId="0" fontId="66" fillId="3" borderId="9" xfId="10" applyFont="1" applyFill="1" applyBorder="1" applyAlignment="1">
      <alignment horizontal="center" vertical="center"/>
    </xf>
    <xf numFmtId="0" fontId="66" fillId="3" borderId="10" xfId="10" applyFont="1" applyFill="1" applyBorder="1" applyAlignment="1">
      <alignment horizontal="center" vertical="center"/>
    </xf>
    <xf numFmtId="0" fontId="11" fillId="3" borderId="8" xfId="10" applyFont="1" applyFill="1" applyBorder="1" applyAlignment="1">
      <alignment horizontal="center" vertical="center"/>
    </xf>
    <xf numFmtId="0" fontId="11" fillId="3" borderId="9" xfId="10" applyFont="1" applyFill="1" applyBorder="1" applyAlignment="1">
      <alignment horizontal="center" vertical="center"/>
    </xf>
    <xf numFmtId="0" fontId="11" fillId="3" borderId="10" xfId="10" applyFont="1" applyFill="1" applyBorder="1" applyAlignment="1">
      <alignment horizontal="center" vertical="center"/>
    </xf>
    <xf numFmtId="0" fontId="68" fillId="3" borderId="8" xfId="11" applyFont="1" applyFill="1" applyBorder="1" applyAlignment="1">
      <alignment horizontal="center" vertical="center"/>
    </xf>
    <xf numFmtId="0" fontId="68" fillId="3" borderId="9" xfId="11" applyFont="1" applyFill="1" applyBorder="1" applyAlignment="1">
      <alignment horizontal="center" vertical="center"/>
    </xf>
    <xf numFmtId="0" fontId="68" fillId="3" borderId="10" xfId="11" applyFont="1" applyFill="1" applyBorder="1" applyAlignment="1">
      <alignment horizontal="center" vertical="center"/>
    </xf>
    <xf numFmtId="0" fontId="68" fillId="4" borderId="7" xfId="11" applyFont="1" applyFill="1" applyBorder="1" applyAlignment="1">
      <alignment horizontal="center" vertical="center"/>
    </xf>
    <xf numFmtId="0" fontId="11" fillId="3" borderId="7" xfId="9" applyFont="1" applyFill="1" applyBorder="1" applyAlignment="1">
      <alignment horizontal="left" vertical="center"/>
    </xf>
    <xf numFmtId="0" fontId="18" fillId="3" borderId="8" xfId="10" applyFont="1" applyFill="1" applyBorder="1" applyAlignment="1">
      <alignment horizontal="center" vertical="center"/>
    </xf>
    <xf numFmtId="0" fontId="18" fillId="3" borderId="9" xfId="10" applyFont="1" applyFill="1" applyBorder="1" applyAlignment="1">
      <alignment horizontal="center" vertical="center"/>
    </xf>
    <xf numFmtId="0" fontId="18" fillId="3" borderId="10" xfId="10" applyFont="1" applyFill="1" applyBorder="1" applyAlignment="1">
      <alignment horizontal="center" vertical="center"/>
    </xf>
    <xf numFmtId="0" fontId="18" fillId="3" borderId="7" xfId="9" applyFont="1" applyFill="1" applyBorder="1" applyAlignment="1">
      <alignment horizontal="center" vertical="center"/>
    </xf>
    <xf numFmtId="49" fontId="11" fillId="15" borderId="8" xfId="9" applyNumberFormat="1" applyFont="1" applyFill="1" applyBorder="1" applyAlignment="1">
      <alignment horizontal="center" vertical="center"/>
    </xf>
    <xf numFmtId="49" fontId="11" fillId="15" borderId="9" xfId="9" applyNumberFormat="1" applyFont="1" applyFill="1" applyBorder="1" applyAlignment="1">
      <alignment horizontal="center" vertical="center"/>
    </xf>
    <xf numFmtId="49" fontId="11" fillId="15" borderId="10" xfId="9" applyNumberFormat="1" applyFont="1" applyFill="1" applyBorder="1" applyAlignment="1">
      <alignment horizontal="center" vertical="center"/>
    </xf>
    <xf numFmtId="0" fontId="15" fillId="3" borderId="7" xfId="9" applyFont="1" applyFill="1" applyBorder="1" applyAlignment="1">
      <alignment horizontal="left" vertical="center"/>
    </xf>
    <xf numFmtId="0" fontId="63" fillId="8" borderId="8" xfId="10" applyFont="1" applyFill="1" applyBorder="1" applyAlignment="1">
      <alignment horizontal="center" vertical="center"/>
    </xf>
    <xf numFmtId="0" fontId="63" fillId="8" borderId="9" xfId="10" applyFont="1" applyFill="1" applyBorder="1" applyAlignment="1">
      <alignment horizontal="center" vertical="center"/>
    </xf>
    <xf numFmtId="0" fontId="63" fillId="8" borderId="10" xfId="10" applyFont="1" applyFill="1" applyBorder="1" applyAlignment="1">
      <alignment horizontal="center" vertical="center"/>
    </xf>
    <xf numFmtId="0" fontId="82" fillId="3" borderId="0" xfId="5" applyFont="1" applyFill="1" applyBorder="1" applyAlignment="1">
      <alignment horizontal="left" vertical="center" wrapText="1"/>
    </xf>
    <xf numFmtId="0" fontId="82" fillId="3" borderId="15" xfId="5" applyFont="1" applyFill="1" applyBorder="1" applyAlignment="1">
      <alignment horizontal="left" vertical="center" wrapText="1"/>
    </xf>
    <xf numFmtId="49" fontId="71" fillId="5" borderId="8" xfId="5" applyNumberFormat="1" applyFont="1" applyFill="1" applyBorder="1" applyAlignment="1">
      <alignment horizontal="center" vertical="center"/>
    </xf>
    <xf numFmtId="49" fontId="71" fillId="5" borderId="9" xfId="5" applyNumberFormat="1" applyFont="1" applyFill="1" applyBorder="1" applyAlignment="1">
      <alignment horizontal="center" vertical="center"/>
    </xf>
    <xf numFmtId="49" fontId="71" fillId="5" borderId="10" xfId="5" applyNumberFormat="1" applyFont="1" applyFill="1" applyBorder="1" applyAlignment="1">
      <alignment horizontal="center" vertical="center"/>
    </xf>
    <xf numFmtId="0" fontId="18" fillId="4" borderId="11" xfId="10" applyFont="1" applyFill="1" applyBorder="1" applyAlignment="1">
      <alignment horizontal="left" vertical="top" wrapText="1"/>
    </xf>
    <xf numFmtId="0" fontId="18" fillId="4" borderId="12" xfId="10" applyFont="1" applyFill="1" applyBorder="1" applyAlignment="1">
      <alignment horizontal="left" vertical="top" wrapText="1"/>
    </xf>
    <xf numFmtId="0" fontId="18" fillId="4" borderId="13" xfId="10" applyFont="1" applyFill="1" applyBorder="1" applyAlignment="1">
      <alignment horizontal="left" vertical="top" wrapText="1"/>
    </xf>
    <xf numFmtId="0" fontId="18" fillId="4" borderId="16" xfId="10" applyFont="1" applyFill="1" applyBorder="1" applyAlignment="1">
      <alignment horizontal="left" vertical="top" wrapText="1"/>
    </xf>
    <xf numFmtId="0" fontId="18" fillId="4" borderId="17" xfId="10" applyFont="1" applyFill="1" applyBorder="1" applyAlignment="1">
      <alignment horizontal="left" vertical="top" wrapText="1"/>
    </xf>
    <xf numFmtId="0" fontId="18" fillId="4" borderId="18" xfId="10" applyFont="1" applyFill="1" applyBorder="1" applyAlignment="1">
      <alignment horizontal="left" vertical="top" wrapText="1"/>
    </xf>
    <xf numFmtId="0" fontId="11" fillId="3" borderId="7" xfId="5" applyFont="1" applyFill="1" applyBorder="1" applyAlignment="1">
      <alignment horizontal="center" vertical="center"/>
    </xf>
    <xf numFmtId="0" fontId="11" fillId="3" borderId="7" xfId="9" applyFont="1" applyFill="1" applyBorder="1" applyAlignment="1">
      <alignment horizontal="center" vertical="center"/>
    </xf>
    <xf numFmtId="0" fontId="18" fillId="9" borderId="8" xfId="9" applyFont="1" applyFill="1" applyBorder="1" applyAlignment="1">
      <alignment horizontal="center" vertical="center"/>
    </xf>
    <xf numFmtId="0" fontId="18" fillId="9" borderId="10" xfId="9" applyFont="1" applyFill="1" applyBorder="1" applyAlignment="1">
      <alignment horizontal="center" vertical="center"/>
    </xf>
    <xf numFmtId="0" fontId="18" fillId="3" borderId="7" xfId="5" applyFont="1" applyFill="1" applyBorder="1" applyAlignment="1">
      <alignment horizontal="center" vertical="center"/>
    </xf>
    <xf numFmtId="0" fontId="56" fillId="9" borderId="8" xfId="13" applyFont="1" applyFill="1" applyBorder="1" applyAlignment="1">
      <alignment horizontal="center" vertical="center"/>
    </xf>
    <xf numFmtId="0" fontId="56" fillId="9" borderId="9" xfId="13" applyFont="1" applyFill="1" applyBorder="1" applyAlignment="1">
      <alignment horizontal="center" vertical="center"/>
    </xf>
    <xf numFmtId="0" fontId="56" fillId="9" borderId="10" xfId="13" applyFont="1" applyFill="1" applyBorder="1" applyAlignment="1">
      <alignment horizontal="center" vertical="center"/>
    </xf>
    <xf numFmtId="49" fontId="25" fillId="5" borderId="7" xfId="5" applyNumberFormat="1" applyFont="1" applyFill="1" applyBorder="1" applyAlignment="1">
      <alignment horizontal="center" vertical="center"/>
    </xf>
    <xf numFmtId="0" fontId="56" fillId="0" borderId="8" xfId="10" applyFont="1" applyFill="1" applyBorder="1" applyAlignment="1">
      <alignment horizontal="center" vertical="center"/>
    </xf>
    <xf numFmtId="0" fontId="56" fillId="0" borderId="9" xfId="10" applyFont="1" applyFill="1" applyBorder="1" applyAlignment="1">
      <alignment horizontal="center" vertical="center"/>
    </xf>
    <xf numFmtId="0" fontId="56" fillId="0" borderId="10" xfId="10" applyFont="1" applyFill="1" applyBorder="1" applyAlignment="1">
      <alignment horizontal="center" vertical="center"/>
    </xf>
    <xf numFmtId="0" fontId="71" fillId="18" borderId="8" xfId="5" applyFont="1" applyFill="1" applyBorder="1" applyAlignment="1">
      <alignment horizontal="center" vertical="center"/>
    </xf>
    <xf numFmtId="0" fontId="71" fillId="18" borderId="9" xfId="5" applyFont="1" applyFill="1" applyBorder="1" applyAlignment="1">
      <alignment horizontal="center" vertical="center"/>
    </xf>
    <xf numFmtId="0" fontId="71" fillId="18" borderId="10" xfId="5" applyFont="1" applyFill="1" applyBorder="1" applyAlignment="1">
      <alignment horizontal="center" vertical="center"/>
    </xf>
    <xf numFmtId="0" fontId="71" fillId="17" borderId="8" xfId="11" applyFont="1" applyFill="1" applyBorder="1" applyAlignment="1">
      <alignment horizontal="center" vertical="center"/>
    </xf>
    <xf numFmtId="0" fontId="71" fillId="17" borderId="9" xfId="11" applyFont="1" applyFill="1" applyBorder="1" applyAlignment="1">
      <alignment horizontal="center" vertical="center"/>
    </xf>
    <xf numFmtId="0" fontId="71" fillId="17" borderId="10" xfId="11" applyFont="1" applyFill="1" applyBorder="1" applyAlignment="1">
      <alignment horizontal="center" vertical="center"/>
    </xf>
    <xf numFmtId="0" fontId="71" fillId="17" borderId="7" xfId="11" applyFont="1" applyFill="1" applyBorder="1" applyAlignment="1">
      <alignment horizontal="center" vertical="center"/>
    </xf>
    <xf numFmtId="0" fontId="63" fillId="18" borderId="7" xfId="10" applyFont="1" applyFill="1" applyBorder="1" applyAlignment="1">
      <alignment horizontal="left" vertical="center"/>
    </xf>
    <xf numFmtId="0" fontId="78" fillId="4" borderId="7" xfId="10" applyFont="1" applyFill="1" applyBorder="1" applyAlignment="1">
      <alignment horizontal="left" vertical="center"/>
    </xf>
    <xf numFmtId="0" fontId="71" fillId="18" borderId="7" xfId="5" applyFont="1" applyFill="1" applyBorder="1" applyAlignment="1">
      <alignment horizontal="center" vertical="center"/>
    </xf>
    <xf numFmtId="0" fontId="56" fillId="3" borderId="8" xfId="5" applyFont="1" applyFill="1" applyBorder="1" applyAlignment="1">
      <alignment horizontal="left" vertical="center" wrapText="1"/>
    </xf>
    <xf numFmtId="0" fontId="56" fillId="3" borderId="10" xfId="5" applyFont="1" applyFill="1" applyBorder="1" applyAlignment="1">
      <alignment horizontal="left" vertical="center" wrapText="1"/>
    </xf>
    <xf numFmtId="0" fontId="63" fillId="11" borderId="8" xfId="5" applyFont="1" applyFill="1" applyBorder="1" applyAlignment="1">
      <alignment horizontal="center"/>
    </xf>
    <xf numFmtId="0" fontId="63" fillId="11" borderId="10" xfId="5" applyFont="1" applyFill="1" applyBorder="1" applyAlignment="1">
      <alignment horizontal="center"/>
    </xf>
    <xf numFmtId="0" fontId="59" fillId="3" borderId="20" xfId="5" applyFont="1" applyFill="1" applyBorder="1" applyAlignment="1">
      <alignment horizontal="left" vertical="center"/>
    </xf>
    <xf numFmtId="0" fontId="59" fillId="3" borderId="21" xfId="5" applyFont="1" applyFill="1" applyBorder="1" applyAlignment="1">
      <alignment horizontal="left" vertical="center"/>
    </xf>
    <xf numFmtId="0" fontId="59" fillId="3" borderId="19" xfId="5" applyFont="1" applyFill="1" applyBorder="1" applyAlignment="1">
      <alignment horizontal="left" vertical="center"/>
    </xf>
    <xf numFmtId="0" fontId="56" fillId="3" borderId="8" xfId="5" applyFont="1" applyFill="1" applyBorder="1" applyAlignment="1">
      <alignment horizontal="center" vertical="center"/>
    </xf>
    <xf numFmtId="0" fontId="56" fillId="3" borderId="10" xfId="5" applyFont="1" applyFill="1" applyBorder="1" applyAlignment="1">
      <alignment horizontal="center" vertical="center"/>
    </xf>
  </cellXfs>
  <cellStyles count="14">
    <cellStyle name="Hyperlink" xfId="4" builtinId="8"/>
    <cellStyle name="Hyperlink 2" xfId="6" xr:uid="{00000000-0005-0000-0000-000001000000}"/>
    <cellStyle name="Normal" xfId="0" builtinId="0"/>
    <cellStyle name="Normal 10" xfId="5" xr:uid="{00000000-0005-0000-0000-000003000000}"/>
    <cellStyle name="Normal 19" xfId="2" xr:uid="{00000000-0005-0000-0000-000004000000}"/>
    <cellStyle name="Normal 2" xfId="1" xr:uid="{00000000-0005-0000-0000-000005000000}"/>
    <cellStyle name="Normal 2 10" xfId="12" xr:uid="{00000000-0005-0000-0000-000006000000}"/>
    <cellStyle name="Normal 2 2" xfId="9" xr:uid="{00000000-0005-0000-0000-000007000000}"/>
    <cellStyle name="Normal 2 2 2" xfId="8" xr:uid="{00000000-0005-0000-0000-000008000000}"/>
    <cellStyle name="Normal 2 2 2 2" xfId="10" xr:uid="{00000000-0005-0000-0000-000009000000}"/>
    <cellStyle name="Normal 21" xfId="11" xr:uid="{00000000-0005-0000-0000-00000A000000}"/>
    <cellStyle name="Normal 4 5" xfId="7" xr:uid="{00000000-0005-0000-0000-00000B000000}"/>
    <cellStyle name="Normal 5 2 2" xfId="3" xr:uid="{00000000-0005-0000-0000-00000C000000}"/>
    <cellStyle name="Normal 7" xfId="13" xr:uid="{00000000-0005-0000-0000-00000D000000}"/>
  </cellStyles>
  <dxfs count="0"/>
  <tableStyles count="0" defaultTableStyle="TableStyleMedium2" defaultPivotStyle="PivotStyleLight16"/>
  <colors>
    <mruColors>
      <color rgb="FFCCCCFF"/>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400050</xdr:colOff>
      <xdr:row>2</xdr:row>
      <xdr:rowOff>104775</xdr:rowOff>
    </xdr:from>
    <xdr:to>
      <xdr:col>3</xdr:col>
      <xdr:colOff>1047751</xdr:colOff>
      <xdr:row>4</xdr:row>
      <xdr:rowOff>76199</xdr:rowOff>
    </xdr:to>
    <xdr:grpSp>
      <xdr:nvGrpSpPr>
        <xdr:cNvPr id="26" name="Group 25">
          <a:extLst>
            <a:ext uri="{FF2B5EF4-FFF2-40B4-BE49-F238E27FC236}">
              <a16:creationId xmlns:a16="http://schemas.microsoft.com/office/drawing/2014/main" id="{554BC1A7-4625-4037-996F-8C654E7AB9E2}"/>
            </a:ext>
          </a:extLst>
        </xdr:cNvPr>
        <xdr:cNvGrpSpPr/>
      </xdr:nvGrpSpPr>
      <xdr:grpSpPr>
        <a:xfrm>
          <a:off x="561975" y="428625"/>
          <a:ext cx="1628776" cy="533399"/>
          <a:chOff x="0" y="0"/>
          <a:chExt cx="1215220" cy="347926"/>
        </a:xfrm>
        <a:solidFill>
          <a:srgbClr val="FFFFFF"/>
        </a:solidFill>
      </xdr:grpSpPr>
      <xdr:sp macro="" textlink="">
        <xdr:nvSpPr>
          <xdr:cNvPr id="27" name="Freeform 2">
            <a:extLst>
              <a:ext uri="{FF2B5EF4-FFF2-40B4-BE49-F238E27FC236}">
                <a16:creationId xmlns:a16="http://schemas.microsoft.com/office/drawing/2014/main" id="{1EC22A90-55CD-4235-B5E2-334280E21F3D}"/>
              </a:ext>
            </a:extLst>
          </xdr:cNvPr>
          <xdr:cNvSpPr>
            <a:spLocks/>
          </xdr:cNvSpPr>
        </xdr:nvSpPr>
        <xdr:spPr bwMode="auto">
          <a:xfrm>
            <a:off x="1151348" y="194973"/>
            <a:ext cx="47062" cy="28574"/>
          </a:xfrm>
          <a:custGeom>
            <a:avLst/>
            <a:gdLst>
              <a:gd name="T0" fmla="*/ 13 w 28"/>
              <a:gd name="T1" fmla="*/ 17 h 17"/>
              <a:gd name="T2" fmla="*/ 0 w 28"/>
              <a:gd name="T3" fmla="*/ 17 h 17"/>
              <a:gd name="T4" fmla="*/ 15 w 28"/>
              <a:gd name="T5" fmla="*/ 0 h 17"/>
              <a:gd name="T6" fmla="*/ 28 w 28"/>
              <a:gd name="T7" fmla="*/ 0 h 17"/>
              <a:gd name="T8" fmla="*/ 13 w 28"/>
              <a:gd name="T9" fmla="*/ 17 h 17"/>
            </a:gdLst>
            <a:ahLst/>
            <a:cxnLst>
              <a:cxn ang="0">
                <a:pos x="T0" y="T1"/>
              </a:cxn>
              <a:cxn ang="0">
                <a:pos x="T2" y="T3"/>
              </a:cxn>
              <a:cxn ang="0">
                <a:pos x="T4" y="T5"/>
              </a:cxn>
              <a:cxn ang="0">
                <a:pos x="T6" y="T7"/>
              </a:cxn>
              <a:cxn ang="0">
                <a:pos x="T8" y="T9"/>
              </a:cxn>
            </a:cxnLst>
            <a:rect l="0" t="0" r="r" b="b"/>
            <a:pathLst>
              <a:path w="28" h="17">
                <a:moveTo>
                  <a:pt x="13" y="17"/>
                </a:moveTo>
                <a:lnTo>
                  <a:pt x="0" y="17"/>
                </a:lnTo>
                <a:lnTo>
                  <a:pt x="15" y="0"/>
                </a:lnTo>
                <a:lnTo>
                  <a:pt x="28" y="0"/>
                </a:lnTo>
                <a:lnTo>
                  <a:pt x="13" y="17"/>
                </a:lnTo>
                <a:close/>
              </a:path>
            </a:pathLst>
          </a:custGeom>
          <a:solidFill>
            <a:schemeClr val="accent2"/>
          </a:solidFill>
          <a:ln>
            <a:noFill/>
          </a:ln>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28" name="Freeform 3">
            <a:extLst>
              <a:ext uri="{FF2B5EF4-FFF2-40B4-BE49-F238E27FC236}">
                <a16:creationId xmlns:a16="http://schemas.microsoft.com/office/drawing/2014/main" id="{6A77F595-0883-46FF-9639-2FF8AF230FF9}"/>
              </a:ext>
            </a:extLst>
          </xdr:cNvPr>
          <xdr:cNvSpPr>
            <a:spLocks/>
          </xdr:cNvSpPr>
        </xdr:nvSpPr>
        <xdr:spPr bwMode="auto">
          <a:xfrm>
            <a:off x="892505" y="3361"/>
            <a:ext cx="174803" cy="164719"/>
          </a:xfrm>
          <a:custGeom>
            <a:avLst/>
            <a:gdLst>
              <a:gd name="T0" fmla="*/ 26 w 104"/>
              <a:gd name="T1" fmla="*/ 0 h 98"/>
              <a:gd name="T2" fmla="*/ 26 w 104"/>
              <a:gd name="T3" fmla="*/ 39 h 98"/>
              <a:gd name="T4" fmla="*/ 79 w 104"/>
              <a:gd name="T5" fmla="*/ 39 h 98"/>
              <a:gd name="T6" fmla="*/ 79 w 104"/>
              <a:gd name="T7" fmla="*/ 0 h 98"/>
              <a:gd name="T8" fmla="*/ 104 w 104"/>
              <a:gd name="T9" fmla="*/ 0 h 98"/>
              <a:gd name="T10" fmla="*/ 104 w 104"/>
              <a:gd name="T11" fmla="*/ 98 h 98"/>
              <a:gd name="T12" fmla="*/ 79 w 104"/>
              <a:gd name="T13" fmla="*/ 98 h 98"/>
              <a:gd name="T14" fmla="*/ 79 w 104"/>
              <a:gd name="T15" fmla="*/ 55 h 98"/>
              <a:gd name="T16" fmla="*/ 26 w 104"/>
              <a:gd name="T17" fmla="*/ 55 h 98"/>
              <a:gd name="T18" fmla="*/ 26 w 104"/>
              <a:gd name="T19" fmla="*/ 98 h 98"/>
              <a:gd name="T20" fmla="*/ 0 w 104"/>
              <a:gd name="T21" fmla="*/ 98 h 98"/>
              <a:gd name="T22" fmla="*/ 0 w 104"/>
              <a:gd name="T23" fmla="*/ 0 h 98"/>
              <a:gd name="T24" fmla="*/ 26 w 104"/>
              <a:gd name="T25" fmla="*/ 0 h 9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04" h="98">
                <a:moveTo>
                  <a:pt x="26" y="0"/>
                </a:moveTo>
                <a:lnTo>
                  <a:pt x="26" y="39"/>
                </a:lnTo>
                <a:lnTo>
                  <a:pt x="79" y="39"/>
                </a:lnTo>
                <a:lnTo>
                  <a:pt x="79" y="0"/>
                </a:lnTo>
                <a:lnTo>
                  <a:pt x="104" y="0"/>
                </a:lnTo>
                <a:lnTo>
                  <a:pt x="104" y="98"/>
                </a:lnTo>
                <a:lnTo>
                  <a:pt x="79" y="98"/>
                </a:lnTo>
                <a:lnTo>
                  <a:pt x="79" y="55"/>
                </a:lnTo>
                <a:lnTo>
                  <a:pt x="26" y="55"/>
                </a:lnTo>
                <a:lnTo>
                  <a:pt x="26" y="98"/>
                </a:lnTo>
                <a:lnTo>
                  <a:pt x="0" y="98"/>
                </a:lnTo>
                <a:lnTo>
                  <a:pt x="0" y="0"/>
                </a:lnTo>
                <a:lnTo>
                  <a:pt x="26" y="0"/>
                </a:ln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29" name="Freeform 4">
            <a:extLst>
              <a:ext uri="{FF2B5EF4-FFF2-40B4-BE49-F238E27FC236}">
                <a16:creationId xmlns:a16="http://schemas.microsoft.com/office/drawing/2014/main" id="{56849513-822B-434F-A610-C52148CC5608}"/>
              </a:ext>
            </a:extLst>
          </xdr:cNvPr>
          <xdr:cNvSpPr>
            <a:spLocks/>
          </xdr:cNvSpPr>
        </xdr:nvSpPr>
        <xdr:spPr bwMode="auto">
          <a:xfrm>
            <a:off x="346245" y="3361"/>
            <a:ext cx="176485" cy="164719"/>
          </a:xfrm>
          <a:custGeom>
            <a:avLst/>
            <a:gdLst>
              <a:gd name="T0" fmla="*/ 105 w 105"/>
              <a:gd name="T1" fmla="*/ 0 h 98"/>
              <a:gd name="T2" fmla="*/ 105 w 105"/>
              <a:gd name="T3" fmla="*/ 17 h 98"/>
              <a:gd name="T4" fmla="*/ 66 w 105"/>
              <a:gd name="T5" fmla="*/ 17 h 98"/>
              <a:gd name="T6" fmla="*/ 66 w 105"/>
              <a:gd name="T7" fmla="*/ 98 h 98"/>
              <a:gd name="T8" fmla="*/ 40 w 105"/>
              <a:gd name="T9" fmla="*/ 98 h 98"/>
              <a:gd name="T10" fmla="*/ 40 w 105"/>
              <a:gd name="T11" fmla="*/ 17 h 98"/>
              <a:gd name="T12" fmla="*/ 0 w 105"/>
              <a:gd name="T13" fmla="*/ 17 h 98"/>
              <a:gd name="T14" fmla="*/ 0 w 105"/>
              <a:gd name="T15" fmla="*/ 0 h 98"/>
              <a:gd name="T16" fmla="*/ 105 w 105"/>
              <a:gd name="T17" fmla="*/ 0 h 9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05" h="98">
                <a:moveTo>
                  <a:pt x="105" y="0"/>
                </a:moveTo>
                <a:lnTo>
                  <a:pt x="105" y="17"/>
                </a:lnTo>
                <a:lnTo>
                  <a:pt x="66" y="17"/>
                </a:lnTo>
                <a:lnTo>
                  <a:pt x="66" y="98"/>
                </a:lnTo>
                <a:lnTo>
                  <a:pt x="40" y="98"/>
                </a:lnTo>
                <a:lnTo>
                  <a:pt x="40" y="17"/>
                </a:lnTo>
                <a:lnTo>
                  <a:pt x="0" y="17"/>
                </a:lnTo>
                <a:lnTo>
                  <a:pt x="0" y="0"/>
                </a:lnTo>
                <a:lnTo>
                  <a:pt x="105" y="0"/>
                </a:ln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0" name="Freeform 5">
            <a:extLst>
              <a:ext uri="{FF2B5EF4-FFF2-40B4-BE49-F238E27FC236}">
                <a16:creationId xmlns:a16="http://schemas.microsoft.com/office/drawing/2014/main" id="{D452A05C-DA73-408E-8A50-01BE6BA46400}"/>
              </a:ext>
            </a:extLst>
          </xdr:cNvPr>
          <xdr:cNvSpPr>
            <a:spLocks noEditPoints="1"/>
          </xdr:cNvSpPr>
        </xdr:nvSpPr>
        <xdr:spPr bwMode="auto">
          <a:xfrm>
            <a:off x="485751" y="3361"/>
            <a:ext cx="206739" cy="164719"/>
          </a:xfrm>
          <a:custGeom>
            <a:avLst/>
            <a:gdLst>
              <a:gd name="T0" fmla="*/ 123 w 123"/>
              <a:gd name="T1" fmla="*/ 98 h 98"/>
              <a:gd name="T2" fmla="*/ 94 w 123"/>
              <a:gd name="T3" fmla="*/ 98 h 98"/>
              <a:gd name="T4" fmla="*/ 86 w 123"/>
              <a:gd name="T5" fmla="*/ 77 h 98"/>
              <a:gd name="T6" fmla="*/ 37 w 123"/>
              <a:gd name="T7" fmla="*/ 77 h 98"/>
              <a:gd name="T8" fmla="*/ 29 w 123"/>
              <a:gd name="T9" fmla="*/ 98 h 98"/>
              <a:gd name="T10" fmla="*/ 0 w 123"/>
              <a:gd name="T11" fmla="*/ 98 h 98"/>
              <a:gd name="T12" fmla="*/ 46 w 123"/>
              <a:gd name="T13" fmla="*/ 0 h 98"/>
              <a:gd name="T14" fmla="*/ 77 w 123"/>
              <a:gd name="T15" fmla="*/ 0 h 98"/>
              <a:gd name="T16" fmla="*/ 123 w 123"/>
              <a:gd name="T17" fmla="*/ 98 h 98"/>
              <a:gd name="T18" fmla="*/ 61 w 123"/>
              <a:gd name="T19" fmla="*/ 17 h 98"/>
              <a:gd name="T20" fmla="*/ 43 w 123"/>
              <a:gd name="T21" fmla="*/ 61 h 98"/>
              <a:gd name="T22" fmla="*/ 79 w 123"/>
              <a:gd name="T23" fmla="*/ 61 h 98"/>
              <a:gd name="T24" fmla="*/ 61 w 123"/>
              <a:gd name="T25" fmla="*/ 17 h 9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23" h="98">
                <a:moveTo>
                  <a:pt x="123" y="98"/>
                </a:moveTo>
                <a:lnTo>
                  <a:pt x="94" y="98"/>
                </a:lnTo>
                <a:lnTo>
                  <a:pt x="86" y="77"/>
                </a:lnTo>
                <a:lnTo>
                  <a:pt x="37" y="77"/>
                </a:lnTo>
                <a:lnTo>
                  <a:pt x="29" y="98"/>
                </a:lnTo>
                <a:lnTo>
                  <a:pt x="0" y="98"/>
                </a:lnTo>
                <a:lnTo>
                  <a:pt x="46" y="0"/>
                </a:lnTo>
                <a:lnTo>
                  <a:pt x="77" y="0"/>
                </a:lnTo>
                <a:lnTo>
                  <a:pt x="123" y="98"/>
                </a:lnTo>
                <a:moveTo>
                  <a:pt x="61" y="17"/>
                </a:moveTo>
                <a:lnTo>
                  <a:pt x="43" y="61"/>
                </a:lnTo>
                <a:lnTo>
                  <a:pt x="79" y="61"/>
                </a:lnTo>
                <a:lnTo>
                  <a:pt x="61" y="17"/>
                </a:ln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AD44CEF7-24E9-4B94-AC44-2F0321CEB12D}"/>
              </a:ext>
            </a:extLst>
          </xdr:cNvPr>
          <xdr:cNvSpPr>
            <a:spLocks noChangeArrowheads="1"/>
          </xdr:cNvSpPr>
        </xdr:nvSpPr>
        <xdr:spPr bwMode="auto">
          <a:xfrm>
            <a:off x="1102606" y="3361"/>
            <a:ext cx="43701" cy="1647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2" name="Freeform 7">
            <a:extLst>
              <a:ext uri="{FF2B5EF4-FFF2-40B4-BE49-F238E27FC236}">
                <a16:creationId xmlns:a16="http://schemas.microsoft.com/office/drawing/2014/main" id="{6C1E0027-5FA6-4E44-8983-894A933602C3}"/>
              </a:ext>
            </a:extLst>
          </xdr:cNvPr>
          <xdr:cNvSpPr>
            <a:spLocks/>
          </xdr:cNvSpPr>
        </xdr:nvSpPr>
        <xdr:spPr bwMode="auto">
          <a:xfrm>
            <a:off x="77316" y="3361"/>
            <a:ext cx="174803" cy="164719"/>
          </a:xfrm>
          <a:custGeom>
            <a:avLst/>
            <a:gdLst>
              <a:gd name="T0" fmla="*/ 26 w 104"/>
              <a:gd name="T1" fmla="*/ 0 h 98"/>
              <a:gd name="T2" fmla="*/ 26 w 104"/>
              <a:gd name="T3" fmla="*/ 39 h 98"/>
              <a:gd name="T4" fmla="*/ 79 w 104"/>
              <a:gd name="T5" fmla="*/ 39 h 98"/>
              <a:gd name="T6" fmla="*/ 79 w 104"/>
              <a:gd name="T7" fmla="*/ 0 h 98"/>
              <a:gd name="T8" fmla="*/ 104 w 104"/>
              <a:gd name="T9" fmla="*/ 0 h 98"/>
              <a:gd name="T10" fmla="*/ 104 w 104"/>
              <a:gd name="T11" fmla="*/ 98 h 98"/>
              <a:gd name="T12" fmla="*/ 79 w 104"/>
              <a:gd name="T13" fmla="*/ 98 h 98"/>
              <a:gd name="T14" fmla="*/ 79 w 104"/>
              <a:gd name="T15" fmla="*/ 55 h 98"/>
              <a:gd name="T16" fmla="*/ 26 w 104"/>
              <a:gd name="T17" fmla="*/ 55 h 98"/>
              <a:gd name="T18" fmla="*/ 26 w 104"/>
              <a:gd name="T19" fmla="*/ 98 h 98"/>
              <a:gd name="T20" fmla="*/ 0 w 104"/>
              <a:gd name="T21" fmla="*/ 98 h 98"/>
              <a:gd name="T22" fmla="*/ 0 w 104"/>
              <a:gd name="T23" fmla="*/ 0 h 98"/>
              <a:gd name="T24" fmla="*/ 26 w 104"/>
              <a:gd name="T25" fmla="*/ 0 h 9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04" h="98">
                <a:moveTo>
                  <a:pt x="26" y="0"/>
                </a:moveTo>
                <a:lnTo>
                  <a:pt x="26" y="39"/>
                </a:lnTo>
                <a:lnTo>
                  <a:pt x="79" y="39"/>
                </a:lnTo>
                <a:lnTo>
                  <a:pt x="79" y="0"/>
                </a:lnTo>
                <a:lnTo>
                  <a:pt x="104" y="0"/>
                </a:lnTo>
                <a:lnTo>
                  <a:pt x="104" y="98"/>
                </a:lnTo>
                <a:lnTo>
                  <a:pt x="79" y="98"/>
                </a:lnTo>
                <a:lnTo>
                  <a:pt x="79" y="55"/>
                </a:lnTo>
                <a:lnTo>
                  <a:pt x="26" y="55"/>
                </a:lnTo>
                <a:lnTo>
                  <a:pt x="26" y="98"/>
                </a:lnTo>
                <a:lnTo>
                  <a:pt x="0" y="98"/>
                </a:lnTo>
                <a:lnTo>
                  <a:pt x="0" y="0"/>
                </a:lnTo>
                <a:lnTo>
                  <a:pt x="26" y="0"/>
                </a:ln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3" name="Rectangle 32">
            <a:extLst>
              <a:ext uri="{FF2B5EF4-FFF2-40B4-BE49-F238E27FC236}">
                <a16:creationId xmlns:a16="http://schemas.microsoft.com/office/drawing/2014/main" id="{B2987958-92E9-4A3D-BAB4-0B7E70A06BC6}"/>
              </a:ext>
            </a:extLst>
          </xdr:cNvPr>
          <xdr:cNvSpPr>
            <a:spLocks noChangeArrowheads="1"/>
          </xdr:cNvSpPr>
        </xdr:nvSpPr>
        <xdr:spPr bwMode="auto">
          <a:xfrm>
            <a:off x="287416" y="3361"/>
            <a:ext cx="43701" cy="1647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4" name="Freeform 9">
            <a:extLst>
              <a:ext uri="{FF2B5EF4-FFF2-40B4-BE49-F238E27FC236}">
                <a16:creationId xmlns:a16="http://schemas.microsoft.com/office/drawing/2014/main" id="{0E9A7E1F-904A-447E-BBBA-BBBE61D9DFFF}"/>
              </a:ext>
            </a:extLst>
          </xdr:cNvPr>
          <xdr:cNvSpPr>
            <a:spLocks/>
          </xdr:cNvSpPr>
        </xdr:nvSpPr>
        <xdr:spPr bwMode="auto">
          <a:xfrm>
            <a:off x="685767" y="0"/>
            <a:ext cx="184888" cy="171442"/>
          </a:xfrm>
          <a:custGeom>
            <a:avLst/>
            <a:gdLst>
              <a:gd name="T0" fmla="*/ 31 w 1010"/>
              <a:gd name="T1" fmla="*/ 670 h 939"/>
              <a:gd name="T2" fmla="*/ 0 w 1010"/>
              <a:gd name="T3" fmla="*/ 479 h 939"/>
              <a:gd name="T4" fmla="*/ 61 w 1010"/>
              <a:gd name="T5" fmla="*/ 218 h 939"/>
              <a:gd name="T6" fmla="*/ 265 w 1010"/>
              <a:gd name="T7" fmla="*/ 48 h 939"/>
              <a:gd name="T8" fmla="*/ 527 w 1010"/>
              <a:gd name="T9" fmla="*/ 0 h 939"/>
              <a:gd name="T10" fmla="*/ 826 w 1010"/>
              <a:gd name="T11" fmla="*/ 63 h 939"/>
              <a:gd name="T12" fmla="*/ 995 w 1010"/>
              <a:gd name="T13" fmla="*/ 270 h 939"/>
              <a:gd name="T14" fmla="*/ 1004 w 1010"/>
              <a:gd name="T15" fmla="*/ 327 h 939"/>
              <a:gd name="T16" fmla="*/ 755 w 1010"/>
              <a:gd name="T17" fmla="*/ 327 h 939"/>
              <a:gd name="T18" fmla="*/ 742 w 1010"/>
              <a:gd name="T19" fmla="*/ 258 h 939"/>
              <a:gd name="T20" fmla="*/ 631 w 1010"/>
              <a:gd name="T21" fmla="*/ 155 h 939"/>
              <a:gd name="T22" fmla="*/ 527 w 1010"/>
              <a:gd name="T23" fmla="*/ 139 h 939"/>
              <a:gd name="T24" fmla="*/ 410 w 1010"/>
              <a:gd name="T25" fmla="*/ 159 h 939"/>
              <a:gd name="T26" fmla="*/ 280 w 1010"/>
              <a:gd name="T27" fmla="*/ 291 h 939"/>
              <a:gd name="T28" fmla="*/ 248 w 1010"/>
              <a:gd name="T29" fmla="*/ 479 h 939"/>
              <a:gd name="T30" fmla="*/ 270 w 1010"/>
              <a:gd name="T31" fmla="*/ 636 h 939"/>
              <a:gd name="T32" fmla="*/ 400 w 1010"/>
              <a:gd name="T33" fmla="*/ 777 h 939"/>
              <a:gd name="T34" fmla="*/ 527 w 1010"/>
              <a:gd name="T35" fmla="*/ 801 h 939"/>
              <a:gd name="T36" fmla="*/ 637 w 1010"/>
              <a:gd name="T37" fmla="*/ 784 h 939"/>
              <a:gd name="T38" fmla="*/ 741 w 1010"/>
              <a:gd name="T39" fmla="*/ 691 h 939"/>
              <a:gd name="T40" fmla="*/ 760 w 1010"/>
              <a:gd name="T41" fmla="*/ 595 h 939"/>
              <a:gd name="T42" fmla="*/ 1010 w 1010"/>
              <a:gd name="T43" fmla="*/ 595 h 939"/>
              <a:gd name="T44" fmla="*/ 998 w 1010"/>
              <a:gd name="T45" fmla="*/ 680 h 939"/>
              <a:gd name="T46" fmla="*/ 832 w 1010"/>
              <a:gd name="T47" fmla="*/ 877 h 939"/>
              <a:gd name="T48" fmla="*/ 527 w 1010"/>
              <a:gd name="T49" fmla="*/ 939 h 939"/>
              <a:gd name="T50" fmla="*/ 287 w 1010"/>
              <a:gd name="T51" fmla="*/ 902 h 939"/>
              <a:gd name="T52" fmla="*/ 31 w 1010"/>
              <a:gd name="T53" fmla="*/ 670 h 9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1010" h="939">
                <a:moveTo>
                  <a:pt x="31" y="670"/>
                </a:moveTo>
                <a:cubicBezTo>
                  <a:pt x="11" y="609"/>
                  <a:pt x="0" y="546"/>
                  <a:pt x="0" y="479"/>
                </a:cubicBezTo>
                <a:cubicBezTo>
                  <a:pt x="0" y="385"/>
                  <a:pt x="16" y="294"/>
                  <a:pt x="61" y="218"/>
                </a:cubicBezTo>
                <a:cubicBezTo>
                  <a:pt x="107" y="140"/>
                  <a:pt x="179" y="80"/>
                  <a:pt x="265" y="48"/>
                </a:cubicBezTo>
                <a:cubicBezTo>
                  <a:pt x="347" y="17"/>
                  <a:pt x="435" y="0"/>
                  <a:pt x="527" y="0"/>
                </a:cubicBezTo>
                <a:cubicBezTo>
                  <a:pt x="634" y="0"/>
                  <a:pt x="734" y="24"/>
                  <a:pt x="826" y="63"/>
                </a:cubicBezTo>
                <a:cubicBezTo>
                  <a:pt x="912" y="100"/>
                  <a:pt x="976" y="177"/>
                  <a:pt x="995" y="270"/>
                </a:cubicBezTo>
                <a:cubicBezTo>
                  <a:pt x="999" y="288"/>
                  <a:pt x="1002" y="308"/>
                  <a:pt x="1004" y="327"/>
                </a:cubicBezTo>
                <a:cubicBezTo>
                  <a:pt x="755" y="327"/>
                  <a:pt x="755" y="327"/>
                  <a:pt x="755" y="327"/>
                </a:cubicBezTo>
                <a:cubicBezTo>
                  <a:pt x="754" y="303"/>
                  <a:pt x="750" y="279"/>
                  <a:pt x="742" y="258"/>
                </a:cubicBezTo>
                <a:cubicBezTo>
                  <a:pt x="723" y="209"/>
                  <a:pt x="682" y="170"/>
                  <a:pt x="631" y="155"/>
                </a:cubicBezTo>
                <a:cubicBezTo>
                  <a:pt x="598" y="144"/>
                  <a:pt x="563" y="139"/>
                  <a:pt x="527" y="139"/>
                </a:cubicBezTo>
                <a:cubicBezTo>
                  <a:pt x="486" y="139"/>
                  <a:pt x="447" y="146"/>
                  <a:pt x="410" y="159"/>
                </a:cubicBezTo>
                <a:cubicBezTo>
                  <a:pt x="349" y="181"/>
                  <a:pt x="302" y="230"/>
                  <a:pt x="280" y="291"/>
                </a:cubicBezTo>
                <a:cubicBezTo>
                  <a:pt x="260" y="349"/>
                  <a:pt x="248" y="413"/>
                  <a:pt x="248" y="479"/>
                </a:cubicBezTo>
                <a:cubicBezTo>
                  <a:pt x="248" y="534"/>
                  <a:pt x="257" y="586"/>
                  <a:pt x="270" y="636"/>
                </a:cubicBezTo>
                <a:cubicBezTo>
                  <a:pt x="289" y="701"/>
                  <a:pt x="337" y="753"/>
                  <a:pt x="400" y="777"/>
                </a:cubicBezTo>
                <a:cubicBezTo>
                  <a:pt x="440" y="792"/>
                  <a:pt x="482" y="801"/>
                  <a:pt x="527" y="801"/>
                </a:cubicBezTo>
                <a:cubicBezTo>
                  <a:pt x="566" y="801"/>
                  <a:pt x="602" y="795"/>
                  <a:pt x="637" y="784"/>
                </a:cubicBezTo>
                <a:cubicBezTo>
                  <a:pt x="683" y="769"/>
                  <a:pt x="721" y="735"/>
                  <a:pt x="741" y="691"/>
                </a:cubicBezTo>
                <a:cubicBezTo>
                  <a:pt x="754" y="662"/>
                  <a:pt x="760" y="629"/>
                  <a:pt x="760" y="595"/>
                </a:cubicBezTo>
                <a:cubicBezTo>
                  <a:pt x="1010" y="595"/>
                  <a:pt x="1010" y="595"/>
                  <a:pt x="1010" y="595"/>
                </a:cubicBezTo>
                <a:cubicBezTo>
                  <a:pt x="1008" y="624"/>
                  <a:pt x="1004" y="653"/>
                  <a:pt x="998" y="680"/>
                </a:cubicBezTo>
                <a:cubicBezTo>
                  <a:pt x="976" y="768"/>
                  <a:pt x="914" y="843"/>
                  <a:pt x="832" y="877"/>
                </a:cubicBezTo>
                <a:cubicBezTo>
                  <a:pt x="738" y="917"/>
                  <a:pt x="635" y="939"/>
                  <a:pt x="527" y="939"/>
                </a:cubicBezTo>
                <a:cubicBezTo>
                  <a:pt x="444" y="939"/>
                  <a:pt x="362" y="926"/>
                  <a:pt x="287" y="902"/>
                </a:cubicBezTo>
                <a:cubicBezTo>
                  <a:pt x="171" y="866"/>
                  <a:pt x="71" y="783"/>
                  <a:pt x="31" y="670"/>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5" name="Freeform 10">
            <a:extLst>
              <a:ext uri="{FF2B5EF4-FFF2-40B4-BE49-F238E27FC236}">
                <a16:creationId xmlns:a16="http://schemas.microsoft.com/office/drawing/2014/main" id="{66AADF5E-8CF1-42CC-9443-27B47463F964}"/>
              </a:ext>
            </a:extLst>
          </xdr:cNvPr>
          <xdr:cNvSpPr>
            <a:spLocks/>
          </xdr:cNvSpPr>
        </xdr:nvSpPr>
        <xdr:spPr bwMode="auto">
          <a:xfrm>
            <a:off x="0" y="213461"/>
            <a:ext cx="40339" cy="104210"/>
          </a:xfrm>
          <a:custGeom>
            <a:avLst/>
            <a:gdLst>
              <a:gd name="T0" fmla="*/ 211 w 219"/>
              <a:gd name="T1" fmla="*/ 1 h 565"/>
              <a:gd name="T2" fmla="*/ 0 w 219"/>
              <a:gd name="T3" fmla="*/ 20 h 565"/>
              <a:gd name="T4" fmla="*/ 0 w 219"/>
              <a:gd name="T5" fmla="*/ 51 h 565"/>
              <a:gd name="T6" fmla="*/ 6 w 219"/>
              <a:gd name="T7" fmla="*/ 52 h 565"/>
              <a:gd name="T8" fmla="*/ 92 w 219"/>
              <a:gd name="T9" fmla="*/ 123 h 565"/>
              <a:gd name="T10" fmla="*/ 92 w 219"/>
              <a:gd name="T11" fmla="*/ 565 h 565"/>
              <a:gd name="T12" fmla="*/ 219 w 219"/>
              <a:gd name="T13" fmla="*/ 565 h 565"/>
              <a:gd name="T14" fmla="*/ 219 w 219"/>
              <a:gd name="T15" fmla="*/ 0 h 565"/>
              <a:gd name="T16" fmla="*/ 211 w 219"/>
              <a:gd name="T17" fmla="*/ 1 h 5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219" h="565">
                <a:moveTo>
                  <a:pt x="211" y="1"/>
                </a:moveTo>
                <a:cubicBezTo>
                  <a:pt x="0" y="20"/>
                  <a:pt x="0" y="20"/>
                  <a:pt x="0" y="20"/>
                </a:cubicBezTo>
                <a:cubicBezTo>
                  <a:pt x="0" y="51"/>
                  <a:pt x="0" y="51"/>
                  <a:pt x="0" y="51"/>
                </a:cubicBezTo>
                <a:cubicBezTo>
                  <a:pt x="6" y="52"/>
                  <a:pt x="6" y="52"/>
                  <a:pt x="6" y="52"/>
                </a:cubicBezTo>
                <a:cubicBezTo>
                  <a:pt x="92" y="62"/>
                  <a:pt x="92" y="62"/>
                  <a:pt x="92" y="123"/>
                </a:cubicBezTo>
                <a:cubicBezTo>
                  <a:pt x="92" y="565"/>
                  <a:pt x="92" y="565"/>
                  <a:pt x="92" y="565"/>
                </a:cubicBezTo>
                <a:cubicBezTo>
                  <a:pt x="219" y="565"/>
                  <a:pt x="219" y="565"/>
                  <a:pt x="219" y="565"/>
                </a:cubicBezTo>
                <a:cubicBezTo>
                  <a:pt x="219" y="0"/>
                  <a:pt x="219" y="0"/>
                  <a:pt x="219" y="0"/>
                </a:cubicBezTo>
                <a:cubicBezTo>
                  <a:pt x="211" y="1"/>
                  <a:pt x="211" y="1"/>
                  <a:pt x="211" y="1"/>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6" name="Freeform 11">
            <a:extLst>
              <a:ext uri="{FF2B5EF4-FFF2-40B4-BE49-F238E27FC236}">
                <a16:creationId xmlns:a16="http://schemas.microsoft.com/office/drawing/2014/main" id="{38EDFBB2-6629-4F57-9498-F69BF1E1D070}"/>
              </a:ext>
            </a:extLst>
          </xdr:cNvPr>
          <xdr:cNvSpPr>
            <a:spLocks/>
          </xdr:cNvSpPr>
        </xdr:nvSpPr>
        <xdr:spPr bwMode="auto">
          <a:xfrm>
            <a:off x="60508" y="245397"/>
            <a:ext cx="82360" cy="72275"/>
          </a:xfrm>
          <a:custGeom>
            <a:avLst/>
            <a:gdLst>
              <a:gd name="T0" fmla="*/ 328 w 446"/>
              <a:gd name="T1" fmla="*/ 1 h 398"/>
              <a:gd name="T2" fmla="*/ 180 w 446"/>
              <a:gd name="T3" fmla="*/ 87 h 398"/>
              <a:gd name="T4" fmla="*/ 180 w 446"/>
              <a:gd name="T5" fmla="*/ 0 h 398"/>
              <a:gd name="T6" fmla="*/ 172 w 446"/>
              <a:gd name="T7" fmla="*/ 1 h 398"/>
              <a:gd name="T8" fmla="*/ 0 w 446"/>
              <a:gd name="T9" fmla="*/ 28 h 398"/>
              <a:gd name="T10" fmla="*/ 0 w 446"/>
              <a:gd name="T11" fmla="*/ 58 h 398"/>
              <a:gd name="T12" fmla="*/ 8 w 446"/>
              <a:gd name="T13" fmla="*/ 58 h 398"/>
              <a:gd name="T14" fmla="*/ 74 w 446"/>
              <a:gd name="T15" fmla="*/ 122 h 398"/>
              <a:gd name="T16" fmla="*/ 74 w 446"/>
              <a:gd name="T17" fmla="*/ 398 h 398"/>
              <a:gd name="T18" fmla="*/ 180 w 446"/>
              <a:gd name="T19" fmla="*/ 398 h 398"/>
              <a:gd name="T20" fmla="*/ 180 w 446"/>
              <a:gd name="T21" fmla="*/ 195 h 398"/>
              <a:gd name="T22" fmla="*/ 285 w 446"/>
              <a:gd name="T23" fmla="*/ 71 h 398"/>
              <a:gd name="T24" fmla="*/ 339 w 446"/>
              <a:gd name="T25" fmla="*/ 183 h 398"/>
              <a:gd name="T26" fmla="*/ 339 w 446"/>
              <a:gd name="T27" fmla="*/ 398 h 398"/>
              <a:gd name="T28" fmla="*/ 446 w 446"/>
              <a:gd name="T29" fmla="*/ 398 h 398"/>
              <a:gd name="T30" fmla="*/ 446 w 446"/>
              <a:gd name="T31" fmla="*/ 122 h 398"/>
              <a:gd name="T32" fmla="*/ 328 w 446"/>
              <a:gd name="T33" fmla="*/ 1 h 39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446" h="398">
                <a:moveTo>
                  <a:pt x="328" y="1"/>
                </a:moveTo>
                <a:cubicBezTo>
                  <a:pt x="249" y="1"/>
                  <a:pt x="202" y="54"/>
                  <a:pt x="180" y="87"/>
                </a:cubicBezTo>
                <a:cubicBezTo>
                  <a:pt x="180" y="58"/>
                  <a:pt x="180" y="0"/>
                  <a:pt x="180" y="0"/>
                </a:cubicBezTo>
                <a:cubicBezTo>
                  <a:pt x="172" y="1"/>
                  <a:pt x="172" y="1"/>
                  <a:pt x="172" y="1"/>
                </a:cubicBezTo>
                <a:cubicBezTo>
                  <a:pt x="0" y="28"/>
                  <a:pt x="0" y="28"/>
                  <a:pt x="0" y="28"/>
                </a:cubicBezTo>
                <a:cubicBezTo>
                  <a:pt x="0" y="58"/>
                  <a:pt x="0" y="58"/>
                  <a:pt x="0" y="58"/>
                </a:cubicBezTo>
                <a:cubicBezTo>
                  <a:pt x="8" y="58"/>
                  <a:pt x="8" y="58"/>
                  <a:pt x="8" y="58"/>
                </a:cubicBezTo>
                <a:cubicBezTo>
                  <a:pt x="62" y="60"/>
                  <a:pt x="74" y="71"/>
                  <a:pt x="74" y="122"/>
                </a:cubicBezTo>
                <a:cubicBezTo>
                  <a:pt x="74" y="398"/>
                  <a:pt x="74" y="398"/>
                  <a:pt x="74" y="398"/>
                </a:cubicBezTo>
                <a:cubicBezTo>
                  <a:pt x="180" y="398"/>
                  <a:pt x="180" y="398"/>
                  <a:pt x="180" y="398"/>
                </a:cubicBezTo>
                <a:cubicBezTo>
                  <a:pt x="180" y="195"/>
                  <a:pt x="180" y="195"/>
                  <a:pt x="180" y="195"/>
                </a:cubicBezTo>
                <a:cubicBezTo>
                  <a:pt x="180" y="141"/>
                  <a:pt x="232" y="71"/>
                  <a:pt x="285" y="71"/>
                </a:cubicBezTo>
                <a:cubicBezTo>
                  <a:pt x="337" y="71"/>
                  <a:pt x="339" y="113"/>
                  <a:pt x="339" y="183"/>
                </a:cubicBezTo>
                <a:cubicBezTo>
                  <a:pt x="339" y="398"/>
                  <a:pt x="339" y="398"/>
                  <a:pt x="339" y="398"/>
                </a:cubicBezTo>
                <a:cubicBezTo>
                  <a:pt x="446" y="398"/>
                  <a:pt x="446" y="398"/>
                  <a:pt x="446" y="398"/>
                </a:cubicBezTo>
                <a:cubicBezTo>
                  <a:pt x="446" y="122"/>
                  <a:pt x="446" y="122"/>
                  <a:pt x="446" y="122"/>
                </a:cubicBezTo>
                <a:cubicBezTo>
                  <a:pt x="446" y="44"/>
                  <a:pt x="404" y="1"/>
                  <a:pt x="328" y="1"/>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7" name="Freeform 12">
            <a:extLst>
              <a:ext uri="{FF2B5EF4-FFF2-40B4-BE49-F238E27FC236}">
                <a16:creationId xmlns:a16="http://schemas.microsoft.com/office/drawing/2014/main" id="{D4FF10C8-1830-4969-A89F-F7A87EA96D87}"/>
              </a:ext>
            </a:extLst>
          </xdr:cNvPr>
          <xdr:cNvSpPr>
            <a:spLocks/>
          </xdr:cNvSpPr>
        </xdr:nvSpPr>
        <xdr:spPr bwMode="auto">
          <a:xfrm>
            <a:off x="166398" y="245397"/>
            <a:ext cx="53786" cy="73955"/>
          </a:xfrm>
          <a:custGeom>
            <a:avLst/>
            <a:gdLst>
              <a:gd name="T0" fmla="*/ 175 w 298"/>
              <a:gd name="T1" fmla="*/ 155 h 407"/>
              <a:gd name="T2" fmla="*/ 97 w 298"/>
              <a:gd name="T3" fmla="*/ 87 h 407"/>
              <a:gd name="T4" fmla="*/ 154 w 298"/>
              <a:gd name="T5" fmla="*/ 50 h 407"/>
              <a:gd name="T6" fmla="*/ 254 w 298"/>
              <a:gd name="T7" fmla="*/ 85 h 407"/>
              <a:gd name="T8" fmla="*/ 270 w 298"/>
              <a:gd name="T9" fmla="*/ 95 h 407"/>
              <a:gd name="T10" fmla="*/ 270 w 298"/>
              <a:gd name="T11" fmla="*/ 15 h 407"/>
              <a:gd name="T12" fmla="*/ 257 w 298"/>
              <a:gd name="T13" fmla="*/ 12 h 407"/>
              <a:gd name="T14" fmla="*/ 160 w 298"/>
              <a:gd name="T15" fmla="*/ 0 h 407"/>
              <a:gd name="T16" fmla="*/ 0 w 298"/>
              <a:gd name="T17" fmla="*/ 115 h 407"/>
              <a:gd name="T18" fmla="*/ 117 w 298"/>
              <a:gd name="T19" fmla="*/ 238 h 407"/>
              <a:gd name="T20" fmla="*/ 200 w 298"/>
              <a:gd name="T21" fmla="*/ 310 h 407"/>
              <a:gd name="T22" fmla="*/ 129 w 298"/>
              <a:gd name="T23" fmla="*/ 356 h 407"/>
              <a:gd name="T24" fmla="*/ 12 w 298"/>
              <a:gd name="T25" fmla="*/ 315 h 407"/>
              <a:gd name="T26" fmla="*/ 0 w 298"/>
              <a:gd name="T27" fmla="*/ 308 h 407"/>
              <a:gd name="T28" fmla="*/ 0 w 298"/>
              <a:gd name="T29" fmla="*/ 391 h 407"/>
              <a:gd name="T30" fmla="*/ 8 w 298"/>
              <a:gd name="T31" fmla="*/ 392 h 407"/>
              <a:gd name="T32" fmla="*/ 125 w 298"/>
              <a:gd name="T33" fmla="*/ 407 h 407"/>
              <a:gd name="T34" fmla="*/ 298 w 298"/>
              <a:gd name="T35" fmla="*/ 288 h 407"/>
              <a:gd name="T36" fmla="*/ 175 w 298"/>
              <a:gd name="T37" fmla="*/ 155 h 4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298" h="407">
                <a:moveTo>
                  <a:pt x="175" y="155"/>
                </a:moveTo>
                <a:cubicBezTo>
                  <a:pt x="133" y="134"/>
                  <a:pt x="97" y="116"/>
                  <a:pt x="97" y="87"/>
                </a:cubicBezTo>
                <a:cubicBezTo>
                  <a:pt x="97" y="54"/>
                  <a:pt x="137" y="50"/>
                  <a:pt x="154" y="50"/>
                </a:cubicBezTo>
                <a:cubicBezTo>
                  <a:pt x="198" y="50"/>
                  <a:pt x="237" y="74"/>
                  <a:pt x="254" y="85"/>
                </a:cubicBezTo>
                <a:cubicBezTo>
                  <a:pt x="270" y="95"/>
                  <a:pt x="270" y="95"/>
                  <a:pt x="270" y="95"/>
                </a:cubicBezTo>
                <a:cubicBezTo>
                  <a:pt x="270" y="15"/>
                  <a:pt x="270" y="15"/>
                  <a:pt x="270" y="15"/>
                </a:cubicBezTo>
                <a:cubicBezTo>
                  <a:pt x="257" y="12"/>
                  <a:pt x="257" y="12"/>
                  <a:pt x="257" y="12"/>
                </a:cubicBezTo>
                <a:cubicBezTo>
                  <a:pt x="238" y="8"/>
                  <a:pt x="201" y="0"/>
                  <a:pt x="160" y="0"/>
                </a:cubicBezTo>
                <a:cubicBezTo>
                  <a:pt x="60" y="0"/>
                  <a:pt x="0" y="43"/>
                  <a:pt x="0" y="115"/>
                </a:cubicBezTo>
                <a:cubicBezTo>
                  <a:pt x="0" y="180"/>
                  <a:pt x="62" y="211"/>
                  <a:pt x="117" y="238"/>
                </a:cubicBezTo>
                <a:cubicBezTo>
                  <a:pt x="160" y="259"/>
                  <a:pt x="200" y="278"/>
                  <a:pt x="200" y="310"/>
                </a:cubicBezTo>
                <a:cubicBezTo>
                  <a:pt x="200" y="339"/>
                  <a:pt x="174" y="356"/>
                  <a:pt x="129" y="356"/>
                </a:cubicBezTo>
                <a:cubicBezTo>
                  <a:pt x="79" y="356"/>
                  <a:pt x="37" y="330"/>
                  <a:pt x="12" y="315"/>
                </a:cubicBezTo>
                <a:cubicBezTo>
                  <a:pt x="0" y="308"/>
                  <a:pt x="0" y="308"/>
                  <a:pt x="0" y="308"/>
                </a:cubicBezTo>
                <a:cubicBezTo>
                  <a:pt x="0" y="391"/>
                  <a:pt x="0" y="391"/>
                  <a:pt x="0" y="391"/>
                </a:cubicBezTo>
                <a:cubicBezTo>
                  <a:pt x="8" y="392"/>
                  <a:pt x="8" y="392"/>
                  <a:pt x="8" y="392"/>
                </a:cubicBezTo>
                <a:cubicBezTo>
                  <a:pt x="30" y="397"/>
                  <a:pt x="70" y="407"/>
                  <a:pt x="125" y="407"/>
                </a:cubicBezTo>
                <a:cubicBezTo>
                  <a:pt x="233" y="407"/>
                  <a:pt x="298" y="362"/>
                  <a:pt x="298" y="288"/>
                </a:cubicBezTo>
                <a:cubicBezTo>
                  <a:pt x="298" y="215"/>
                  <a:pt x="233" y="183"/>
                  <a:pt x="175" y="155"/>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8" name="Freeform 13">
            <a:extLst>
              <a:ext uri="{FF2B5EF4-FFF2-40B4-BE49-F238E27FC236}">
                <a16:creationId xmlns:a16="http://schemas.microsoft.com/office/drawing/2014/main" id="{6F98CBD7-0DB9-4B3A-B0C6-535077D75BB1}"/>
              </a:ext>
            </a:extLst>
          </xdr:cNvPr>
          <xdr:cNvSpPr>
            <a:spLocks noEditPoints="1"/>
          </xdr:cNvSpPr>
        </xdr:nvSpPr>
        <xdr:spPr bwMode="auto">
          <a:xfrm>
            <a:off x="230269" y="245397"/>
            <a:ext cx="84040" cy="102529"/>
          </a:xfrm>
          <a:custGeom>
            <a:avLst/>
            <a:gdLst>
              <a:gd name="T0" fmla="*/ 292 w 459"/>
              <a:gd name="T1" fmla="*/ 1 h 563"/>
              <a:gd name="T2" fmla="*/ 179 w 459"/>
              <a:gd name="T3" fmla="*/ 56 h 563"/>
              <a:gd name="T4" fmla="*/ 179 w 459"/>
              <a:gd name="T5" fmla="*/ 0 h 563"/>
              <a:gd name="T6" fmla="*/ 170 w 459"/>
              <a:gd name="T7" fmla="*/ 1 h 563"/>
              <a:gd name="T8" fmla="*/ 0 w 459"/>
              <a:gd name="T9" fmla="*/ 28 h 563"/>
              <a:gd name="T10" fmla="*/ 0 w 459"/>
              <a:gd name="T11" fmla="*/ 58 h 563"/>
              <a:gd name="T12" fmla="*/ 8 w 459"/>
              <a:gd name="T13" fmla="*/ 58 h 563"/>
              <a:gd name="T14" fmla="*/ 71 w 459"/>
              <a:gd name="T15" fmla="*/ 122 h 563"/>
              <a:gd name="T16" fmla="*/ 71 w 459"/>
              <a:gd name="T17" fmla="*/ 563 h 563"/>
              <a:gd name="T18" fmla="*/ 178 w 459"/>
              <a:gd name="T19" fmla="*/ 563 h 563"/>
              <a:gd name="T20" fmla="*/ 178 w 459"/>
              <a:gd name="T21" fmla="*/ 362 h 563"/>
              <a:gd name="T22" fmla="*/ 288 w 459"/>
              <a:gd name="T23" fmla="*/ 408 h 563"/>
              <a:gd name="T24" fmla="*/ 459 w 459"/>
              <a:gd name="T25" fmla="*/ 198 h 563"/>
              <a:gd name="T26" fmla="*/ 292 w 459"/>
              <a:gd name="T27" fmla="*/ 1 h 563"/>
              <a:gd name="T28" fmla="*/ 261 w 459"/>
              <a:gd name="T29" fmla="*/ 60 h 563"/>
              <a:gd name="T30" fmla="*/ 343 w 459"/>
              <a:gd name="T31" fmla="*/ 198 h 563"/>
              <a:gd name="T32" fmla="*/ 262 w 459"/>
              <a:gd name="T33" fmla="*/ 349 h 563"/>
              <a:gd name="T34" fmla="*/ 178 w 459"/>
              <a:gd name="T35" fmla="*/ 230 h 563"/>
              <a:gd name="T36" fmla="*/ 178 w 459"/>
              <a:gd name="T37" fmla="*/ 196 h 563"/>
              <a:gd name="T38" fmla="*/ 261 w 459"/>
              <a:gd name="T39" fmla="*/ 60 h 56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459" h="563">
                <a:moveTo>
                  <a:pt x="292" y="1"/>
                </a:moveTo>
                <a:cubicBezTo>
                  <a:pt x="252" y="1"/>
                  <a:pt x="214" y="20"/>
                  <a:pt x="179" y="56"/>
                </a:cubicBezTo>
                <a:cubicBezTo>
                  <a:pt x="179" y="37"/>
                  <a:pt x="179" y="0"/>
                  <a:pt x="179" y="0"/>
                </a:cubicBezTo>
                <a:cubicBezTo>
                  <a:pt x="170" y="1"/>
                  <a:pt x="170" y="1"/>
                  <a:pt x="170" y="1"/>
                </a:cubicBezTo>
                <a:cubicBezTo>
                  <a:pt x="0" y="28"/>
                  <a:pt x="0" y="28"/>
                  <a:pt x="0" y="28"/>
                </a:cubicBezTo>
                <a:cubicBezTo>
                  <a:pt x="0" y="58"/>
                  <a:pt x="0" y="58"/>
                  <a:pt x="0" y="58"/>
                </a:cubicBezTo>
                <a:cubicBezTo>
                  <a:pt x="8" y="58"/>
                  <a:pt x="8" y="58"/>
                  <a:pt x="8" y="58"/>
                </a:cubicBezTo>
                <a:cubicBezTo>
                  <a:pt x="61" y="60"/>
                  <a:pt x="71" y="70"/>
                  <a:pt x="71" y="122"/>
                </a:cubicBezTo>
                <a:cubicBezTo>
                  <a:pt x="71" y="563"/>
                  <a:pt x="71" y="563"/>
                  <a:pt x="71" y="563"/>
                </a:cubicBezTo>
                <a:cubicBezTo>
                  <a:pt x="178" y="563"/>
                  <a:pt x="178" y="563"/>
                  <a:pt x="178" y="563"/>
                </a:cubicBezTo>
                <a:cubicBezTo>
                  <a:pt x="178" y="563"/>
                  <a:pt x="178" y="395"/>
                  <a:pt x="178" y="362"/>
                </a:cubicBezTo>
                <a:cubicBezTo>
                  <a:pt x="198" y="386"/>
                  <a:pt x="229" y="408"/>
                  <a:pt x="288" y="408"/>
                </a:cubicBezTo>
                <a:cubicBezTo>
                  <a:pt x="400" y="408"/>
                  <a:pt x="459" y="335"/>
                  <a:pt x="459" y="198"/>
                </a:cubicBezTo>
                <a:cubicBezTo>
                  <a:pt x="459" y="73"/>
                  <a:pt x="398" y="1"/>
                  <a:pt x="292" y="1"/>
                </a:cubicBezTo>
                <a:moveTo>
                  <a:pt x="261" y="60"/>
                </a:moveTo>
                <a:cubicBezTo>
                  <a:pt x="334" y="60"/>
                  <a:pt x="343" y="139"/>
                  <a:pt x="343" y="198"/>
                </a:cubicBezTo>
                <a:cubicBezTo>
                  <a:pt x="343" y="300"/>
                  <a:pt x="317" y="349"/>
                  <a:pt x="262" y="349"/>
                </a:cubicBezTo>
                <a:cubicBezTo>
                  <a:pt x="193" y="349"/>
                  <a:pt x="178" y="284"/>
                  <a:pt x="178" y="230"/>
                </a:cubicBezTo>
                <a:cubicBezTo>
                  <a:pt x="178" y="196"/>
                  <a:pt x="178" y="196"/>
                  <a:pt x="178" y="196"/>
                </a:cubicBezTo>
                <a:cubicBezTo>
                  <a:pt x="178" y="155"/>
                  <a:pt x="186" y="60"/>
                  <a:pt x="261" y="60"/>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39" name="Freeform 14">
            <a:extLst>
              <a:ext uri="{FF2B5EF4-FFF2-40B4-BE49-F238E27FC236}">
                <a16:creationId xmlns:a16="http://schemas.microsoft.com/office/drawing/2014/main" id="{C34DDC8A-3FEF-4FF7-88E5-9A36198CFBD6}"/>
              </a:ext>
            </a:extLst>
          </xdr:cNvPr>
          <xdr:cNvSpPr>
            <a:spLocks/>
          </xdr:cNvSpPr>
        </xdr:nvSpPr>
        <xdr:spPr bwMode="auto">
          <a:xfrm>
            <a:off x="327755" y="245397"/>
            <a:ext cx="33616" cy="72275"/>
          </a:xfrm>
          <a:custGeom>
            <a:avLst/>
            <a:gdLst>
              <a:gd name="T0" fmla="*/ 0 w 178"/>
              <a:gd name="T1" fmla="*/ 28 h 398"/>
              <a:gd name="T2" fmla="*/ 0 w 178"/>
              <a:gd name="T3" fmla="*/ 58 h 398"/>
              <a:gd name="T4" fmla="*/ 8 w 178"/>
              <a:gd name="T5" fmla="*/ 58 h 398"/>
              <a:gd name="T6" fmla="*/ 71 w 178"/>
              <a:gd name="T7" fmla="*/ 122 h 398"/>
              <a:gd name="T8" fmla="*/ 71 w 178"/>
              <a:gd name="T9" fmla="*/ 398 h 398"/>
              <a:gd name="T10" fmla="*/ 178 w 178"/>
              <a:gd name="T11" fmla="*/ 398 h 398"/>
              <a:gd name="T12" fmla="*/ 178 w 178"/>
              <a:gd name="T13" fmla="*/ 0 h 398"/>
              <a:gd name="T14" fmla="*/ 169 w 178"/>
              <a:gd name="T15" fmla="*/ 1 h 398"/>
              <a:gd name="T16" fmla="*/ 0 w 178"/>
              <a:gd name="T17" fmla="*/ 28 h 39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78" h="398">
                <a:moveTo>
                  <a:pt x="0" y="28"/>
                </a:moveTo>
                <a:cubicBezTo>
                  <a:pt x="0" y="58"/>
                  <a:pt x="0" y="58"/>
                  <a:pt x="0" y="58"/>
                </a:cubicBezTo>
                <a:cubicBezTo>
                  <a:pt x="8" y="58"/>
                  <a:pt x="8" y="58"/>
                  <a:pt x="8" y="58"/>
                </a:cubicBezTo>
                <a:cubicBezTo>
                  <a:pt x="60" y="60"/>
                  <a:pt x="71" y="70"/>
                  <a:pt x="71" y="122"/>
                </a:cubicBezTo>
                <a:cubicBezTo>
                  <a:pt x="71" y="398"/>
                  <a:pt x="71" y="398"/>
                  <a:pt x="71" y="398"/>
                </a:cubicBezTo>
                <a:cubicBezTo>
                  <a:pt x="178" y="398"/>
                  <a:pt x="178" y="398"/>
                  <a:pt x="178" y="398"/>
                </a:cubicBezTo>
                <a:cubicBezTo>
                  <a:pt x="178" y="0"/>
                  <a:pt x="178" y="0"/>
                  <a:pt x="178" y="0"/>
                </a:cubicBezTo>
                <a:cubicBezTo>
                  <a:pt x="169" y="1"/>
                  <a:pt x="169" y="1"/>
                  <a:pt x="169" y="1"/>
                </a:cubicBezTo>
                <a:cubicBezTo>
                  <a:pt x="0" y="28"/>
                  <a:pt x="0" y="28"/>
                  <a:pt x="0" y="28"/>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0" name="Freeform 15">
            <a:extLst>
              <a:ext uri="{FF2B5EF4-FFF2-40B4-BE49-F238E27FC236}">
                <a16:creationId xmlns:a16="http://schemas.microsoft.com/office/drawing/2014/main" id="{44336BBE-9FE0-46A4-B0ED-0EE0D58906FD}"/>
              </a:ext>
            </a:extLst>
          </xdr:cNvPr>
          <xdr:cNvSpPr>
            <a:spLocks/>
          </xdr:cNvSpPr>
        </xdr:nvSpPr>
        <xdr:spPr bwMode="auto">
          <a:xfrm>
            <a:off x="339522" y="215142"/>
            <a:ext cx="23531" cy="20170"/>
          </a:xfrm>
          <a:custGeom>
            <a:avLst/>
            <a:gdLst>
              <a:gd name="T0" fmla="*/ 64 w 132"/>
              <a:gd name="T1" fmla="*/ 116 h 116"/>
              <a:gd name="T2" fmla="*/ 132 w 132"/>
              <a:gd name="T3" fmla="*/ 57 h 116"/>
              <a:gd name="T4" fmla="*/ 65 w 132"/>
              <a:gd name="T5" fmla="*/ 0 h 116"/>
              <a:gd name="T6" fmla="*/ 0 w 132"/>
              <a:gd name="T7" fmla="*/ 57 h 116"/>
              <a:gd name="T8" fmla="*/ 64 w 132"/>
              <a:gd name="T9" fmla="*/ 116 h 116"/>
            </a:gdLst>
            <a:ahLst/>
            <a:cxnLst>
              <a:cxn ang="0">
                <a:pos x="T0" y="T1"/>
              </a:cxn>
              <a:cxn ang="0">
                <a:pos x="T2" y="T3"/>
              </a:cxn>
              <a:cxn ang="0">
                <a:pos x="T4" y="T5"/>
              </a:cxn>
              <a:cxn ang="0">
                <a:pos x="T6" y="T7"/>
              </a:cxn>
              <a:cxn ang="0">
                <a:pos x="T8" y="T9"/>
              </a:cxn>
            </a:cxnLst>
            <a:rect l="0" t="0" r="r" b="b"/>
            <a:pathLst>
              <a:path w="132" h="116">
                <a:moveTo>
                  <a:pt x="64" y="116"/>
                </a:moveTo>
                <a:cubicBezTo>
                  <a:pt x="102" y="116"/>
                  <a:pt x="132" y="89"/>
                  <a:pt x="132" y="57"/>
                </a:cubicBezTo>
                <a:cubicBezTo>
                  <a:pt x="132" y="26"/>
                  <a:pt x="102" y="0"/>
                  <a:pt x="65" y="0"/>
                </a:cubicBezTo>
                <a:cubicBezTo>
                  <a:pt x="29" y="0"/>
                  <a:pt x="0" y="26"/>
                  <a:pt x="0" y="57"/>
                </a:cubicBezTo>
                <a:cubicBezTo>
                  <a:pt x="0" y="89"/>
                  <a:pt x="29" y="116"/>
                  <a:pt x="64" y="116"/>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1" name="Freeform 16">
            <a:extLst>
              <a:ext uri="{FF2B5EF4-FFF2-40B4-BE49-F238E27FC236}">
                <a16:creationId xmlns:a16="http://schemas.microsoft.com/office/drawing/2014/main" id="{A298C28A-2271-4ED5-B768-FC799EF638A4}"/>
              </a:ext>
            </a:extLst>
          </xdr:cNvPr>
          <xdr:cNvSpPr>
            <a:spLocks/>
          </xdr:cNvSpPr>
        </xdr:nvSpPr>
        <xdr:spPr bwMode="auto">
          <a:xfrm>
            <a:off x="379861" y="245397"/>
            <a:ext cx="63870" cy="72275"/>
          </a:xfrm>
          <a:custGeom>
            <a:avLst/>
            <a:gdLst>
              <a:gd name="T0" fmla="*/ 345 w 345"/>
              <a:gd name="T1" fmla="*/ 89 h 398"/>
              <a:gd name="T2" fmla="*/ 345 w 345"/>
              <a:gd name="T3" fmla="*/ 6 h 398"/>
              <a:gd name="T4" fmla="*/ 339 w 345"/>
              <a:gd name="T5" fmla="*/ 5 h 398"/>
              <a:gd name="T6" fmla="*/ 288 w 345"/>
              <a:gd name="T7" fmla="*/ 1 h 398"/>
              <a:gd name="T8" fmla="*/ 179 w 345"/>
              <a:gd name="T9" fmla="*/ 80 h 398"/>
              <a:gd name="T10" fmla="*/ 179 w 345"/>
              <a:gd name="T11" fmla="*/ 0 h 398"/>
              <a:gd name="T12" fmla="*/ 170 w 345"/>
              <a:gd name="T13" fmla="*/ 1 h 398"/>
              <a:gd name="T14" fmla="*/ 0 w 345"/>
              <a:gd name="T15" fmla="*/ 28 h 398"/>
              <a:gd name="T16" fmla="*/ 0 w 345"/>
              <a:gd name="T17" fmla="*/ 58 h 398"/>
              <a:gd name="T18" fmla="*/ 7 w 345"/>
              <a:gd name="T19" fmla="*/ 58 h 398"/>
              <a:gd name="T20" fmla="*/ 72 w 345"/>
              <a:gd name="T21" fmla="*/ 122 h 398"/>
              <a:gd name="T22" fmla="*/ 72 w 345"/>
              <a:gd name="T23" fmla="*/ 398 h 398"/>
              <a:gd name="T24" fmla="*/ 179 w 345"/>
              <a:gd name="T25" fmla="*/ 398 h 398"/>
              <a:gd name="T26" fmla="*/ 179 w 345"/>
              <a:gd name="T27" fmla="*/ 199 h 398"/>
              <a:gd name="T28" fmla="*/ 291 w 345"/>
              <a:gd name="T29" fmla="*/ 87 h 398"/>
              <a:gd name="T30" fmla="*/ 328 w 345"/>
              <a:gd name="T31" fmla="*/ 94 h 398"/>
              <a:gd name="T32" fmla="*/ 345 w 345"/>
              <a:gd name="T33" fmla="*/ 99 h 398"/>
              <a:gd name="T34" fmla="*/ 345 w 345"/>
              <a:gd name="T35" fmla="*/ 89 h 39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45" h="398">
                <a:moveTo>
                  <a:pt x="345" y="89"/>
                </a:moveTo>
                <a:cubicBezTo>
                  <a:pt x="345" y="6"/>
                  <a:pt x="345" y="6"/>
                  <a:pt x="345" y="6"/>
                </a:cubicBezTo>
                <a:cubicBezTo>
                  <a:pt x="339" y="5"/>
                  <a:pt x="339" y="5"/>
                  <a:pt x="339" y="5"/>
                </a:cubicBezTo>
                <a:cubicBezTo>
                  <a:pt x="321" y="2"/>
                  <a:pt x="304" y="1"/>
                  <a:pt x="288" y="1"/>
                </a:cubicBezTo>
                <a:cubicBezTo>
                  <a:pt x="228" y="1"/>
                  <a:pt x="196" y="45"/>
                  <a:pt x="179" y="80"/>
                </a:cubicBezTo>
                <a:cubicBezTo>
                  <a:pt x="179" y="48"/>
                  <a:pt x="179" y="0"/>
                  <a:pt x="179" y="0"/>
                </a:cubicBezTo>
                <a:cubicBezTo>
                  <a:pt x="170" y="1"/>
                  <a:pt x="170" y="1"/>
                  <a:pt x="170" y="1"/>
                </a:cubicBezTo>
                <a:cubicBezTo>
                  <a:pt x="0" y="28"/>
                  <a:pt x="0" y="28"/>
                  <a:pt x="0" y="28"/>
                </a:cubicBezTo>
                <a:cubicBezTo>
                  <a:pt x="0" y="58"/>
                  <a:pt x="0" y="58"/>
                  <a:pt x="0" y="58"/>
                </a:cubicBezTo>
                <a:cubicBezTo>
                  <a:pt x="7" y="58"/>
                  <a:pt x="7" y="58"/>
                  <a:pt x="7" y="58"/>
                </a:cubicBezTo>
                <a:cubicBezTo>
                  <a:pt x="61" y="60"/>
                  <a:pt x="72" y="70"/>
                  <a:pt x="72" y="122"/>
                </a:cubicBezTo>
                <a:cubicBezTo>
                  <a:pt x="72" y="398"/>
                  <a:pt x="72" y="398"/>
                  <a:pt x="72" y="398"/>
                </a:cubicBezTo>
                <a:cubicBezTo>
                  <a:pt x="179" y="398"/>
                  <a:pt x="179" y="398"/>
                  <a:pt x="179" y="398"/>
                </a:cubicBezTo>
                <a:cubicBezTo>
                  <a:pt x="179" y="199"/>
                  <a:pt x="179" y="199"/>
                  <a:pt x="179" y="199"/>
                </a:cubicBezTo>
                <a:cubicBezTo>
                  <a:pt x="179" y="165"/>
                  <a:pt x="190" y="87"/>
                  <a:pt x="291" y="87"/>
                </a:cubicBezTo>
                <a:cubicBezTo>
                  <a:pt x="302" y="87"/>
                  <a:pt x="315" y="91"/>
                  <a:pt x="328" y="94"/>
                </a:cubicBezTo>
                <a:cubicBezTo>
                  <a:pt x="345" y="99"/>
                  <a:pt x="345" y="99"/>
                  <a:pt x="345" y="99"/>
                </a:cubicBezTo>
                <a:cubicBezTo>
                  <a:pt x="345" y="89"/>
                  <a:pt x="345" y="89"/>
                  <a:pt x="345" y="89"/>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2" name="Freeform 17">
            <a:extLst>
              <a:ext uri="{FF2B5EF4-FFF2-40B4-BE49-F238E27FC236}">
                <a16:creationId xmlns:a16="http://schemas.microsoft.com/office/drawing/2014/main" id="{45B1B52F-F943-448F-B6F0-5E977B8162EF}"/>
              </a:ext>
            </a:extLst>
          </xdr:cNvPr>
          <xdr:cNvSpPr>
            <a:spLocks noEditPoints="1"/>
          </xdr:cNvSpPr>
        </xdr:nvSpPr>
        <xdr:spPr bwMode="auto">
          <a:xfrm>
            <a:off x="452135" y="245397"/>
            <a:ext cx="68913" cy="73955"/>
          </a:xfrm>
          <a:custGeom>
            <a:avLst/>
            <a:gdLst>
              <a:gd name="T0" fmla="*/ 377 w 377"/>
              <a:gd name="T1" fmla="*/ 161 h 407"/>
              <a:gd name="T2" fmla="*/ 200 w 377"/>
              <a:gd name="T3" fmla="*/ 0 h 407"/>
              <a:gd name="T4" fmla="*/ 0 w 377"/>
              <a:gd name="T5" fmla="*/ 190 h 407"/>
              <a:gd name="T6" fmla="*/ 232 w 377"/>
              <a:gd name="T7" fmla="*/ 407 h 407"/>
              <a:gd name="T8" fmla="*/ 363 w 377"/>
              <a:gd name="T9" fmla="*/ 385 h 407"/>
              <a:gd name="T10" fmla="*/ 369 w 377"/>
              <a:gd name="T11" fmla="*/ 383 h 407"/>
              <a:gd name="T12" fmla="*/ 369 w 377"/>
              <a:gd name="T13" fmla="*/ 331 h 407"/>
              <a:gd name="T14" fmla="*/ 359 w 377"/>
              <a:gd name="T15" fmla="*/ 335 h 407"/>
              <a:gd name="T16" fmla="*/ 275 w 377"/>
              <a:gd name="T17" fmla="*/ 348 h 407"/>
              <a:gd name="T18" fmla="*/ 116 w 377"/>
              <a:gd name="T19" fmla="*/ 169 h 407"/>
              <a:gd name="T20" fmla="*/ 377 w 377"/>
              <a:gd name="T21" fmla="*/ 169 h 407"/>
              <a:gd name="T22" fmla="*/ 377 w 377"/>
              <a:gd name="T23" fmla="*/ 161 h 407"/>
              <a:gd name="T24" fmla="*/ 197 w 377"/>
              <a:gd name="T25" fmla="*/ 42 h 407"/>
              <a:gd name="T26" fmla="*/ 270 w 377"/>
              <a:gd name="T27" fmla="*/ 122 h 407"/>
              <a:gd name="T28" fmla="*/ 117 w 377"/>
              <a:gd name="T29" fmla="*/ 122 h 407"/>
              <a:gd name="T30" fmla="*/ 197 w 377"/>
              <a:gd name="T31" fmla="*/ 42 h 4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77" h="407">
                <a:moveTo>
                  <a:pt x="377" y="161"/>
                </a:moveTo>
                <a:cubicBezTo>
                  <a:pt x="377" y="54"/>
                  <a:pt x="318" y="0"/>
                  <a:pt x="200" y="0"/>
                </a:cubicBezTo>
                <a:cubicBezTo>
                  <a:pt x="67" y="0"/>
                  <a:pt x="0" y="64"/>
                  <a:pt x="0" y="190"/>
                </a:cubicBezTo>
                <a:cubicBezTo>
                  <a:pt x="0" y="326"/>
                  <a:pt x="87" y="407"/>
                  <a:pt x="232" y="407"/>
                </a:cubicBezTo>
                <a:cubicBezTo>
                  <a:pt x="296" y="407"/>
                  <a:pt x="344" y="391"/>
                  <a:pt x="363" y="385"/>
                </a:cubicBezTo>
                <a:cubicBezTo>
                  <a:pt x="369" y="383"/>
                  <a:pt x="369" y="383"/>
                  <a:pt x="369" y="383"/>
                </a:cubicBezTo>
                <a:cubicBezTo>
                  <a:pt x="369" y="331"/>
                  <a:pt x="369" y="331"/>
                  <a:pt x="369" y="331"/>
                </a:cubicBezTo>
                <a:cubicBezTo>
                  <a:pt x="359" y="335"/>
                  <a:pt x="359" y="335"/>
                  <a:pt x="359" y="335"/>
                </a:cubicBezTo>
                <a:cubicBezTo>
                  <a:pt x="341" y="341"/>
                  <a:pt x="310" y="348"/>
                  <a:pt x="275" y="348"/>
                </a:cubicBezTo>
                <a:cubicBezTo>
                  <a:pt x="162" y="348"/>
                  <a:pt x="119" y="253"/>
                  <a:pt x="116" y="169"/>
                </a:cubicBezTo>
                <a:cubicBezTo>
                  <a:pt x="131" y="169"/>
                  <a:pt x="377" y="169"/>
                  <a:pt x="377" y="169"/>
                </a:cubicBezTo>
                <a:cubicBezTo>
                  <a:pt x="377" y="161"/>
                  <a:pt x="377" y="161"/>
                  <a:pt x="377" y="161"/>
                </a:cubicBezTo>
                <a:moveTo>
                  <a:pt x="197" y="42"/>
                </a:moveTo>
                <a:cubicBezTo>
                  <a:pt x="254" y="42"/>
                  <a:pt x="269" y="84"/>
                  <a:pt x="270" y="122"/>
                </a:cubicBezTo>
                <a:cubicBezTo>
                  <a:pt x="257" y="122"/>
                  <a:pt x="131" y="122"/>
                  <a:pt x="117" y="122"/>
                </a:cubicBezTo>
                <a:cubicBezTo>
                  <a:pt x="120" y="94"/>
                  <a:pt x="137" y="42"/>
                  <a:pt x="197" y="42"/>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3" name="Freeform 18">
            <a:extLst>
              <a:ext uri="{FF2B5EF4-FFF2-40B4-BE49-F238E27FC236}">
                <a16:creationId xmlns:a16="http://schemas.microsoft.com/office/drawing/2014/main" id="{2292D023-C6EB-429C-B686-DB021BDF0EF5}"/>
              </a:ext>
            </a:extLst>
          </xdr:cNvPr>
          <xdr:cNvSpPr>
            <a:spLocks/>
          </xdr:cNvSpPr>
        </xdr:nvSpPr>
        <xdr:spPr bwMode="auto">
          <a:xfrm>
            <a:off x="640385" y="211781"/>
            <a:ext cx="80678" cy="105891"/>
          </a:xfrm>
          <a:custGeom>
            <a:avLst/>
            <a:gdLst>
              <a:gd name="T0" fmla="*/ 325 w 445"/>
              <a:gd name="T1" fmla="*/ 181 h 578"/>
              <a:gd name="T2" fmla="*/ 178 w 445"/>
              <a:gd name="T3" fmla="*/ 266 h 578"/>
              <a:gd name="T4" fmla="*/ 178 w 445"/>
              <a:gd name="T5" fmla="*/ 0 h 578"/>
              <a:gd name="T6" fmla="*/ 170 w 445"/>
              <a:gd name="T7" fmla="*/ 1 h 578"/>
              <a:gd name="T8" fmla="*/ 0 w 445"/>
              <a:gd name="T9" fmla="*/ 22 h 578"/>
              <a:gd name="T10" fmla="*/ 0 w 445"/>
              <a:gd name="T11" fmla="*/ 52 h 578"/>
              <a:gd name="T12" fmla="*/ 8 w 445"/>
              <a:gd name="T13" fmla="*/ 52 h 578"/>
              <a:gd name="T14" fmla="*/ 72 w 445"/>
              <a:gd name="T15" fmla="*/ 118 h 578"/>
              <a:gd name="T16" fmla="*/ 72 w 445"/>
              <a:gd name="T17" fmla="*/ 578 h 578"/>
              <a:gd name="T18" fmla="*/ 178 w 445"/>
              <a:gd name="T19" fmla="*/ 578 h 578"/>
              <a:gd name="T20" fmla="*/ 178 w 445"/>
              <a:gd name="T21" fmla="*/ 380 h 578"/>
              <a:gd name="T22" fmla="*/ 279 w 445"/>
              <a:gd name="T23" fmla="*/ 251 h 578"/>
              <a:gd name="T24" fmla="*/ 339 w 445"/>
              <a:gd name="T25" fmla="*/ 335 h 578"/>
              <a:gd name="T26" fmla="*/ 339 w 445"/>
              <a:gd name="T27" fmla="*/ 578 h 578"/>
              <a:gd name="T28" fmla="*/ 445 w 445"/>
              <a:gd name="T29" fmla="*/ 578 h 578"/>
              <a:gd name="T30" fmla="*/ 445 w 445"/>
              <a:gd name="T31" fmla="*/ 323 h 578"/>
              <a:gd name="T32" fmla="*/ 325 w 445"/>
              <a:gd name="T33" fmla="*/ 181 h 5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445" h="578">
                <a:moveTo>
                  <a:pt x="325" y="181"/>
                </a:moveTo>
                <a:cubicBezTo>
                  <a:pt x="246" y="181"/>
                  <a:pt x="201" y="230"/>
                  <a:pt x="178" y="266"/>
                </a:cubicBezTo>
                <a:cubicBezTo>
                  <a:pt x="178" y="223"/>
                  <a:pt x="178" y="0"/>
                  <a:pt x="178" y="0"/>
                </a:cubicBezTo>
                <a:cubicBezTo>
                  <a:pt x="170" y="1"/>
                  <a:pt x="170" y="1"/>
                  <a:pt x="170" y="1"/>
                </a:cubicBezTo>
                <a:cubicBezTo>
                  <a:pt x="0" y="22"/>
                  <a:pt x="0" y="22"/>
                  <a:pt x="0" y="22"/>
                </a:cubicBezTo>
                <a:cubicBezTo>
                  <a:pt x="0" y="52"/>
                  <a:pt x="0" y="52"/>
                  <a:pt x="0" y="52"/>
                </a:cubicBezTo>
                <a:cubicBezTo>
                  <a:pt x="8" y="52"/>
                  <a:pt x="8" y="52"/>
                  <a:pt x="8" y="52"/>
                </a:cubicBezTo>
                <a:cubicBezTo>
                  <a:pt x="60" y="54"/>
                  <a:pt x="72" y="66"/>
                  <a:pt x="72" y="118"/>
                </a:cubicBezTo>
                <a:cubicBezTo>
                  <a:pt x="72" y="578"/>
                  <a:pt x="72" y="578"/>
                  <a:pt x="72" y="578"/>
                </a:cubicBezTo>
                <a:cubicBezTo>
                  <a:pt x="178" y="578"/>
                  <a:pt x="178" y="578"/>
                  <a:pt x="178" y="578"/>
                </a:cubicBezTo>
                <a:cubicBezTo>
                  <a:pt x="178" y="380"/>
                  <a:pt x="178" y="380"/>
                  <a:pt x="178" y="380"/>
                </a:cubicBezTo>
                <a:cubicBezTo>
                  <a:pt x="178" y="307"/>
                  <a:pt x="233" y="251"/>
                  <a:pt x="279" y="251"/>
                </a:cubicBezTo>
                <a:cubicBezTo>
                  <a:pt x="339" y="251"/>
                  <a:pt x="339" y="296"/>
                  <a:pt x="339" y="335"/>
                </a:cubicBezTo>
                <a:cubicBezTo>
                  <a:pt x="339" y="578"/>
                  <a:pt x="339" y="578"/>
                  <a:pt x="339" y="578"/>
                </a:cubicBezTo>
                <a:cubicBezTo>
                  <a:pt x="445" y="578"/>
                  <a:pt x="445" y="578"/>
                  <a:pt x="445" y="578"/>
                </a:cubicBezTo>
                <a:cubicBezTo>
                  <a:pt x="445" y="323"/>
                  <a:pt x="445" y="323"/>
                  <a:pt x="445" y="323"/>
                </a:cubicBezTo>
                <a:cubicBezTo>
                  <a:pt x="445" y="280"/>
                  <a:pt x="445" y="181"/>
                  <a:pt x="325" y="181"/>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4" name="Freeform 19">
            <a:extLst>
              <a:ext uri="{FF2B5EF4-FFF2-40B4-BE49-F238E27FC236}">
                <a16:creationId xmlns:a16="http://schemas.microsoft.com/office/drawing/2014/main" id="{034392EA-DD3C-4E96-AE14-C52AB7BE481B}"/>
              </a:ext>
            </a:extLst>
          </xdr:cNvPr>
          <xdr:cNvSpPr>
            <a:spLocks noEditPoints="1"/>
          </xdr:cNvSpPr>
        </xdr:nvSpPr>
        <xdr:spPr bwMode="auto">
          <a:xfrm>
            <a:off x="741233" y="245397"/>
            <a:ext cx="68913" cy="73955"/>
          </a:xfrm>
          <a:custGeom>
            <a:avLst/>
            <a:gdLst>
              <a:gd name="T0" fmla="*/ 377 w 377"/>
              <a:gd name="T1" fmla="*/ 161 h 407"/>
              <a:gd name="T2" fmla="*/ 200 w 377"/>
              <a:gd name="T3" fmla="*/ 0 h 407"/>
              <a:gd name="T4" fmla="*/ 0 w 377"/>
              <a:gd name="T5" fmla="*/ 190 h 407"/>
              <a:gd name="T6" fmla="*/ 233 w 377"/>
              <a:gd name="T7" fmla="*/ 407 h 407"/>
              <a:gd name="T8" fmla="*/ 363 w 377"/>
              <a:gd name="T9" fmla="*/ 385 h 407"/>
              <a:gd name="T10" fmla="*/ 369 w 377"/>
              <a:gd name="T11" fmla="*/ 383 h 407"/>
              <a:gd name="T12" fmla="*/ 369 w 377"/>
              <a:gd name="T13" fmla="*/ 331 h 407"/>
              <a:gd name="T14" fmla="*/ 359 w 377"/>
              <a:gd name="T15" fmla="*/ 335 h 407"/>
              <a:gd name="T16" fmla="*/ 275 w 377"/>
              <a:gd name="T17" fmla="*/ 348 h 407"/>
              <a:gd name="T18" fmla="*/ 117 w 377"/>
              <a:gd name="T19" fmla="*/ 169 h 407"/>
              <a:gd name="T20" fmla="*/ 377 w 377"/>
              <a:gd name="T21" fmla="*/ 169 h 407"/>
              <a:gd name="T22" fmla="*/ 377 w 377"/>
              <a:gd name="T23" fmla="*/ 161 h 407"/>
              <a:gd name="T24" fmla="*/ 197 w 377"/>
              <a:gd name="T25" fmla="*/ 42 h 407"/>
              <a:gd name="T26" fmla="*/ 270 w 377"/>
              <a:gd name="T27" fmla="*/ 122 h 407"/>
              <a:gd name="T28" fmla="*/ 117 w 377"/>
              <a:gd name="T29" fmla="*/ 122 h 407"/>
              <a:gd name="T30" fmla="*/ 197 w 377"/>
              <a:gd name="T31" fmla="*/ 42 h 4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77" h="407">
                <a:moveTo>
                  <a:pt x="377" y="161"/>
                </a:moveTo>
                <a:cubicBezTo>
                  <a:pt x="377" y="54"/>
                  <a:pt x="318" y="0"/>
                  <a:pt x="200" y="0"/>
                </a:cubicBezTo>
                <a:cubicBezTo>
                  <a:pt x="68" y="0"/>
                  <a:pt x="0" y="64"/>
                  <a:pt x="0" y="190"/>
                </a:cubicBezTo>
                <a:cubicBezTo>
                  <a:pt x="0" y="326"/>
                  <a:pt x="87" y="407"/>
                  <a:pt x="233" y="407"/>
                </a:cubicBezTo>
                <a:cubicBezTo>
                  <a:pt x="296" y="407"/>
                  <a:pt x="344" y="391"/>
                  <a:pt x="363" y="385"/>
                </a:cubicBezTo>
                <a:cubicBezTo>
                  <a:pt x="369" y="383"/>
                  <a:pt x="369" y="383"/>
                  <a:pt x="369" y="383"/>
                </a:cubicBezTo>
                <a:cubicBezTo>
                  <a:pt x="369" y="331"/>
                  <a:pt x="369" y="331"/>
                  <a:pt x="369" y="331"/>
                </a:cubicBezTo>
                <a:cubicBezTo>
                  <a:pt x="359" y="335"/>
                  <a:pt x="359" y="335"/>
                  <a:pt x="359" y="335"/>
                </a:cubicBezTo>
                <a:cubicBezTo>
                  <a:pt x="341" y="341"/>
                  <a:pt x="310" y="348"/>
                  <a:pt x="275" y="348"/>
                </a:cubicBezTo>
                <a:cubicBezTo>
                  <a:pt x="161" y="348"/>
                  <a:pt x="119" y="253"/>
                  <a:pt x="117" y="169"/>
                </a:cubicBezTo>
                <a:cubicBezTo>
                  <a:pt x="131" y="169"/>
                  <a:pt x="377" y="169"/>
                  <a:pt x="377" y="169"/>
                </a:cubicBezTo>
                <a:cubicBezTo>
                  <a:pt x="377" y="161"/>
                  <a:pt x="377" y="161"/>
                  <a:pt x="377" y="161"/>
                </a:cubicBezTo>
                <a:moveTo>
                  <a:pt x="197" y="42"/>
                </a:moveTo>
                <a:cubicBezTo>
                  <a:pt x="254" y="42"/>
                  <a:pt x="268" y="84"/>
                  <a:pt x="270" y="122"/>
                </a:cubicBezTo>
                <a:cubicBezTo>
                  <a:pt x="256" y="122"/>
                  <a:pt x="130" y="122"/>
                  <a:pt x="117" y="122"/>
                </a:cubicBezTo>
                <a:cubicBezTo>
                  <a:pt x="119" y="94"/>
                  <a:pt x="137" y="42"/>
                  <a:pt x="197" y="42"/>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5" name="Freeform 20">
            <a:extLst>
              <a:ext uri="{FF2B5EF4-FFF2-40B4-BE49-F238E27FC236}">
                <a16:creationId xmlns:a16="http://schemas.microsoft.com/office/drawing/2014/main" id="{59434234-E667-40C3-A2BE-00A119AA1D31}"/>
              </a:ext>
            </a:extLst>
          </xdr:cNvPr>
          <xdr:cNvSpPr>
            <a:spLocks/>
          </xdr:cNvSpPr>
        </xdr:nvSpPr>
        <xdr:spPr bwMode="auto">
          <a:xfrm>
            <a:off x="576514" y="223546"/>
            <a:ext cx="55467" cy="95806"/>
          </a:xfrm>
          <a:custGeom>
            <a:avLst/>
            <a:gdLst>
              <a:gd name="T0" fmla="*/ 71 w 298"/>
              <a:gd name="T1" fmla="*/ 0 h 519"/>
              <a:gd name="T2" fmla="*/ 71 w 298"/>
              <a:gd name="T3" fmla="*/ 121 h 519"/>
              <a:gd name="T4" fmla="*/ 0 w 298"/>
              <a:gd name="T5" fmla="*/ 121 h 519"/>
              <a:gd name="T6" fmla="*/ 0 w 298"/>
              <a:gd name="T7" fmla="*/ 168 h 519"/>
              <a:gd name="T8" fmla="*/ 71 w 298"/>
              <a:gd name="T9" fmla="*/ 168 h 519"/>
              <a:gd name="T10" fmla="*/ 71 w 298"/>
              <a:gd name="T11" fmla="*/ 407 h 519"/>
              <a:gd name="T12" fmla="*/ 218 w 298"/>
              <a:gd name="T13" fmla="*/ 519 h 519"/>
              <a:gd name="T14" fmla="*/ 281 w 298"/>
              <a:gd name="T15" fmla="*/ 512 h 519"/>
              <a:gd name="T16" fmla="*/ 287 w 298"/>
              <a:gd name="T17" fmla="*/ 511 h 519"/>
              <a:gd name="T18" fmla="*/ 287 w 298"/>
              <a:gd name="T19" fmla="*/ 463 h 519"/>
              <a:gd name="T20" fmla="*/ 278 w 298"/>
              <a:gd name="T21" fmla="*/ 465 h 519"/>
              <a:gd name="T22" fmla="*/ 246 w 298"/>
              <a:gd name="T23" fmla="*/ 468 h 519"/>
              <a:gd name="T24" fmla="*/ 178 w 298"/>
              <a:gd name="T25" fmla="*/ 394 h 519"/>
              <a:gd name="T26" fmla="*/ 178 w 298"/>
              <a:gd name="T27" fmla="*/ 168 h 519"/>
              <a:gd name="T28" fmla="*/ 298 w 298"/>
              <a:gd name="T29" fmla="*/ 168 h 519"/>
              <a:gd name="T30" fmla="*/ 298 w 298"/>
              <a:gd name="T31" fmla="*/ 121 h 519"/>
              <a:gd name="T32" fmla="*/ 178 w 298"/>
              <a:gd name="T33" fmla="*/ 121 h 519"/>
              <a:gd name="T34" fmla="*/ 178 w 298"/>
              <a:gd name="T35" fmla="*/ 0 h 519"/>
              <a:gd name="T36" fmla="*/ 71 w 298"/>
              <a:gd name="T37" fmla="*/ 0 h 5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298" h="519">
                <a:moveTo>
                  <a:pt x="71" y="0"/>
                </a:moveTo>
                <a:cubicBezTo>
                  <a:pt x="71" y="0"/>
                  <a:pt x="71" y="109"/>
                  <a:pt x="71" y="121"/>
                </a:cubicBezTo>
                <a:cubicBezTo>
                  <a:pt x="59" y="121"/>
                  <a:pt x="0" y="121"/>
                  <a:pt x="0" y="121"/>
                </a:cubicBezTo>
                <a:cubicBezTo>
                  <a:pt x="0" y="168"/>
                  <a:pt x="0" y="168"/>
                  <a:pt x="0" y="168"/>
                </a:cubicBezTo>
                <a:cubicBezTo>
                  <a:pt x="0" y="168"/>
                  <a:pt x="59" y="168"/>
                  <a:pt x="71" y="168"/>
                </a:cubicBezTo>
                <a:cubicBezTo>
                  <a:pt x="71" y="183"/>
                  <a:pt x="71" y="407"/>
                  <a:pt x="71" y="407"/>
                </a:cubicBezTo>
                <a:cubicBezTo>
                  <a:pt x="71" y="510"/>
                  <a:pt x="138" y="519"/>
                  <a:pt x="218" y="519"/>
                </a:cubicBezTo>
                <a:cubicBezTo>
                  <a:pt x="238" y="519"/>
                  <a:pt x="259" y="516"/>
                  <a:pt x="281" y="512"/>
                </a:cubicBezTo>
                <a:cubicBezTo>
                  <a:pt x="287" y="511"/>
                  <a:pt x="287" y="511"/>
                  <a:pt x="287" y="511"/>
                </a:cubicBezTo>
                <a:cubicBezTo>
                  <a:pt x="287" y="463"/>
                  <a:pt x="287" y="463"/>
                  <a:pt x="287" y="463"/>
                </a:cubicBezTo>
                <a:cubicBezTo>
                  <a:pt x="278" y="465"/>
                  <a:pt x="278" y="465"/>
                  <a:pt x="278" y="465"/>
                </a:cubicBezTo>
                <a:cubicBezTo>
                  <a:pt x="269" y="467"/>
                  <a:pt x="258" y="468"/>
                  <a:pt x="246" y="468"/>
                </a:cubicBezTo>
                <a:cubicBezTo>
                  <a:pt x="182" y="468"/>
                  <a:pt x="178" y="449"/>
                  <a:pt x="178" y="394"/>
                </a:cubicBezTo>
                <a:cubicBezTo>
                  <a:pt x="178" y="394"/>
                  <a:pt x="178" y="182"/>
                  <a:pt x="178" y="168"/>
                </a:cubicBezTo>
                <a:cubicBezTo>
                  <a:pt x="192" y="168"/>
                  <a:pt x="298" y="168"/>
                  <a:pt x="298" y="168"/>
                </a:cubicBezTo>
                <a:cubicBezTo>
                  <a:pt x="298" y="121"/>
                  <a:pt x="298" y="121"/>
                  <a:pt x="298" y="121"/>
                </a:cubicBezTo>
                <a:cubicBezTo>
                  <a:pt x="298" y="121"/>
                  <a:pt x="192" y="121"/>
                  <a:pt x="178" y="121"/>
                </a:cubicBezTo>
                <a:cubicBezTo>
                  <a:pt x="178" y="107"/>
                  <a:pt x="178" y="0"/>
                  <a:pt x="178" y="0"/>
                </a:cubicBezTo>
                <a:cubicBezTo>
                  <a:pt x="71" y="0"/>
                  <a:pt x="71" y="0"/>
                  <a:pt x="71" y="0"/>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6" name="Freeform 21">
            <a:extLst>
              <a:ext uri="{FF2B5EF4-FFF2-40B4-BE49-F238E27FC236}">
                <a16:creationId xmlns:a16="http://schemas.microsoft.com/office/drawing/2014/main" id="{96FCB211-C1ED-4879-962A-1448F04A96E0}"/>
              </a:ext>
            </a:extLst>
          </xdr:cNvPr>
          <xdr:cNvSpPr>
            <a:spLocks/>
          </xdr:cNvSpPr>
        </xdr:nvSpPr>
        <xdr:spPr bwMode="auto">
          <a:xfrm>
            <a:off x="858889" y="215142"/>
            <a:ext cx="117656" cy="102529"/>
          </a:xfrm>
          <a:custGeom>
            <a:avLst/>
            <a:gdLst>
              <a:gd name="T0" fmla="*/ 632 w 640"/>
              <a:gd name="T1" fmla="*/ 0 h 556"/>
              <a:gd name="T2" fmla="*/ 525 w 640"/>
              <a:gd name="T3" fmla="*/ 0 h 556"/>
              <a:gd name="T4" fmla="*/ 525 w 640"/>
              <a:gd name="T5" fmla="*/ 423 h 556"/>
              <a:gd name="T6" fmla="*/ 246 w 640"/>
              <a:gd name="T7" fmla="*/ 0 h 556"/>
              <a:gd name="T8" fmla="*/ 0 w 640"/>
              <a:gd name="T9" fmla="*/ 0 h 556"/>
              <a:gd name="T10" fmla="*/ 0 w 640"/>
              <a:gd name="T11" fmla="*/ 32 h 556"/>
              <a:gd name="T12" fmla="*/ 21 w 640"/>
              <a:gd name="T13" fmla="*/ 36 h 556"/>
              <a:gd name="T14" fmla="*/ 91 w 640"/>
              <a:gd name="T15" fmla="*/ 111 h 556"/>
              <a:gd name="T16" fmla="*/ 91 w 640"/>
              <a:gd name="T17" fmla="*/ 556 h 556"/>
              <a:gd name="T18" fmla="*/ 206 w 640"/>
              <a:gd name="T19" fmla="*/ 556 h 556"/>
              <a:gd name="T20" fmla="*/ 206 w 640"/>
              <a:gd name="T21" fmla="*/ 114 h 556"/>
              <a:gd name="T22" fmla="*/ 498 w 640"/>
              <a:gd name="T23" fmla="*/ 556 h 556"/>
              <a:gd name="T24" fmla="*/ 640 w 640"/>
              <a:gd name="T25" fmla="*/ 556 h 556"/>
              <a:gd name="T26" fmla="*/ 640 w 640"/>
              <a:gd name="T27" fmla="*/ 0 h 556"/>
              <a:gd name="T28" fmla="*/ 632 w 640"/>
              <a:gd name="T29" fmla="*/ 0 h 5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640" h="556">
                <a:moveTo>
                  <a:pt x="632" y="0"/>
                </a:moveTo>
                <a:cubicBezTo>
                  <a:pt x="525" y="0"/>
                  <a:pt x="525" y="0"/>
                  <a:pt x="525" y="0"/>
                </a:cubicBezTo>
                <a:cubicBezTo>
                  <a:pt x="525" y="0"/>
                  <a:pt x="525" y="382"/>
                  <a:pt x="525" y="423"/>
                </a:cubicBezTo>
                <a:cubicBezTo>
                  <a:pt x="503" y="389"/>
                  <a:pt x="246" y="0"/>
                  <a:pt x="246" y="0"/>
                </a:cubicBezTo>
                <a:cubicBezTo>
                  <a:pt x="0" y="0"/>
                  <a:pt x="0" y="0"/>
                  <a:pt x="0" y="0"/>
                </a:cubicBezTo>
                <a:cubicBezTo>
                  <a:pt x="0" y="32"/>
                  <a:pt x="0" y="32"/>
                  <a:pt x="0" y="32"/>
                </a:cubicBezTo>
                <a:cubicBezTo>
                  <a:pt x="21" y="36"/>
                  <a:pt x="21" y="36"/>
                  <a:pt x="21" y="36"/>
                </a:cubicBezTo>
                <a:cubicBezTo>
                  <a:pt x="86" y="47"/>
                  <a:pt x="91" y="47"/>
                  <a:pt x="91" y="111"/>
                </a:cubicBezTo>
                <a:cubicBezTo>
                  <a:pt x="91" y="556"/>
                  <a:pt x="91" y="556"/>
                  <a:pt x="91" y="556"/>
                </a:cubicBezTo>
                <a:cubicBezTo>
                  <a:pt x="206" y="556"/>
                  <a:pt x="206" y="556"/>
                  <a:pt x="206" y="556"/>
                </a:cubicBezTo>
                <a:cubicBezTo>
                  <a:pt x="206" y="556"/>
                  <a:pt x="206" y="155"/>
                  <a:pt x="206" y="114"/>
                </a:cubicBezTo>
                <a:cubicBezTo>
                  <a:pt x="228" y="148"/>
                  <a:pt x="498" y="556"/>
                  <a:pt x="498" y="556"/>
                </a:cubicBezTo>
                <a:cubicBezTo>
                  <a:pt x="640" y="556"/>
                  <a:pt x="640" y="556"/>
                  <a:pt x="640" y="556"/>
                </a:cubicBezTo>
                <a:cubicBezTo>
                  <a:pt x="640" y="0"/>
                  <a:pt x="640" y="0"/>
                  <a:pt x="640" y="0"/>
                </a:cubicBezTo>
                <a:cubicBezTo>
                  <a:pt x="632" y="0"/>
                  <a:pt x="632" y="0"/>
                  <a:pt x="632" y="0"/>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7" name="Freeform 22">
            <a:extLst>
              <a:ext uri="{FF2B5EF4-FFF2-40B4-BE49-F238E27FC236}">
                <a16:creationId xmlns:a16="http://schemas.microsoft.com/office/drawing/2014/main" id="{AB1C2848-1F57-4814-9BC5-A40680E412E2}"/>
              </a:ext>
            </a:extLst>
          </xdr:cNvPr>
          <xdr:cNvSpPr>
            <a:spLocks noEditPoints="1"/>
          </xdr:cNvSpPr>
        </xdr:nvSpPr>
        <xdr:spPr bwMode="auto">
          <a:xfrm>
            <a:off x="995034" y="245397"/>
            <a:ext cx="70594" cy="73955"/>
          </a:xfrm>
          <a:custGeom>
            <a:avLst/>
            <a:gdLst>
              <a:gd name="T0" fmla="*/ 378 w 378"/>
              <a:gd name="T1" fmla="*/ 161 h 407"/>
              <a:gd name="T2" fmla="*/ 200 w 378"/>
              <a:gd name="T3" fmla="*/ 0 h 407"/>
              <a:gd name="T4" fmla="*/ 0 w 378"/>
              <a:gd name="T5" fmla="*/ 190 h 407"/>
              <a:gd name="T6" fmla="*/ 232 w 378"/>
              <a:gd name="T7" fmla="*/ 407 h 407"/>
              <a:gd name="T8" fmla="*/ 363 w 378"/>
              <a:gd name="T9" fmla="*/ 385 h 407"/>
              <a:gd name="T10" fmla="*/ 369 w 378"/>
              <a:gd name="T11" fmla="*/ 383 h 407"/>
              <a:gd name="T12" fmla="*/ 369 w 378"/>
              <a:gd name="T13" fmla="*/ 331 h 407"/>
              <a:gd name="T14" fmla="*/ 359 w 378"/>
              <a:gd name="T15" fmla="*/ 335 h 407"/>
              <a:gd name="T16" fmla="*/ 276 w 378"/>
              <a:gd name="T17" fmla="*/ 348 h 407"/>
              <a:gd name="T18" fmla="*/ 117 w 378"/>
              <a:gd name="T19" fmla="*/ 169 h 407"/>
              <a:gd name="T20" fmla="*/ 378 w 378"/>
              <a:gd name="T21" fmla="*/ 169 h 407"/>
              <a:gd name="T22" fmla="*/ 378 w 378"/>
              <a:gd name="T23" fmla="*/ 161 h 407"/>
              <a:gd name="T24" fmla="*/ 196 w 378"/>
              <a:gd name="T25" fmla="*/ 42 h 407"/>
              <a:gd name="T26" fmla="*/ 270 w 378"/>
              <a:gd name="T27" fmla="*/ 122 h 407"/>
              <a:gd name="T28" fmla="*/ 117 w 378"/>
              <a:gd name="T29" fmla="*/ 122 h 407"/>
              <a:gd name="T30" fmla="*/ 196 w 378"/>
              <a:gd name="T31" fmla="*/ 42 h 4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78" h="407">
                <a:moveTo>
                  <a:pt x="378" y="161"/>
                </a:moveTo>
                <a:cubicBezTo>
                  <a:pt x="378" y="54"/>
                  <a:pt x="318" y="0"/>
                  <a:pt x="200" y="0"/>
                </a:cubicBezTo>
                <a:cubicBezTo>
                  <a:pt x="68" y="0"/>
                  <a:pt x="0" y="64"/>
                  <a:pt x="0" y="190"/>
                </a:cubicBezTo>
                <a:cubicBezTo>
                  <a:pt x="0" y="326"/>
                  <a:pt x="87" y="407"/>
                  <a:pt x="232" y="407"/>
                </a:cubicBezTo>
                <a:cubicBezTo>
                  <a:pt x="296" y="407"/>
                  <a:pt x="344" y="391"/>
                  <a:pt x="363" y="385"/>
                </a:cubicBezTo>
                <a:cubicBezTo>
                  <a:pt x="369" y="383"/>
                  <a:pt x="369" y="383"/>
                  <a:pt x="369" y="383"/>
                </a:cubicBezTo>
                <a:cubicBezTo>
                  <a:pt x="369" y="331"/>
                  <a:pt x="369" y="331"/>
                  <a:pt x="369" y="331"/>
                </a:cubicBezTo>
                <a:cubicBezTo>
                  <a:pt x="359" y="335"/>
                  <a:pt x="359" y="335"/>
                  <a:pt x="359" y="335"/>
                </a:cubicBezTo>
                <a:cubicBezTo>
                  <a:pt x="341" y="341"/>
                  <a:pt x="310" y="348"/>
                  <a:pt x="276" y="348"/>
                </a:cubicBezTo>
                <a:cubicBezTo>
                  <a:pt x="161" y="348"/>
                  <a:pt x="119" y="253"/>
                  <a:pt x="117" y="169"/>
                </a:cubicBezTo>
                <a:cubicBezTo>
                  <a:pt x="131" y="169"/>
                  <a:pt x="378" y="169"/>
                  <a:pt x="378" y="169"/>
                </a:cubicBezTo>
                <a:cubicBezTo>
                  <a:pt x="378" y="161"/>
                  <a:pt x="378" y="161"/>
                  <a:pt x="378" y="161"/>
                </a:cubicBezTo>
                <a:moveTo>
                  <a:pt x="196" y="42"/>
                </a:moveTo>
                <a:cubicBezTo>
                  <a:pt x="254" y="42"/>
                  <a:pt x="269" y="84"/>
                  <a:pt x="270" y="122"/>
                </a:cubicBezTo>
                <a:cubicBezTo>
                  <a:pt x="257" y="122"/>
                  <a:pt x="131" y="122"/>
                  <a:pt x="117" y="122"/>
                </a:cubicBezTo>
                <a:cubicBezTo>
                  <a:pt x="120" y="94"/>
                  <a:pt x="137" y="42"/>
                  <a:pt x="196" y="42"/>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8" name="Freeform 23">
            <a:extLst>
              <a:ext uri="{FF2B5EF4-FFF2-40B4-BE49-F238E27FC236}">
                <a16:creationId xmlns:a16="http://schemas.microsoft.com/office/drawing/2014/main" id="{F236655C-514B-487E-8B1D-98E5003F1FD7}"/>
              </a:ext>
            </a:extLst>
          </xdr:cNvPr>
          <xdr:cNvSpPr>
            <a:spLocks/>
          </xdr:cNvSpPr>
        </xdr:nvSpPr>
        <xdr:spPr bwMode="auto">
          <a:xfrm>
            <a:off x="1159753" y="223546"/>
            <a:ext cx="55467" cy="95806"/>
          </a:xfrm>
          <a:custGeom>
            <a:avLst/>
            <a:gdLst>
              <a:gd name="T0" fmla="*/ 71 w 298"/>
              <a:gd name="T1" fmla="*/ 0 h 519"/>
              <a:gd name="T2" fmla="*/ 71 w 298"/>
              <a:gd name="T3" fmla="*/ 121 h 519"/>
              <a:gd name="T4" fmla="*/ 0 w 298"/>
              <a:gd name="T5" fmla="*/ 121 h 519"/>
              <a:gd name="T6" fmla="*/ 0 w 298"/>
              <a:gd name="T7" fmla="*/ 168 h 519"/>
              <a:gd name="T8" fmla="*/ 71 w 298"/>
              <a:gd name="T9" fmla="*/ 168 h 519"/>
              <a:gd name="T10" fmla="*/ 71 w 298"/>
              <a:gd name="T11" fmla="*/ 407 h 519"/>
              <a:gd name="T12" fmla="*/ 218 w 298"/>
              <a:gd name="T13" fmla="*/ 519 h 519"/>
              <a:gd name="T14" fmla="*/ 281 w 298"/>
              <a:gd name="T15" fmla="*/ 512 h 519"/>
              <a:gd name="T16" fmla="*/ 287 w 298"/>
              <a:gd name="T17" fmla="*/ 511 h 519"/>
              <a:gd name="T18" fmla="*/ 287 w 298"/>
              <a:gd name="T19" fmla="*/ 463 h 519"/>
              <a:gd name="T20" fmla="*/ 278 w 298"/>
              <a:gd name="T21" fmla="*/ 465 h 519"/>
              <a:gd name="T22" fmla="*/ 246 w 298"/>
              <a:gd name="T23" fmla="*/ 468 h 519"/>
              <a:gd name="T24" fmla="*/ 178 w 298"/>
              <a:gd name="T25" fmla="*/ 394 h 519"/>
              <a:gd name="T26" fmla="*/ 178 w 298"/>
              <a:gd name="T27" fmla="*/ 168 h 519"/>
              <a:gd name="T28" fmla="*/ 298 w 298"/>
              <a:gd name="T29" fmla="*/ 168 h 519"/>
              <a:gd name="T30" fmla="*/ 298 w 298"/>
              <a:gd name="T31" fmla="*/ 121 h 519"/>
              <a:gd name="T32" fmla="*/ 178 w 298"/>
              <a:gd name="T33" fmla="*/ 121 h 519"/>
              <a:gd name="T34" fmla="*/ 178 w 298"/>
              <a:gd name="T35" fmla="*/ 0 h 519"/>
              <a:gd name="T36" fmla="*/ 71 w 298"/>
              <a:gd name="T37" fmla="*/ 0 h 5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298" h="519">
                <a:moveTo>
                  <a:pt x="71" y="0"/>
                </a:moveTo>
                <a:cubicBezTo>
                  <a:pt x="71" y="0"/>
                  <a:pt x="71" y="109"/>
                  <a:pt x="71" y="121"/>
                </a:cubicBezTo>
                <a:cubicBezTo>
                  <a:pt x="59" y="121"/>
                  <a:pt x="0" y="121"/>
                  <a:pt x="0" y="121"/>
                </a:cubicBezTo>
                <a:cubicBezTo>
                  <a:pt x="0" y="168"/>
                  <a:pt x="0" y="168"/>
                  <a:pt x="0" y="168"/>
                </a:cubicBezTo>
                <a:cubicBezTo>
                  <a:pt x="0" y="168"/>
                  <a:pt x="59" y="168"/>
                  <a:pt x="71" y="168"/>
                </a:cubicBezTo>
                <a:cubicBezTo>
                  <a:pt x="71" y="183"/>
                  <a:pt x="71" y="407"/>
                  <a:pt x="71" y="407"/>
                </a:cubicBezTo>
                <a:cubicBezTo>
                  <a:pt x="71" y="510"/>
                  <a:pt x="138" y="519"/>
                  <a:pt x="218" y="519"/>
                </a:cubicBezTo>
                <a:cubicBezTo>
                  <a:pt x="238" y="519"/>
                  <a:pt x="258" y="516"/>
                  <a:pt x="281" y="512"/>
                </a:cubicBezTo>
                <a:cubicBezTo>
                  <a:pt x="287" y="511"/>
                  <a:pt x="287" y="511"/>
                  <a:pt x="287" y="511"/>
                </a:cubicBezTo>
                <a:cubicBezTo>
                  <a:pt x="287" y="463"/>
                  <a:pt x="287" y="463"/>
                  <a:pt x="287" y="463"/>
                </a:cubicBezTo>
                <a:cubicBezTo>
                  <a:pt x="278" y="465"/>
                  <a:pt x="278" y="465"/>
                  <a:pt x="278" y="465"/>
                </a:cubicBezTo>
                <a:cubicBezTo>
                  <a:pt x="269" y="467"/>
                  <a:pt x="258" y="468"/>
                  <a:pt x="246" y="468"/>
                </a:cubicBezTo>
                <a:cubicBezTo>
                  <a:pt x="181" y="468"/>
                  <a:pt x="178" y="449"/>
                  <a:pt x="178" y="394"/>
                </a:cubicBezTo>
                <a:cubicBezTo>
                  <a:pt x="178" y="394"/>
                  <a:pt x="178" y="182"/>
                  <a:pt x="178" y="168"/>
                </a:cubicBezTo>
                <a:cubicBezTo>
                  <a:pt x="191" y="168"/>
                  <a:pt x="298" y="168"/>
                  <a:pt x="298" y="168"/>
                </a:cubicBezTo>
                <a:cubicBezTo>
                  <a:pt x="298" y="121"/>
                  <a:pt x="298" y="121"/>
                  <a:pt x="298" y="121"/>
                </a:cubicBezTo>
                <a:cubicBezTo>
                  <a:pt x="298" y="121"/>
                  <a:pt x="191" y="121"/>
                  <a:pt x="178" y="121"/>
                </a:cubicBezTo>
                <a:cubicBezTo>
                  <a:pt x="178" y="107"/>
                  <a:pt x="178" y="0"/>
                  <a:pt x="178" y="0"/>
                </a:cubicBezTo>
                <a:cubicBezTo>
                  <a:pt x="71" y="0"/>
                  <a:pt x="71" y="0"/>
                  <a:pt x="71" y="0"/>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sp macro="" textlink="">
        <xdr:nvSpPr>
          <xdr:cNvPr id="49" name="Freeform 24">
            <a:extLst>
              <a:ext uri="{FF2B5EF4-FFF2-40B4-BE49-F238E27FC236}">
                <a16:creationId xmlns:a16="http://schemas.microsoft.com/office/drawing/2014/main" id="{CCEB7D24-F813-4116-A6A4-1D22627496FC}"/>
              </a:ext>
            </a:extLst>
          </xdr:cNvPr>
          <xdr:cNvSpPr>
            <a:spLocks/>
          </xdr:cNvSpPr>
        </xdr:nvSpPr>
        <xdr:spPr bwMode="auto">
          <a:xfrm>
            <a:off x="1067308" y="247077"/>
            <a:ext cx="85721" cy="70594"/>
          </a:xfrm>
          <a:custGeom>
            <a:avLst/>
            <a:gdLst>
              <a:gd name="T0" fmla="*/ 363 w 473"/>
              <a:gd name="T1" fmla="*/ 127 h 389"/>
              <a:gd name="T2" fmla="*/ 473 w 473"/>
              <a:gd name="T3" fmla="*/ 0 h 389"/>
              <a:gd name="T4" fmla="*/ 360 w 473"/>
              <a:gd name="T5" fmla="*/ 0 h 389"/>
              <a:gd name="T6" fmla="*/ 256 w 473"/>
              <a:gd name="T7" fmla="*/ 120 h 389"/>
              <a:gd name="T8" fmla="*/ 164 w 473"/>
              <a:gd name="T9" fmla="*/ 0 h 389"/>
              <a:gd name="T10" fmla="*/ 0 w 473"/>
              <a:gd name="T11" fmla="*/ 0 h 389"/>
              <a:gd name="T12" fmla="*/ 0 w 473"/>
              <a:gd name="T13" fmla="*/ 31 h 389"/>
              <a:gd name="T14" fmla="*/ 7 w 473"/>
              <a:gd name="T15" fmla="*/ 31 h 389"/>
              <a:gd name="T16" fmla="*/ 110 w 473"/>
              <a:gd name="T17" fmla="*/ 90 h 389"/>
              <a:gd name="T18" fmla="*/ 177 w 473"/>
              <a:gd name="T19" fmla="*/ 179 h 389"/>
              <a:gd name="T20" fmla="*/ 68 w 473"/>
              <a:gd name="T21" fmla="*/ 306 h 389"/>
              <a:gd name="T22" fmla="*/ 181 w 473"/>
              <a:gd name="T23" fmla="*/ 306 h 389"/>
              <a:gd name="T24" fmla="*/ 230 w 473"/>
              <a:gd name="T25" fmla="*/ 249 h 389"/>
              <a:gd name="T26" fmla="*/ 335 w 473"/>
              <a:gd name="T27" fmla="*/ 389 h 389"/>
              <a:gd name="T28" fmla="*/ 462 w 473"/>
              <a:gd name="T29" fmla="*/ 389 h 389"/>
              <a:gd name="T30" fmla="*/ 261 w 473"/>
              <a:gd name="T31" fmla="*/ 127 h 389"/>
              <a:gd name="T32" fmla="*/ 363 w 473"/>
              <a:gd name="T33" fmla="*/ 127 h 3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473" h="389">
                <a:moveTo>
                  <a:pt x="363" y="127"/>
                </a:moveTo>
                <a:cubicBezTo>
                  <a:pt x="473" y="0"/>
                  <a:pt x="473" y="0"/>
                  <a:pt x="473" y="0"/>
                </a:cubicBezTo>
                <a:cubicBezTo>
                  <a:pt x="360" y="0"/>
                  <a:pt x="360" y="0"/>
                  <a:pt x="360" y="0"/>
                </a:cubicBezTo>
                <a:cubicBezTo>
                  <a:pt x="256" y="120"/>
                  <a:pt x="256" y="120"/>
                  <a:pt x="256" y="120"/>
                </a:cubicBezTo>
                <a:cubicBezTo>
                  <a:pt x="164" y="0"/>
                  <a:pt x="164" y="0"/>
                  <a:pt x="164" y="0"/>
                </a:cubicBezTo>
                <a:cubicBezTo>
                  <a:pt x="0" y="0"/>
                  <a:pt x="0" y="0"/>
                  <a:pt x="0" y="0"/>
                </a:cubicBezTo>
                <a:cubicBezTo>
                  <a:pt x="0" y="31"/>
                  <a:pt x="0" y="31"/>
                  <a:pt x="0" y="31"/>
                </a:cubicBezTo>
                <a:cubicBezTo>
                  <a:pt x="7" y="31"/>
                  <a:pt x="7" y="31"/>
                  <a:pt x="7" y="31"/>
                </a:cubicBezTo>
                <a:cubicBezTo>
                  <a:pt x="63" y="35"/>
                  <a:pt x="76" y="45"/>
                  <a:pt x="110" y="90"/>
                </a:cubicBezTo>
                <a:cubicBezTo>
                  <a:pt x="177" y="179"/>
                  <a:pt x="177" y="179"/>
                  <a:pt x="177" y="179"/>
                </a:cubicBezTo>
                <a:cubicBezTo>
                  <a:pt x="68" y="306"/>
                  <a:pt x="68" y="306"/>
                  <a:pt x="68" y="306"/>
                </a:cubicBezTo>
                <a:cubicBezTo>
                  <a:pt x="181" y="306"/>
                  <a:pt x="181" y="306"/>
                  <a:pt x="181" y="306"/>
                </a:cubicBezTo>
                <a:cubicBezTo>
                  <a:pt x="230" y="249"/>
                  <a:pt x="230" y="249"/>
                  <a:pt x="230" y="249"/>
                </a:cubicBezTo>
                <a:cubicBezTo>
                  <a:pt x="335" y="389"/>
                  <a:pt x="335" y="389"/>
                  <a:pt x="335" y="389"/>
                </a:cubicBezTo>
                <a:cubicBezTo>
                  <a:pt x="462" y="389"/>
                  <a:pt x="462" y="389"/>
                  <a:pt x="462" y="389"/>
                </a:cubicBezTo>
                <a:cubicBezTo>
                  <a:pt x="261" y="127"/>
                  <a:pt x="261" y="127"/>
                  <a:pt x="261" y="127"/>
                </a:cubicBezTo>
                <a:cubicBezTo>
                  <a:pt x="363" y="127"/>
                  <a:pt x="363" y="127"/>
                  <a:pt x="363" y="127"/>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ctr" anchorCtr="0" compatLnSpc="1">
            <a:prstTxWarp prst="textNoShape">
              <a:avLst/>
            </a:prstTxWarp>
          </a:bodyPr>
          <a:lstStyle/>
          <a:p>
            <a:pPr marL="0" marR="0">
              <a:lnSpc>
                <a:spcPct val="115000"/>
              </a:lnSpc>
              <a:spcBef>
                <a:spcPts val="0"/>
              </a:spcBef>
              <a:spcAft>
                <a:spcPts val="1000"/>
              </a:spcAft>
            </a:pPr>
            <a:r>
              <a:rPr lang="en-IN" sz="1100">
                <a:effectLst/>
                <a:latin typeface="Calibri" panose="020F0502020204030204" pitchFamily="34" charset="0"/>
                <a:ea typeface="Times New Roman" panose="02020603050405020304" pitchFamily="18" charset="0"/>
                <a:cs typeface="Arial" panose="020B0604020202020204" pitchFamily="34" charset="0"/>
              </a:rPr>
              <a:t> </a:t>
            </a:r>
            <a:endParaRPr lang="en-US" sz="1100">
              <a:effectLst/>
              <a:latin typeface="Calibri" panose="020F0502020204030204" pitchFamily="34" charset="0"/>
              <a:ea typeface="Calibri" panose="020F0502020204030204" pitchFamily="34" charset="0"/>
              <a:cs typeface="Arial" panose="020B0604020202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1971675</xdr:colOff>
      <xdr:row>9</xdr:row>
      <xdr:rowOff>0</xdr:rowOff>
    </xdr:from>
    <xdr:to>
      <xdr:col>3</xdr:col>
      <xdr:colOff>8829675</xdr:colOff>
      <xdr:row>34</xdr:row>
      <xdr:rowOff>76200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581275" y="1409700"/>
          <a:ext cx="6866667" cy="41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1905000</xdr:colOff>
      <xdr:row>2</xdr:row>
      <xdr:rowOff>76200</xdr:rowOff>
    </xdr:from>
    <xdr:to>
      <xdr:col>5</xdr:col>
      <xdr:colOff>43392</xdr:colOff>
      <xdr:row>31</xdr:row>
      <xdr:rowOff>161925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71755" y="560918"/>
          <a:ext cx="9447619" cy="50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9344025</xdr:colOff>
      <xdr:row>106</xdr:row>
      <xdr:rowOff>9525</xdr:rowOff>
    </xdr:from>
    <xdr:to>
      <xdr:col>4</xdr:col>
      <xdr:colOff>0</xdr:colOff>
      <xdr:row>129</xdr:row>
      <xdr:rowOff>9525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9962091" y="21260858"/>
          <a:ext cx="7699384" cy="4625562"/>
        </a:xfrm>
        <a:prstGeom prst="rect">
          <a:avLst/>
        </a:prstGeom>
      </xdr:spPr>
    </xdr:pic>
    <xdr:clientData/>
  </xdr:twoCellAnchor>
  <xdr:twoCellAnchor editAs="oneCell">
    <xdr:from>
      <xdr:col>3</xdr:col>
      <xdr:colOff>10934700</xdr:colOff>
      <xdr:row>202</xdr:row>
      <xdr:rowOff>19050</xdr:rowOff>
    </xdr:from>
    <xdr:to>
      <xdr:col>3</xdr:col>
      <xdr:colOff>17021175</xdr:colOff>
      <xdr:row>227</xdr:row>
      <xdr:rowOff>180975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1558057" y="40576502"/>
          <a:ext cx="6094939" cy="519641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4933950</xdr:colOff>
      <xdr:row>161</xdr:row>
      <xdr:rowOff>104775</xdr:rowOff>
    </xdr:from>
    <xdr:to>
      <xdr:col>3</xdr:col>
      <xdr:colOff>10287000</xdr:colOff>
      <xdr:row>182</xdr:row>
      <xdr:rowOff>19050</xdr:rowOff>
    </xdr:to>
    <xdr:pic>
      <xdr:nvPicPr>
        <xdr:cNvPr id="7" name="Picture 6" descr="https://www.ibm.com/developerworks/mydeveloperworks/blogs/brian/resource/BLOGS_UPLOADED_IMAGES/vscsi.png">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34024" y="33263810"/>
          <a:ext cx="5353051" cy="417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portal.hds.com/index.php/contact-us/in-country-toll-free-number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support.hds.com/en_us/interoperability.html" TargetMode="External"/><Relationship Id="rId2" Type="http://schemas.openxmlformats.org/officeDocument/2006/relationships/hyperlink" Target="http://servicesorchestrator.hds.com/" TargetMode="External"/><Relationship Id="rId1" Type="http://schemas.openxmlformats.org/officeDocument/2006/relationships/hyperlink" Target="https://isec.hds.com/isec/" TargetMode="External"/><Relationship Id="rId5" Type="http://schemas.openxmlformats.org/officeDocument/2006/relationships/drawing" Target="../drawings/drawing2.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isec.hds.com/isec/" TargetMode="External"/><Relationship Id="rId7" Type="http://schemas.openxmlformats.org/officeDocument/2006/relationships/printerSettings" Target="../printerSettings/printerSettings7.bin"/><Relationship Id="rId2" Type="http://schemas.openxmlformats.org/officeDocument/2006/relationships/hyperlink" Target="https://tmea-na.hds.com/tmea" TargetMode="External"/><Relationship Id="rId1" Type="http://schemas.openxmlformats.org/officeDocument/2006/relationships/hyperlink" Target="mailto:datamart.support@hds.com" TargetMode="External"/><Relationship Id="rId6" Type="http://schemas.openxmlformats.org/officeDocument/2006/relationships/hyperlink" Target="https://tmea-na.hds.com/tmea" TargetMode="External"/><Relationship Id="rId5" Type="http://schemas.openxmlformats.org/officeDocument/2006/relationships/hyperlink" Target="http://datamartftp.hds.com/tmea/Docs/" TargetMode="External"/><Relationship Id="rId4" Type="http://schemas.openxmlformats.org/officeDocument/2006/relationships/hyperlink" Target="http://datamartftp.hds.com/tmea/Docs/ftp_manual_transfer.pdf"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ibm.com/developerworks/community/blogs/brian/entry/vio_vscsi_mapping24?lang=e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access.redhat.com/documentation/en/red-hat-enterprise-linux/"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https://technet.microsoft.com/en-us/library/ee461016.aspx" TargetMode="External"/><Relationship Id="rId2" Type="http://schemas.openxmlformats.org/officeDocument/2006/relationships/hyperlink" Target="http://technet.microsoft.com/en-us/library/ee619752(v=ws.10).aspx" TargetMode="External"/><Relationship Id="rId1" Type="http://schemas.openxmlformats.org/officeDocument/2006/relationships/hyperlink" Target="https://technet.microsoft.com/en-us/library/ee461016.aspx" TargetMode="External"/><Relationship Id="rId4"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www.ibm.com/support/knowledgecenter/ssw_aix_53/com.ibm.aix.cmds/doc/aixcmds1/cplv.htm" TargetMode="External"/><Relationship Id="rId1" Type="http://schemas.openxmlformats.org/officeDocument/2006/relationships/hyperlink" Target="http://publib.boulder.ibm.com/infocenter/pseries/v5r3/index.jsp?topic=/com.ibm.aix.prftungd/doc/prftungd/aix_mem_aff_support.htm" TargetMode="Externa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http://www.ibm.com/support/knowledgecenter/ssw_aix_53/com.ibm.aix.cmds/doc/aixcmds1/cplv.htm" TargetMode="External"/><Relationship Id="rId1" Type="http://schemas.openxmlformats.org/officeDocument/2006/relationships/hyperlink" Target="http://publib.boulder.ibm.com/infocenter/pseries/v5r3/index.jsp?topic=/com.ibm.aix.prftungd/doc/prftungd/aix_mem_aff_support.ht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2:L39"/>
  <sheetViews>
    <sheetView showGridLines="0" tabSelected="1" zoomScaleNormal="100" zoomScaleSheetLayoutView="100" workbookViewId="0">
      <selection activeCell="D28" sqref="D28"/>
    </sheetView>
  </sheetViews>
  <sheetFormatPr defaultColWidth="12.42578125" defaultRowHeight="12.75"/>
  <cols>
    <col min="1" max="1" width="2.42578125" style="1" customWidth="1"/>
    <col min="2" max="2" width="10.5703125" style="1" customWidth="1"/>
    <col min="3" max="3" width="4.140625" style="1" customWidth="1"/>
    <col min="4" max="4" width="21.85546875" style="1" customWidth="1"/>
    <col min="5" max="5" width="4" style="1" customWidth="1"/>
    <col min="6" max="6" width="28.5703125" style="1" customWidth="1"/>
    <col min="7" max="7" width="3.85546875" style="1" customWidth="1"/>
    <col min="8" max="8" width="31.85546875" style="1" customWidth="1"/>
    <col min="9" max="9" width="3.85546875" style="1" customWidth="1"/>
    <col min="10" max="10" width="29.85546875" style="1" customWidth="1"/>
    <col min="11" max="11" width="25.42578125" style="1" customWidth="1"/>
    <col min="12" max="12" width="8.140625" style="1" customWidth="1"/>
    <col min="13" max="16384" width="12.42578125" style="1"/>
  </cols>
  <sheetData>
    <row r="2" spans="2:12">
      <c r="B2" s="446"/>
      <c r="C2" s="447"/>
      <c r="D2" s="447"/>
      <c r="E2" s="447"/>
      <c r="F2" s="447"/>
      <c r="G2" s="447"/>
      <c r="H2" s="447"/>
      <c r="I2" s="447"/>
      <c r="J2" s="447"/>
      <c r="K2" s="447"/>
      <c r="L2" s="448"/>
    </row>
    <row r="3" spans="2:12">
      <c r="B3" s="449"/>
      <c r="C3" s="450"/>
      <c r="D3" s="450"/>
      <c r="E3" s="450"/>
      <c r="F3" s="450"/>
      <c r="G3" s="450"/>
      <c r="H3" s="450"/>
      <c r="I3" s="450"/>
      <c r="J3" s="450"/>
      <c r="K3" s="450"/>
      <c r="L3" s="451"/>
    </row>
    <row r="4" spans="2:12" ht="31.5">
      <c r="B4" s="449"/>
      <c r="C4" s="450"/>
      <c r="D4" s="450"/>
      <c r="E4" s="478" t="s">
        <v>0</v>
      </c>
      <c r="F4" s="478"/>
      <c r="G4" s="478"/>
      <c r="H4" s="478"/>
      <c r="I4" s="478"/>
      <c r="J4" s="478"/>
      <c r="K4" s="460" t="s">
        <v>1</v>
      </c>
      <c r="L4" s="452"/>
    </row>
    <row r="5" spans="2:12">
      <c r="B5" s="449"/>
      <c r="C5" s="450"/>
      <c r="D5" s="450"/>
      <c r="E5" s="450"/>
      <c r="F5" s="450"/>
      <c r="G5" s="450"/>
      <c r="H5" s="450"/>
      <c r="I5" s="450"/>
      <c r="J5" s="450"/>
      <c r="K5" s="461" t="s">
        <v>2</v>
      </c>
      <c r="L5" s="453"/>
    </row>
    <row r="6" spans="2:12">
      <c r="B6" s="457"/>
      <c r="C6" s="458"/>
      <c r="D6" s="458"/>
      <c r="E6" s="458"/>
      <c r="F6" s="458"/>
      <c r="G6" s="458"/>
      <c r="H6" s="458"/>
      <c r="I6" s="458"/>
      <c r="J6" s="458"/>
      <c r="K6" s="458"/>
      <c r="L6" s="459"/>
    </row>
    <row r="7" spans="2:12" ht="33.75">
      <c r="B7" s="454"/>
      <c r="C7" s="433" t="s">
        <v>3</v>
      </c>
      <c r="D7" s="432"/>
      <c r="E7" s="432"/>
      <c r="F7" s="432"/>
      <c r="G7" s="432"/>
      <c r="H7" s="432"/>
      <c r="I7" s="432"/>
      <c r="J7" s="432"/>
      <c r="K7" s="432"/>
      <c r="L7" s="455"/>
    </row>
    <row r="8" spans="2:12" ht="12" customHeight="1">
      <c r="B8" s="454"/>
      <c r="C8" s="433"/>
      <c r="D8" s="434" t="s">
        <v>4</v>
      </c>
      <c r="E8" s="435" t="s">
        <v>5</v>
      </c>
      <c r="F8" s="432"/>
      <c r="G8" s="432"/>
      <c r="H8" s="432"/>
      <c r="I8" s="432"/>
      <c r="J8" s="432"/>
      <c r="K8" s="432"/>
      <c r="L8" s="455"/>
    </row>
    <row r="9" spans="2:12" ht="9" customHeight="1" thickBot="1">
      <c r="B9" s="454"/>
      <c r="C9" s="432"/>
      <c r="D9" s="432"/>
      <c r="E9" s="432"/>
      <c r="F9" s="432"/>
      <c r="G9" s="432"/>
      <c r="H9" s="432"/>
      <c r="I9" s="432"/>
      <c r="J9" s="432"/>
      <c r="K9" s="432"/>
      <c r="L9" s="455"/>
    </row>
    <row r="10" spans="2:12" ht="16.5" thickBot="1">
      <c r="B10" s="454"/>
      <c r="C10" s="484" t="s">
        <v>6</v>
      </c>
      <c r="D10" s="485"/>
      <c r="E10" s="485"/>
      <c r="F10" s="485"/>
      <c r="G10" s="485"/>
      <c r="H10" s="485"/>
      <c r="I10" s="485"/>
      <c r="J10" s="485"/>
      <c r="K10" s="486"/>
      <c r="L10" s="455"/>
    </row>
    <row r="11" spans="2:12" ht="12.75" customHeight="1">
      <c r="B11" s="454"/>
      <c r="C11" s="487" t="s">
        <v>7</v>
      </c>
      <c r="D11" s="488"/>
      <c r="E11" s="488"/>
      <c r="F11" s="488"/>
      <c r="G11" s="488"/>
      <c r="H11" s="488"/>
      <c r="I11" s="488"/>
      <c r="J11" s="488"/>
      <c r="K11" s="489"/>
      <c r="L11" s="455"/>
    </row>
    <row r="12" spans="2:12" ht="12.75" customHeight="1">
      <c r="B12" s="454"/>
      <c r="C12" s="490"/>
      <c r="D12" s="491"/>
      <c r="E12" s="491"/>
      <c r="F12" s="491"/>
      <c r="G12" s="491"/>
      <c r="H12" s="491"/>
      <c r="I12" s="491"/>
      <c r="J12" s="491"/>
      <c r="K12" s="492"/>
      <c r="L12" s="455"/>
    </row>
    <row r="13" spans="2:12" ht="15" customHeight="1" thickBot="1">
      <c r="B13" s="454"/>
      <c r="C13" s="493"/>
      <c r="D13" s="494"/>
      <c r="E13" s="494"/>
      <c r="F13" s="494"/>
      <c r="G13" s="494"/>
      <c r="H13" s="494"/>
      <c r="I13" s="494"/>
      <c r="J13" s="494"/>
      <c r="K13" s="495"/>
      <c r="L13" s="455"/>
    </row>
    <row r="14" spans="2:12">
      <c r="B14" s="454"/>
      <c r="C14" s="432"/>
      <c r="D14" s="432"/>
      <c r="E14" s="432"/>
      <c r="F14" s="432"/>
      <c r="G14" s="432"/>
      <c r="H14" s="432"/>
      <c r="I14" s="432"/>
      <c r="J14" s="432"/>
      <c r="K14" s="432"/>
      <c r="L14" s="455"/>
    </row>
    <row r="15" spans="2:12" ht="18.75">
      <c r="B15" s="454"/>
      <c r="C15" s="432"/>
      <c r="D15" s="436"/>
      <c r="E15" s="496" t="s">
        <v>8</v>
      </c>
      <c r="F15" s="496"/>
      <c r="G15" s="496"/>
      <c r="H15" s="496"/>
      <c r="I15" s="496"/>
      <c r="J15" s="496"/>
      <c r="K15" s="432"/>
      <c r="L15" s="455"/>
    </row>
    <row r="16" spans="2:12">
      <c r="B16" s="454"/>
      <c r="C16" s="432"/>
      <c r="D16" s="436"/>
      <c r="E16" s="2">
        <v>1</v>
      </c>
      <c r="F16" s="3" t="s">
        <v>9</v>
      </c>
      <c r="G16" s="2">
        <v>3</v>
      </c>
      <c r="H16" s="3" t="s">
        <v>10</v>
      </c>
      <c r="I16" s="2">
        <v>5</v>
      </c>
      <c r="J16" s="3" t="s">
        <v>11</v>
      </c>
      <c r="K16" s="432"/>
      <c r="L16" s="455"/>
    </row>
    <row r="17" spans="2:12">
      <c r="B17" s="454"/>
      <c r="C17" s="432"/>
      <c r="D17" s="436"/>
      <c r="E17" s="2">
        <v>2</v>
      </c>
      <c r="F17" s="3" t="s">
        <v>12</v>
      </c>
      <c r="G17" s="2">
        <v>4</v>
      </c>
      <c r="H17" s="3" t="s">
        <v>13</v>
      </c>
      <c r="I17" s="2">
        <v>6</v>
      </c>
      <c r="J17" s="3" t="s">
        <v>14</v>
      </c>
      <c r="K17" s="432"/>
      <c r="L17" s="455"/>
    </row>
    <row r="18" spans="2:12" ht="15.75">
      <c r="B18" s="454"/>
      <c r="C18" s="432"/>
      <c r="D18" s="436"/>
      <c r="E18" s="480" t="s">
        <v>15</v>
      </c>
      <c r="F18" s="480"/>
      <c r="G18" s="480"/>
      <c r="H18" s="480"/>
      <c r="I18" s="480"/>
      <c r="J18" s="480"/>
      <c r="K18" s="432"/>
      <c r="L18" s="455"/>
    </row>
    <row r="19" spans="2:12">
      <c r="B19" s="454"/>
      <c r="C19" s="432"/>
      <c r="D19" s="436"/>
      <c r="E19" s="2">
        <v>7</v>
      </c>
      <c r="F19" s="3" t="s">
        <v>16</v>
      </c>
      <c r="G19" s="2">
        <v>13</v>
      </c>
      <c r="H19" s="3" t="s">
        <v>17</v>
      </c>
      <c r="I19" s="2">
        <v>19</v>
      </c>
      <c r="J19" s="3" t="s">
        <v>18</v>
      </c>
      <c r="K19" s="432"/>
      <c r="L19" s="455"/>
    </row>
    <row r="20" spans="2:12">
      <c r="B20" s="454"/>
      <c r="C20" s="432"/>
      <c r="D20" s="436"/>
      <c r="E20" s="2">
        <v>8</v>
      </c>
      <c r="F20" s="3" t="s">
        <v>19</v>
      </c>
      <c r="G20" s="2">
        <v>14</v>
      </c>
      <c r="H20" s="3" t="s">
        <v>20</v>
      </c>
      <c r="I20" s="2">
        <v>20</v>
      </c>
      <c r="J20" s="3" t="s">
        <v>21</v>
      </c>
      <c r="K20" s="432"/>
      <c r="L20" s="455"/>
    </row>
    <row r="21" spans="2:12">
      <c r="B21" s="454"/>
      <c r="C21" s="432"/>
      <c r="D21" s="436"/>
      <c r="E21" s="2">
        <v>9</v>
      </c>
      <c r="F21" s="3" t="s">
        <v>22</v>
      </c>
      <c r="G21" s="2">
        <v>15</v>
      </c>
      <c r="H21" s="3" t="s">
        <v>23</v>
      </c>
      <c r="I21" s="2">
        <v>21</v>
      </c>
      <c r="J21" s="3" t="s">
        <v>24</v>
      </c>
      <c r="K21" s="432"/>
      <c r="L21" s="455"/>
    </row>
    <row r="22" spans="2:12">
      <c r="B22" s="454"/>
      <c r="C22" s="432"/>
      <c r="D22" s="436"/>
      <c r="E22" s="2">
        <v>10</v>
      </c>
      <c r="F22" s="3" t="s">
        <v>25</v>
      </c>
      <c r="G22" s="2">
        <v>16</v>
      </c>
      <c r="H22" s="3" t="s">
        <v>26</v>
      </c>
      <c r="I22" s="2">
        <v>22</v>
      </c>
      <c r="J22" s="3" t="s">
        <v>27</v>
      </c>
      <c r="K22" s="432"/>
      <c r="L22" s="455"/>
    </row>
    <row r="23" spans="2:12">
      <c r="B23" s="454"/>
      <c r="C23" s="432"/>
      <c r="D23" s="436"/>
      <c r="E23" s="2">
        <v>11</v>
      </c>
      <c r="F23" s="3" t="s">
        <v>28</v>
      </c>
      <c r="G23" s="2">
        <v>17</v>
      </c>
      <c r="H23" s="3" t="s">
        <v>29</v>
      </c>
      <c r="I23" s="2">
        <v>23</v>
      </c>
      <c r="J23" s="3" t="s">
        <v>30</v>
      </c>
      <c r="K23" s="432"/>
      <c r="L23" s="455"/>
    </row>
    <row r="24" spans="2:12">
      <c r="B24" s="454"/>
      <c r="C24" s="432"/>
      <c r="D24" s="436"/>
      <c r="E24" s="2">
        <v>12</v>
      </c>
      <c r="F24" s="3" t="s">
        <v>31</v>
      </c>
      <c r="G24" s="2">
        <v>18</v>
      </c>
      <c r="H24" s="3" t="s">
        <v>32</v>
      </c>
      <c r="I24" s="2">
        <v>24</v>
      </c>
      <c r="J24" s="3" t="s">
        <v>33</v>
      </c>
      <c r="K24" s="432"/>
      <c r="L24" s="455"/>
    </row>
    <row r="25" spans="2:12" ht="15.75">
      <c r="B25" s="454"/>
      <c r="C25" s="432"/>
      <c r="D25" s="436"/>
      <c r="E25" s="480" t="s">
        <v>34</v>
      </c>
      <c r="F25" s="480"/>
      <c r="G25" s="480"/>
      <c r="H25" s="480"/>
      <c r="I25" s="480"/>
      <c r="J25" s="480"/>
      <c r="K25" s="432"/>
      <c r="L25" s="455"/>
    </row>
    <row r="26" spans="2:12">
      <c r="B26" s="454"/>
      <c r="C26" s="432"/>
      <c r="D26" s="436"/>
      <c r="E26" s="2">
        <v>25</v>
      </c>
      <c r="F26" s="3" t="s">
        <v>35</v>
      </c>
      <c r="G26" s="2">
        <v>27</v>
      </c>
      <c r="H26" s="3" t="s">
        <v>36</v>
      </c>
      <c r="I26" s="2">
        <v>29</v>
      </c>
      <c r="J26" s="3" t="s">
        <v>37</v>
      </c>
      <c r="K26" s="432"/>
      <c r="L26" s="455"/>
    </row>
    <row r="27" spans="2:12">
      <c r="B27" s="454"/>
      <c r="C27" s="432"/>
      <c r="D27" s="436"/>
      <c r="E27" s="2">
        <v>26</v>
      </c>
      <c r="F27" s="3" t="s">
        <v>38</v>
      </c>
      <c r="G27" s="2">
        <v>28</v>
      </c>
      <c r="H27" s="3" t="s">
        <v>39</v>
      </c>
      <c r="I27" s="2">
        <v>30</v>
      </c>
      <c r="J27" s="3" t="s">
        <v>40</v>
      </c>
      <c r="K27" s="432"/>
      <c r="L27" s="455"/>
    </row>
    <row r="28" spans="2:12" ht="15.75">
      <c r="B28" s="454"/>
      <c r="C28" s="432"/>
      <c r="D28" s="436"/>
      <c r="E28" s="480" t="s">
        <v>41</v>
      </c>
      <c r="F28" s="480"/>
      <c r="G28" s="480"/>
      <c r="H28" s="480"/>
      <c r="I28" s="480"/>
      <c r="J28" s="480"/>
      <c r="K28" s="432"/>
      <c r="L28" s="455"/>
    </row>
    <row r="29" spans="2:12">
      <c r="B29" s="454"/>
      <c r="C29" s="432"/>
      <c r="D29" s="436"/>
      <c r="E29" s="2">
        <v>31</v>
      </c>
      <c r="F29" s="3" t="s">
        <v>42</v>
      </c>
      <c r="G29" s="2">
        <v>32</v>
      </c>
      <c r="H29" s="3" t="s">
        <v>43</v>
      </c>
      <c r="I29" s="4"/>
      <c r="J29" s="4"/>
      <c r="K29" s="432"/>
      <c r="L29" s="455"/>
    </row>
    <row r="30" spans="2:12">
      <c r="B30" s="454"/>
      <c r="C30" s="432"/>
      <c r="D30" s="436"/>
      <c r="E30" s="442"/>
      <c r="F30" s="436"/>
      <c r="G30" s="432"/>
      <c r="H30" s="432"/>
      <c r="I30" s="432"/>
      <c r="J30" s="432"/>
      <c r="K30" s="432"/>
      <c r="L30" s="455"/>
    </row>
    <row r="31" spans="2:12" ht="18.75" customHeight="1">
      <c r="B31" s="454"/>
      <c r="C31" s="437"/>
      <c r="D31" s="438"/>
      <c r="E31" s="432"/>
      <c r="F31" s="432"/>
      <c r="G31" s="497" t="s">
        <v>44</v>
      </c>
      <c r="H31" s="498"/>
      <c r="I31" s="498"/>
      <c r="J31" s="498"/>
      <c r="K31" s="499"/>
      <c r="L31" s="455"/>
    </row>
    <row r="32" spans="2:12" ht="18.75" customHeight="1">
      <c r="B32" s="454"/>
      <c r="C32" s="437"/>
      <c r="D32" s="438"/>
      <c r="E32" s="432"/>
      <c r="F32" s="432"/>
      <c r="G32" s="500"/>
      <c r="H32" s="501"/>
      <c r="I32" s="501"/>
      <c r="J32" s="501"/>
      <c r="K32" s="502"/>
      <c r="L32" s="455"/>
    </row>
    <row r="33" spans="2:12" ht="18.75">
      <c r="B33" s="454"/>
      <c r="C33" s="437" t="s">
        <v>45</v>
      </c>
      <c r="D33" s="438"/>
      <c r="E33" s="432"/>
      <c r="F33" s="432"/>
      <c r="G33" s="500"/>
      <c r="H33" s="501"/>
      <c r="I33" s="501"/>
      <c r="J33" s="501"/>
      <c r="K33" s="502"/>
      <c r="L33" s="455"/>
    </row>
    <row r="34" spans="2:12" ht="18.75">
      <c r="B34" s="454"/>
      <c r="C34" s="439" t="s">
        <v>46</v>
      </c>
      <c r="D34" s="438"/>
      <c r="E34" s="432"/>
      <c r="F34" s="432"/>
      <c r="G34" s="500"/>
      <c r="H34" s="501"/>
      <c r="I34" s="501"/>
      <c r="J34" s="501"/>
      <c r="K34" s="502"/>
      <c r="L34" s="455"/>
    </row>
    <row r="35" spans="2:12" ht="18.75" customHeight="1">
      <c r="B35" s="454"/>
      <c r="C35" s="437" t="s">
        <v>47</v>
      </c>
      <c r="D35" s="438"/>
      <c r="E35" s="432"/>
      <c r="F35" s="432"/>
      <c r="G35" s="503"/>
      <c r="H35" s="504"/>
      <c r="I35" s="504"/>
      <c r="J35" s="504"/>
      <c r="K35" s="505"/>
      <c r="L35" s="455"/>
    </row>
    <row r="36" spans="2:12" ht="18.75" customHeight="1">
      <c r="B36" s="454"/>
      <c r="C36" s="437" t="s">
        <v>48</v>
      </c>
      <c r="D36" s="438"/>
      <c r="E36" s="432"/>
      <c r="F36" s="432"/>
      <c r="G36" s="432"/>
      <c r="H36" s="432"/>
      <c r="I36" s="432"/>
      <c r="J36" s="432"/>
      <c r="K36" s="432"/>
      <c r="L36" s="455"/>
    </row>
    <row r="37" spans="2:12" ht="15.75" customHeight="1">
      <c r="B37" s="454"/>
      <c r="C37" s="440" t="s">
        <v>49</v>
      </c>
      <c r="D37" s="438"/>
      <c r="E37" s="432"/>
      <c r="F37" s="479" t="s">
        <v>50</v>
      </c>
      <c r="G37" s="479"/>
      <c r="H37" s="479"/>
      <c r="I37" s="479"/>
      <c r="J37" s="479"/>
      <c r="K37" s="479"/>
      <c r="L37" s="455"/>
    </row>
    <row r="38" spans="2:12">
      <c r="B38" s="454"/>
      <c r="C38" s="432"/>
      <c r="D38" s="441"/>
      <c r="E38" s="442"/>
      <c r="F38" s="432"/>
      <c r="G38" s="432"/>
      <c r="H38" s="456"/>
      <c r="I38" s="432"/>
      <c r="J38" s="432"/>
      <c r="K38" s="432"/>
      <c r="L38" s="455"/>
    </row>
    <row r="39" spans="2:12" ht="15" customHeight="1">
      <c r="B39" s="481" t="s">
        <v>51</v>
      </c>
      <c r="C39" s="482"/>
      <c r="D39" s="482"/>
      <c r="E39" s="482"/>
      <c r="F39" s="482"/>
      <c r="G39" s="482"/>
      <c r="H39" s="482"/>
      <c r="I39" s="482"/>
      <c r="J39" s="482"/>
      <c r="K39" s="482"/>
      <c r="L39" s="483"/>
    </row>
  </sheetData>
  <mergeCells count="10">
    <mergeCell ref="E4:J4"/>
    <mergeCell ref="F37:K37"/>
    <mergeCell ref="E28:J28"/>
    <mergeCell ref="B39:L39"/>
    <mergeCell ref="C10:K10"/>
    <mergeCell ref="C11:K13"/>
    <mergeCell ref="E15:J15"/>
    <mergeCell ref="E18:J18"/>
    <mergeCell ref="E25:J25"/>
    <mergeCell ref="G31:K35"/>
  </mergeCells>
  <hyperlinks>
    <hyperlink ref="F16" location="'Project Contacts'!A1" display="Project Contacts" xr:uid="{00000000-0004-0000-0000-000000000000}"/>
    <hyperlink ref="F17" location="'Remediation and SO'!A1" display="Remediation and SO" xr:uid="{00000000-0004-0000-0000-000001000000}"/>
    <hyperlink ref="H16" location="'Pre Migration Tasks'!A1" display="Pre Migration Tasks" xr:uid="{00000000-0004-0000-0000-000002000000}"/>
    <hyperlink ref="F19" location="'AIX Standalone'!A1" display="AIX Standalone" xr:uid="{00000000-0004-0000-0000-000003000000}"/>
    <hyperlink ref="F20" location="'AIX HACMP Cluster'!A1" display="'AIX HACMP Cluster" xr:uid="{00000000-0004-0000-0000-000004000000}"/>
    <hyperlink ref="F21" location="'AIX VIO Process'!A1" display="'AIX VIO Process" xr:uid="{00000000-0004-0000-0000-000005000000}"/>
    <hyperlink ref="F22" location="'AIX ASM HDLM Process'!A1" display="'AIX ASM HDLM Process" xr:uid="{00000000-0004-0000-0000-000006000000}"/>
    <hyperlink ref="F24" location="'HP-UX Process'!A1" display="HP-UX Process" xr:uid="{00000000-0004-0000-0000-000007000000}"/>
    <hyperlink ref="H19" location="'HP-UX Cluster Process'!A1" display="'HP-UX Cluster Process" xr:uid="{00000000-0004-0000-0000-000008000000}"/>
    <hyperlink ref="H20" location="'Linux Process Plan'!A1" display="'Linux Process Plan" xr:uid="{00000000-0004-0000-0000-000009000000}"/>
    <hyperlink ref="H21" location="'Linux Oracle ASM Process'!A1" display="'Linux Oracle ASM Process" xr:uid="{00000000-0004-0000-0000-00000A000000}"/>
    <hyperlink ref="H23" location="'Solaris Process'!A1" display="'Solaris Process" xr:uid="{00000000-0004-0000-0000-00000B000000}"/>
    <hyperlink ref="H24" location="'Solaris Cluster Process'!A1" display="'Solaris Cluster Process" xr:uid="{00000000-0004-0000-0000-00000C000000}"/>
    <hyperlink ref="J19" location="'Windows Process'!A1" display="'Windows Process" xr:uid="{00000000-0004-0000-0000-00000D000000}"/>
    <hyperlink ref="J20" location="'Windows Process (MSCS)'!A1" display="'Windows Process (MSCS)" xr:uid="{00000000-0004-0000-0000-00000E000000}"/>
    <hyperlink ref="J21" location="'Windows Host Process (HDLM)'!A1" display="'Windows Host Process (HDLM)" xr:uid="{00000000-0004-0000-0000-00000F000000}"/>
    <hyperlink ref="J22" location="'Windows Cluster Process (HDLM)'!A1" display="'Windows Cluster Process (HDLM)" xr:uid="{00000000-0004-0000-0000-000010000000}"/>
    <hyperlink ref="J23" location="'VMware RDM Process'!A1" display="'VMware RDM Process" xr:uid="{00000000-0004-0000-0000-000011000000}"/>
    <hyperlink ref="J24" location="'PowerPath Removal'!A1" display="'PowerPath Removal" xr:uid="{00000000-0004-0000-0000-000012000000}"/>
    <hyperlink ref="F29" location="'Cisco Zoning'!A1" display="Cisco Zoning Commands" xr:uid="{00000000-0004-0000-0000-000013000000}"/>
    <hyperlink ref="H29" location="'Brocade Zoning'!A1" display="Brocade Zoning Commands" xr:uid="{00000000-0004-0000-0000-000014000000}"/>
    <hyperlink ref="H22" location="'Linux Oracle RAC'!A1" display="'Linux Oracle RAC" xr:uid="{00000000-0004-0000-0000-000015000000}"/>
    <hyperlink ref="F26" location="'AIX Standalone HBM'!A1" display="'AIX Standalone HBM" xr:uid="{00000000-0004-0000-0000-000016000000}"/>
    <hyperlink ref="H27" location="'HP-UX HBM'!A1" display="'HP-UX HBM" xr:uid="{00000000-0004-0000-0000-000017000000}"/>
    <hyperlink ref="J26" location="'Linux HBM'!A1" display="'Linux HBM" xr:uid="{00000000-0004-0000-0000-000018000000}"/>
    <hyperlink ref="J27" location="'Solaris HBM'!A1" display="'Solaris HBM" xr:uid="{00000000-0004-0000-0000-000019000000}"/>
    <hyperlink ref="H26" location="'AIX Singlepath HBM'!A1" display="'AIX Singlepath HBM" xr:uid="{00000000-0004-0000-0000-00001A000000}"/>
    <hyperlink ref="J17" location="'TMEA Scorecards'!A1" display="TMEA Scorecards" xr:uid="{00000000-0004-0000-0000-00001B000000}"/>
    <hyperlink ref="H17" location="'UVM Overview'!A1" display="UVM Overview" xr:uid="{00000000-0004-0000-0000-00001C000000}"/>
    <hyperlink ref="J16" location="'HTsM, Cleanup &amp; UVM Backout'!A1" display="'HTsM, Cleanup &amp; UVM Backout" xr:uid="{00000000-0004-0000-0000-00001D000000}"/>
    <hyperlink ref="F27" location="'AIX HACMP HBM'!A1" display="AIX HACMP HBM" xr:uid="{00000000-0004-0000-0000-00001E000000}"/>
    <hyperlink ref="F23" location="'AIX Root VG Mirroring'!A1" display="AIX Root VG Mirroring" xr:uid="{00000000-0004-0000-0000-00001F000000}"/>
  </hyperlinks>
  <pageMargins left="0.75" right="0.75" top="1" bottom="1" header="0.5" footer="0.5"/>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2060"/>
  </sheetPr>
  <dimension ref="B1:I97"/>
  <sheetViews>
    <sheetView zoomScale="90" zoomScaleNormal="90" workbookViewId="0">
      <selection activeCell="C63" sqref="C63"/>
    </sheetView>
  </sheetViews>
  <sheetFormatPr defaultRowHeight="12.75"/>
  <cols>
    <col min="1" max="1" width="1.5703125" style="119" customWidth="1"/>
    <col min="2" max="2" width="49.5703125" style="119" bestFit="1" customWidth="1"/>
    <col min="3" max="3" width="33.28515625" style="119" bestFit="1" customWidth="1"/>
    <col min="4" max="4" width="9.140625" style="119"/>
    <col min="5" max="5" width="19.42578125" style="119" bestFit="1" customWidth="1"/>
    <col min="6" max="6" width="39.85546875" style="119" customWidth="1"/>
    <col min="7" max="7" width="59.42578125" style="119" bestFit="1" customWidth="1"/>
    <col min="8" max="16384" width="9.140625" style="119"/>
  </cols>
  <sheetData>
    <row r="1" spans="2:9" ht="8.25" customHeight="1"/>
    <row r="2" spans="2:9" ht="18.75">
      <c r="B2" s="525" t="s">
        <v>52</v>
      </c>
      <c r="C2" s="525"/>
      <c r="D2" s="525"/>
      <c r="E2" s="525"/>
      <c r="F2" s="525"/>
      <c r="G2" s="525"/>
      <c r="I2" s="184" t="s">
        <v>53</v>
      </c>
    </row>
    <row r="3" spans="2:9" ht="15.75">
      <c r="B3" s="522" t="s">
        <v>54</v>
      </c>
      <c r="C3" s="522"/>
      <c r="D3" s="522" t="s">
        <v>55</v>
      </c>
      <c r="E3" s="522"/>
      <c r="F3" s="522"/>
      <c r="G3" s="463" t="s">
        <v>56</v>
      </c>
    </row>
    <row r="4" spans="2:9" ht="15.75">
      <c r="B4" s="526" t="str">
        <f>Customer_Name</f>
        <v>Project/Customer Name</v>
      </c>
      <c r="C4" s="526"/>
      <c r="D4" s="522"/>
      <c r="E4" s="522"/>
      <c r="F4" s="522"/>
      <c r="G4" s="527"/>
    </row>
    <row r="5" spans="2:9" ht="15.75">
      <c r="B5" s="526" t="s">
        <v>57</v>
      </c>
      <c r="C5" s="526"/>
      <c r="D5" s="522"/>
      <c r="E5" s="522"/>
      <c r="F5" s="522"/>
      <c r="G5" s="527"/>
    </row>
    <row r="6" spans="2:9" ht="15.75">
      <c r="B6" s="521" t="str">
        <f>Cust_Acyn&amp;" resources "</f>
        <v xml:space="preserve">Customer resources </v>
      </c>
      <c r="C6" s="521"/>
      <c r="D6" s="521"/>
      <c r="E6" s="521"/>
      <c r="F6" s="521"/>
      <c r="G6" s="521"/>
    </row>
    <row r="7" spans="2:9" ht="15.75">
      <c r="B7" s="463" t="s">
        <v>58</v>
      </c>
      <c r="C7" s="522" t="s">
        <v>59</v>
      </c>
      <c r="D7" s="522"/>
      <c r="E7" s="463" t="s">
        <v>60</v>
      </c>
      <c r="F7" s="463" t="s">
        <v>61</v>
      </c>
      <c r="G7" s="463" t="s">
        <v>62</v>
      </c>
    </row>
    <row r="8" spans="2:9" ht="14.45" customHeight="1">
      <c r="B8" s="522" t="s">
        <v>63</v>
      </c>
      <c r="C8" s="524"/>
      <c r="D8" s="524"/>
      <c r="E8" s="524"/>
      <c r="F8" s="524"/>
      <c r="G8" s="524"/>
    </row>
    <row r="9" spans="2:9" ht="15.75">
      <c r="B9" s="465" t="s">
        <v>64</v>
      </c>
      <c r="C9" s="523" t="s">
        <v>65</v>
      </c>
      <c r="D9" s="523"/>
      <c r="E9" s="130"/>
      <c r="F9" s="131"/>
      <c r="G9" s="338"/>
    </row>
    <row r="10" spans="2:9" ht="15.75">
      <c r="B10" s="465" t="s">
        <v>66</v>
      </c>
      <c r="C10" s="523" t="s">
        <v>67</v>
      </c>
      <c r="D10" s="523"/>
      <c r="E10" s="131"/>
      <c r="F10" s="131"/>
      <c r="G10" s="133"/>
    </row>
    <row r="11" spans="2:9" ht="15.75">
      <c r="B11" s="465" t="s">
        <v>68</v>
      </c>
      <c r="C11" s="528" t="s">
        <v>69</v>
      </c>
      <c r="D11" s="523"/>
      <c r="E11" s="134"/>
      <c r="F11" s="131"/>
      <c r="G11" s="338"/>
    </row>
    <row r="12" spans="2:9" ht="15.75">
      <c r="B12" s="465" t="s">
        <v>70</v>
      </c>
      <c r="C12" s="517" t="s">
        <v>71</v>
      </c>
      <c r="D12" s="523"/>
      <c r="E12" s="131"/>
      <c r="F12" s="462"/>
      <c r="G12" s="339"/>
    </row>
    <row r="13" spans="2:9" ht="15.75">
      <c r="B13" s="465" t="s">
        <v>72</v>
      </c>
      <c r="C13" s="523" t="s">
        <v>73</v>
      </c>
      <c r="D13" s="523"/>
      <c r="E13" s="465"/>
      <c r="F13" s="131"/>
      <c r="G13" s="340"/>
    </row>
    <row r="14" spans="2:9" ht="15.75">
      <c r="B14" s="465" t="s">
        <v>74</v>
      </c>
      <c r="C14" s="523" t="s">
        <v>75</v>
      </c>
      <c r="D14" s="523"/>
      <c r="E14" s="465"/>
      <c r="F14" s="131"/>
      <c r="G14" s="340"/>
    </row>
    <row r="15" spans="2:9" ht="15.75">
      <c r="B15" s="465" t="s">
        <v>76</v>
      </c>
      <c r="C15" s="517" t="s">
        <v>77</v>
      </c>
      <c r="D15" s="523"/>
      <c r="E15" s="465"/>
      <c r="F15" s="131"/>
      <c r="G15" s="340"/>
    </row>
    <row r="16" spans="2:9" s="122" customFormat="1" ht="15.75">
      <c r="B16" s="465" t="s">
        <v>78</v>
      </c>
      <c r="C16" s="523" t="s">
        <v>79</v>
      </c>
      <c r="D16" s="523"/>
      <c r="E16" s="134"/>
      <c r="F16" s="131"/>
      <c r="G16" s="340"/>
      <c r="H16" s="119"/>
      <c r="I16" s="119"/>
    </row>
    <row r="17" spans="2:9" s="122" customFormat="1" ht="15.75">
      <c r="B17" s="465" t="s">
        <v>80</v>
      </c>
      <c r="C17" s="517" t="s">
        <v>81</v>
      </c>
      <c r="D17" s="523"/>
      <c r="E17" s="134"/>
      <c r="F17" s="131"/>
      <c r="G17" s="135"/>
      <c r="H17" s="119"/>
      <c r="I17" s="119"/>
    </row>
    <row r="18" spans="2:9" s="122" customFormat="1" ht="15.75">
      <c r="B18" s="522" t="s">
        <v>82</v>
      </c>
      <c r="C18" s="524"/>
      <c r="D18" s="524"/>
      <c r="E18" s="524"/>
      <c r="F18" s="524"/>
      <c r="G18" s="524"/>
      <c r="H18" s="119"/>
      <c r="I18" s="119"/>
    </row>
    <row r="19" spans="2:9" ht="15.75">
      <c r="B19" s="465"/>
      <c r="C19" s="517"/>
      <c r="D19" s="517"/>
      <c r="E19" s="131"/>
      <c r="F19" s="131"/>
      <c r="G19" s="133"/>
    </row>
    <row r="20" spans="2:9" ht="15.75">
      <c r="B20" s="465"/>
      <c r="C20" s="517"/>
      <c r="D20" s="517"/>
      <c r="E20" s="131"/>
      <c r="F20" s="131"/>
      <c r="G20" s="133"/>
    </row>
    <row r="21" spans="2:9" ht="15.75">
      <c r="B21" s="465"/>
      <c r="C21" s="517"/>
      <c r="D21" s="517"/>
      <c r="E21" s="465"/>
      <c r="F21" s="131"/>
      <c r="G21" s="133"/>
    </row>
    <row r="22" spans="2:9" ht="15.75">
      <c r="B22" s="465"/>
      <c r="C22" s="517"/>
      <c r="D22" s="517"/>
      <c r="E22" s="465"/>
      <c r="F22" s="131"/>
      <c r="G22" s="133"/>
    </row>
    <row r="23" spans="2:9" ht="15.75">
      <c r="B23" s="465"/>
      <c r="C23" s="517"/>
      <c r="D23" s="517"/>
      <c r="E23" s="465"/>
      <c r="F23" s="131"/>
      <c r="G23" s="133"/>
    </row>
    <row r="24" spans="2:9" ht="15.75">
      <c r="B24" s="465"/>
      <c r="C24" s="517"/>
      <c r="D24" s="517"/>
      <c r="E24" s="465"/>
      <c r="F24" s="131"/>
      <c r="G24" s="133"/>
    </row>
    <row r="25" spans="2:9" ht="15.75">
      <c r="B25" s="465"/>
      <c r="C25" s="517"/>
      <c r="D25" s="517"/>
      <c r="E25" s="465"/>
      <c r="F25" s="131"/>
      <c r="G25" s="133"/>
    </row>
    <row r="26" spans="2:9" ht="15.75">
      <c r="B26" s="465"/>
      <c r="C26" s="517"/>
      <c r="D26" s="517"/>
      <c r="E26" s="465"/>
      <c r="F26" s="131"/>
      <c r="G26" s="135"/>
      <c r="H26" s="122"/>
      <c r="I26" s="122"/>
    </row>
    <row r="27" spans="2:9" ht="15.75">
      <c r="B27" s="136"/>
      <c r="C27" s="517"/>
      <c r="D27" s="517"/>
      <c r="E27" s="137"/>
      <c r="F27" s="138"/>
      <c r="G27" s="135"/>
      <c r="H27" s="122"/>
      <c r="I27" s="122"/>
    </row>
    <row r="28" spans="2:9" ht="15.75">
      <c r="B28" s="136"/>
      <c r="C28" s="517"/>
      <c r="D28" s="517"/>
      <c r="E28" s="137"/>
      <c r="F28" s="138"/>
      <c r="G28" s="139"/>
      <c r="H28" s="122"/>
      <c r="I28" s="122"/>
    </row>
    <row r="29" spans="2:9" ht="15.75">
      <c r="B29" s="466"/>
      <c r="C29" s="517"/>
      <c r="D29" s="517"/>
      <c r="E29" s="131"/>
      <c r="F29" s="131"/>
      <c r="G29" s="133"/>
    </row>
    <row r="30" spans="2:9" ht="15.75">
      <c r="B30" s="518"/>
      <c r="C30" s="519"/>
      <c r="D30" s="519"/>
      <c r="E30" s="519"/>
      <c r="F30" s="519"/>
      <c r="G30" s="520"/>
    </row>
    <row r="31" spans="2:9" ht="15.75">
      <c r="B31" s="521" t="str">
        <f>Cust_Acyn&amp;" - Other Resources (For issues, if in scope)"</f>
        <v>Customer - Other Resources (For issues, if in scope)</v>
      </c>
      <c r="C31" s="521"/>
      <c r="D31" s="521"/>
      <c r="E31" s="521"/>
      <c r="F31" s="521"/>
      <c r="G31" s="521"/>
    </row>
    <row r="32" spans="2:9" ht="15.75">
      <c r="B32" s="463" t="s">
        <v>58</v>
      </c>
      <c r="C32" s="522" t="s">
        <v>59</v>
      </c>
      <c r="D32" s="522"/>
      <c r="E32" s="463" t="s">
        <v>60</v>
      </c>
      <c r="F32" s="463" t="s">
        <v>61</v>
      </c>
      <c r="G32" s="463" t="s">
        <v>62</v>
      </c>
    </row>
    <row r="33" spans="2:7" ht="15.75">
      <c r="B33" s="466"/>
      <c r="C33" s="517"/>
      <c r="D33" s="517"/>
      <c r="E33" s="466"/>
      <c r="F33" s="466"/>
      <c r="G33" s="140"/>
    </row>
    <row r="34" spans="2:7" ht="15.75">
      <c r="B34" s="466" t="s">
        <v>83</v>
      </c>
      <c r="C34" s="517" t="s">
        <v>83</v>
      </c>
      <c r="D34" s="517"/>
      <c r="E34" s="466" t="s">
        <v>83</v>
      </c>
      <c r="F34" s="466" t="s">
        <v>83</v>
      </c>
      <c r="G34" s="140"/>
    </row>
    <row r="35" spans="2:7" ht="15.75">
      <c r="B35" s="466" t="s">
        <v>83</v>
      </c>
      <c r="C35" s="517" t="s">
        <v>83</v>
      </c>
      <c r="D35" s="517"/>
      <c r="E35" s="131" t="s">
        <v>83</v>
      </c>
      <c r="F35" s="466" t="s">
        <v>83</v>
      </c>
      <c r="G35" s="140"/>
    </row>
    <row r="36" spans="2:7" ht="15.75">
      <c r="B36" s="518"/>
      <c r="C36" s="519"/>
      <c r="D36" s="519"/>
      <c r="E36" s="519"/>
      <c r="F36" s="519"/>
      <c r="G36" s="520"/>
    </row>
    <row r="37" spans="2:7" ht="15.75">
      <c r="B37" s="515" t="s">
        <v>84</v>
      </c>
      <c r="C37" s="516"/>
      <c r="D37" s="516"/>
      <c r="E37" s="516"/>
      <c r="F37" s="516"/>
      <c r="G37" s="516"/>
    </row>
    <row r="38" spans="2:7" ht="15.75">
      <c r="B38" s="508" t="s">
        <v>85</v>
      </c>
      <c r="C38" s="509"/>
      <c r="D38" s="509"/>
      <c r="E38" s="509"/>
      <c r="F38" s="509"/>
      <c r="G38" s="509"/>
    </row>
    <row r="39" spans="2:7" ht="15.75">
      <c r="B39" s="141" t="s">
        <v>86</v>
      </c>
      <c r="C39" s="141" t="s">
        <v>87</v>
      </c>
      <c r="D39" s="141" t="s">
        <v>88</v>
      </c>
      <c r="E39" s="142" t="s">
        <v>89</v>
      </c>
      <c r="F39" s="141"/>
      <c r="G39" s="141" t="s">
        <v>90</v>
      </c>
    </row>
    <row r="40" spans="2:7" ht="15.75">
      <c r="B40" s="143"/>
      <c r="C40" s="144" t="s">
        <v>91</v>
      </c>
      <c r="D40" s="144" t="s">
        <v>92</v>
      </c>
      <c r="E40" s="143"/>
      <c r="F40" s="145"/>
      <c r="G40" s="146"/>
    </row>
    <row r="41" spans="2:7" ht="15.75">
      <c r="B41" s="143"/>
      <c r="C41" s="144" t="s">
        <v>93</v>
      </c>
      <c r="D41" s="144" t="s">
        <v>92</v>
      </c>
      <c r="E41" s="143"/>
      <c r="F41" s="145"/>
      <c r="G41" s="146"/>
    </row>
    <row r="42" spans="2:7" ht="15.75">
      <c r="B42" s="147"/>
      <c r="C42" s="148"/>
      <c r="D42" s="148"/>
      <c r="E42" s="148"/>
      <c r="F42" s="148"/>
      <c r="G42" s="147"/>
    </row>
    <row r="43" spans="2:7" ht="15.75">
      <c r="B43" s="508" t="s">
        <v>94</v>
      </c>
      <c r="C43" s="509"/>
      <c r="D43" s="509"/>
      <c r="E43" s="509"/>
      <c r="F43" s="509"/>
      <c r="G43" s="509"/>
    </row>
    <row r="44" spans="2:7" ht="15.75">
      <c r="B44" s="141" t="s">
        <v>86</v>
      </c>
      <c r="C44" s="149" t="s">
        <v>87</v>
      </c>
      <c r="D44" s="149" t="s">
        <v>88</v>
      </c>
      <c r="E44" s="150" t="s">
        <v>89</v>
      </c>
      <c r="F44" s="149"/>
      <c r="G44" s="149" t="s">
        <v>90</v>
      </c>
    </row>
    <row r="45" spans="2:7" ht="15.75">
      <c r="B45" s="143"/>
      <c r="C45" s="144" t="s">
        <v>91</v>
      </c>
      <c r="D45" s="144" t="s">
        <v>92</v>
      </c>
      <c r="E45" s="143"/>
      <c r="F45" s="145"/>
      <c r="G45" s="146"/>
    </row>
    <row r="46" spans="2:7" ht="15.75">
      <c r="B46" s="143"/>
      <c r="C46" s="144" t="s">
        <v>93</v>
      </c>
      <c r="D46" s="144" t="s">
        <v>92</v>
      </c>
      <c r="E46" s="143"/>
      <c r="F46" s="145"/>
      <c r="G46" s="146"/>
    </row>
    <row r="47" spans="2:7" ht="15.75">
      <c r="B47" s="143"/>
      <c r="C47" s="144"/>
      <c r="D47" s="144"/>
      <c r="E47" s="143"/>
      <c r="F47" s="145"/>
      <c r="G47" s="146"/>
    </row>
    <row r="48" spans="2:7" ht="15.75">
      <c r="B48" s="508" t="s">
        <v>95</v>
      </c>
      <c r="C48" s="509"/>
      <c r="D48" s="509"/>
      <c r="E48" s="509"/>
      <c r="F48" s="509"/>
      <c r="G48" s="509"/>
    </row>
    <row r="49" spans="2:7" ht="15.75">
      <c r="B49" s="149" t="s">
        <v>86</v>
      </c>
      <c r="C49" s="149" t="s">
        <v>87</v>
      </c>
      <c r="D49" s="149" t="s">
        <v>88</v>
      </c>
      <c r="E49" s="150" t="s">
        <v>89</v>
      </c>
      <c r="F49" s="149"/>
      <c r="G49" s="149" t="s">
        <v>90</v>
      </c>
    </row>
    <row r="50" spans="2:7" ht="15.75">
      <c r="B50" s="143"/>
      <c r="C50" s="144" t="s">
        <v>91</v>
      </c>
      <c r="D50" s="144" t="s">
        <v>92</v>
      </c>
      <c r="E50" s="143"/>
      <c r="F50" s="145"/>
      <c r="G50" s="146"/>
    </row>
    <row r="51" spans="2:7" ht="15.75">
      <c r="B51" s="143"/>
      <c r="C51" s="144" t="s">
        <v>93</v>
      </c>
      <c r="D51" s="144" t="s">
        <v>92</v>
      </c>
      <c r="E51" s="143"/>
      <c r="F51" s="145"/>
      <c r="G51" s="146"/>
    </row>
    <row r="52" spans="2:7" ht="15.75">
      <c r="B52" s="510"/>
      <c r="C52" s="511"/>
      <c r="D52" s="511"/>
      <c r="E52" s="511"/>
      <c r="F52" s="511"/>
      <c r="G52" s="512"/>
    </row>
    <row r="53" spans="2:7" ht="15.75">
      <c r="B53" s="513" t="s">
        <v>96</v>
      </c>
      <c r="C53" s="514"/>
      <c r="D53" s="514"/>
      <c r="E53" s="514"/>
      <c r="F53" s="514"/>
      <c r="G53" s="514"/>
    </row>
    <row r="54" spans="2:7" ht="15.75">
      <c r="B54" s="141" t="s">
        <v>86</v>
      </c>
      <c r="C54" s="141" t="s">
        <v>87</v>
      </c>
      <c r="D54" s="141" t="s">
        <v>88</v>
      </c>
      <c r="E54" s="142" t="s">
        <v>89</v>
      </c>
      <c r="F54" s="463" t="s">
        <v>97</v>
      </c>
      <c r="G54" s="141" t="s">
        <v>90</v>
      </c>
    </row>
    <row r="55" spans="2:7" ht="15.75">
      <c r="B55" s="143"/>
      <c r="C55" s="144" t="s">
        <v>98</v>
      </c>
      <c r="D55" s="144" t="s">
        <v>99</v>
      </c>
      <c r="E55" s="151"/>
      <c r="F55" s="145"/>
      <c r="G55" s="146"/>
    </row>
    <row r="56" spans="2:7" ht="15.75">
      <c r="B56" s="143"/>
      <c r="C56" s="143" t="s">
        <v>100</v>
      </c>
      <c r="D56" s="143" t="s">
        <v>99</v>
      </c>
      <c r="E56" s="151"/>
      <c r="F56" s="145"/>
      <c r="G56" s="146"/>
    </row>
    <row r="57" spans="2:7" ht="15.75">
      <c r="B57" s="143" t="s">
        <v>101</v>
      </c>
      <c r="C57" s="143" t="s">
        <v>102</v>
      </c>
      <c r="D57" s="143" t="s">
        <v>103</v>
      </c>
      <c r="E57" s="118"/>
      <c r="F57" s="151"/>
      <c r="G57" s="337"/>
    </row>
    <row r="58" spans="2:7" ht="15.75">
      <c r="B58" s="143" t="s">
        <v>104</v>
      </c>
      <c r="C58" s="143" t="s">
        <v>105</v>
      </c>
      <c r="D58" s="143" t="s">
        <v>103</v>
      </c>
      <c r="E58" s="118"/>
      <c r="F58" s="151"/>
      <c r="G58" s="337"/>
    </row>
    <row r="59" spans="2:7" ht="15.75">
      <c r="B59" s="143" t="s">
        <v>106</v>
      </c>
      <c r="C59" s="143" t="s">
        <v>107</v>
      </c>
      <c r="D59" s="143" t="s">
        <v>103</v>
      </c>
      <c r="E59" s="118"/>
      <c r="G59" s="152"/>
    </row>
    <row r="60" spans="2:7" ht="15.75">
      <c r="B60" s="143" t="s">
        <v>108</v>
      </c>
      <c r="C60" s="143" t="s">
        <v>109</v>
      </c>
      <c r="D60" s="143" t="s">
        <v>103</v>
      </c>
      <c r="E60" s="118"/>
      <c r="F60" s="151"/>
      <c r="G60" s="337"/>
    </row>
    <row r="61" spans="2:7" ht="15.75">
      <c r="B61" s="143" t="s">
        <v>110</v>
      </c>
      <c r="C61" s="143" t="s">
        <v>111</v>
      </c>
      <c r="D61" s="143" t="s">
        <v>103</v>
      </c>
      <c r="E61" s="118"/>
      <c r="F61" s="151"/>
      <c r="G61" s="337"/>
    </row>
    <row r="62" spans="2:7" ht="15.75">
      <c r="B62" s="143" t="s">
        <v>112</v>
      </c>
      <c r="C62" s="143" t="s">
        <v>111</v>
      </c>
      <c r="D62" s="143" t="s">
        <v>103</v>
      </c>
      <c r="E62" s="118"/>
      <c r="F62" s="151"/>
      <c r="G62" s="337"/>
    </row>
    <row r="63" spans="2:7" ht="15.75">
      <c r="B63" s="143"/>
      <c r="C63" s="143" t="s">
        <v>111</v>
      </c>
      <c r="D63" s="143" t="s">
        <v>103</v>
      </c>
      <c r="E63" s="118"/>
      <c r="F63" s="151"/>
      <c r="G63" s="337"/>
    </row>
    <row r="64" spans="2:7" ht="15.75">
      <c r="B64" s="143"/>
      <c r="C64" s="143" t="s">
        <v>111</v>
      </c>
      <c r="D64" s="143" t="s">
        <v>103</v>
      </c>
      <c r="E64" s="151"/>
      <c r="F64" s="145"/>
      <c r="G64" s="146"/>
    </row>
    <row r="65" spans="2:7" ht="15.75">
      <c r="B65" s="143"/>
      <c r="C65" s="143" t="s">
        <v>111</v>
      </c>
      <c r="D65" s="143" t="s">
        <v>103</v>
      </c>
      <c r="E65" s="151"/>
      <c r="F65" s="145"/>
      <c r="G65" s="146"/>
    </row>
    <row r="66" spans="2:7" ht="15.75">
      <c r="B66" s="143"/>
      <c r="C66" s="143" t="s">
        <v>111</v>
      </c>
      <c r="D66" s="143" t="s">
        <v>103</v>
      </c>
      <c r="E66" s="151"/>
      <c r="F66" s="145"/>
      <c r="G66" s="146"/>
    </row>
    <row r="67" spans="2:7" ht="15.75">
      <c r="B67" s="143"/>
      <c r="C67" s="143" t="s">
        <v>111</v>
      </c>
      <c r="D67" s="143" t="s">
        <v>103</v>
      </c>
      <c r="E67" s="151"/>
      <c r="F67" s="145"/>
      <c r="G67" s="146"/>
    </row>
    <row r="68" spans="2:7" ht="15.75">
      <c r="B68" s="143"/>
      <c r="C68" s="143"/>
      <c r="D68" s="143"/>
      <c r="E68" s="151"/>
      <c r="F68" s="145"/>
      <c r="G68" s="146"/>
    </row>
    <row r="69" spans="2:7" ht="15.75">
      <c r="B69" s="143" t="s">
        <v>113</v>
      </c>
      <c r="C69" s="143" t="s">
        <v>114</v>
      </c>
      <c r="D69" s="143" t="s">
        <v>103</v>
      </c>
      <c r="E69" s="151"/>
      <c r="F69" s="145"/>
      <c r="G69" s="152"/>
    </row>
    <row r="70" spans="2:7" ht="15.75">
      <c r="B70" s="144"/>
      <c r="C70" s="144"/>
      <c r="D70" s="144"/>
      <c r="E70" s="148"/>
      <c r="F70" s="148"/>
      <c r="G70" s="146"/>
    </row>
    <row r="71" spans="2:7" ht="15.75">
      <c r="B71" s="513" t="s">
        <v>115</v>
      </c>
      <c r="C71" s="514"/>
      <c r="D71" s="514"/>
      <c r="E71" s="514"/>
      <c r="F71" s="514"/>
      <c r="G71" s="514"/>
    </row>
    <row r="72" spans="2:7" ht="15.75">
      <c r="B72" s="141" t="s">
        <v>86</v>
      </c>
      <c r="C72" s="141" t="s">
        <v>87</v>
      </c>
      <c r="D72" s="141" t="s">
        <v>88</v>
      </c>
      <c r="E72" s="142" t="s">
        <v>89</v>
      </c>
      <c r="F72" s="463" t="s">
        <v>97</v>
      </c>
      <c r="G72" s="141" t="s">
        <v>90</v>
      </c>
    </row>
    <row r="73" spans="2:7" ht="15.75">
      <c r="B73" s="143"/>
      <c r="C73" s="143" t="s">
        <v>116</v>
      </c>
      <c r="D73" s="144" t="s">
        <v>99</v>
      </c>
      <c r="E73" s="151"/>
      <c r="F73" s="145"/>
      <c r="G73" s="146"/>
    </row>
    <row r="74" spans="2:7" ht="15.75">
      <c r="B74" s="147"/>
      <c r="C74" s="143" t="s">
        <v>117</v>
      </c>
      <c r="D74" s="144" t="s">
        <v>99</v>
      </c>
      <c r="E74" s="147"/>
      <c r="F74" s="148"/>
      <c r="G74" s="132"/>
    </row>
    <row r="75" spans="2:7" ht="15.75">
      <c r="B75" s="147"/>
      <c r="C75" s="143" t="s">
        <v>118</v>
      </c>
      <c r="D75" s="144" t="s">
        <v>92</v>
      </c>
      <c r="E75" s="147"/>
      <c r="F75" s="148"/>
      <c r="G75" s="132"/>
    </row>
    <row r="76" spans="2:7" ht="15.75">
      <c r="B76" s="143"/>
      <c r="C76" s="143" t="s">
        <v>119</v>
      </c>
      <c r="D76" s="143" t="s">
        <v>92</v>
      </c>
      <c r="E76" s="151"/>
      <c r="F76" s="145"/>
      <c r="G76" s="146"/>
    </row>
    <row r="77" spans="2:7" ht="15.75">
      <c r="B77" s="147"/>
      <c r="C77" s="143" t="s">
        <v>119</v>
      </c>
      <c r="D77" s="144" t="s">
        <v>92</v>
      </c>
      <c r="E77" s="147"/>
      <c r="F77" s="148"/>
      <c r="G77" s="132"/>
    </row>
    <row r="78" spans="2:7" ht="15.75">
      <c r="B78" s="147"/>
      <c r="C78" s="143" t="s">
        <v>119</v>
      </c>
      <c r="D78" s="144" t="s">
        <v>92</v>
      </c>
      <c r="E78" s="147"/>
      <c r="F78" s="148"/>
      <c r="G78" s="132"/>
    </row>
    <row r="79" spans="2:7" ht="15.75">
      <c r="B79" s="147"/>
      <c r="C79" s="147"/>
      <c r="D79" s="147"/>
      <c r="E79" s="147"/>
      <c r="F79" s="147"/>
      <c r="G79" s="147"/>
    </row>
    <row r="80" spans="2:7" ht="15.75">
      <c r="B80" s="507" t="s">
        <v>120</v>
      </c>
      <c r="C80" s="507"/>
      <c r="D80" s="507"/>
      <c r="E80" s="507"/>
      <c r="F80" s="507"/>
      <c r="G80" s="507"/>
    </row>
    <row r="81" spans="2:7" ht="15.75">
      <c r="B81" s="144" t="s">
        <v>121</v>
      </c>
      <c r="C81" s="141"/>
      <c r="D81" s="141"/>
      <c r="E81" s="141"/>
      <c r="F81" s="141"/>
      <c r="G81" s="141"/>
    </row>
    <row r="82" spans="2:7" ht="15.75">
      <c r="B82" s="462" t="s">
        <v>122</v>
      </c>
      <c r="C82" s="462"/>
      <c r="D82" s="462"/>
      <c r="E82" s="462"/>
      <c r="F82" s="462"/>
      <c r="G82" s="462"/>
    </row>
    <row r="83" spans="2:7" ht="15.75">
      <c r="B83" s="462" t="s">
        <v>123</v>
      </c>
      <c r="C83" s="462"/>
      <c r="D83" s="462"/>
      <c r="E83" s="462"/>
      <c r="F83" s="462"/>
      <c r="G83" s="462"/>
    </row>
    <row r="84" spans="2:7" ht="15.75">
      <c r="B84" s="462" t="s">
        <v>124</v>
      </c>
      <c r="C84" s="462"/>
      <c r="D84" s="462"/>
      <c r="E84" s="462"/>
      <c r="F84" s="462"/>
      <c r="G84" s="462"/>
    </row>
    <row r="85" spans="2:7" ht="15.75">
      <c r="B85" s="462" t="s">
        <v>125</v>
      </c>
      <c r="C85" s="462"/>
      <c r="D85" s="462"/>
      <c r="E85" s="462"/>
      <c r="F85" s="462"/>
      <c r="G85" s="462"/>
    </row>
    <row r="86" spans="2:7" ht="15.75">
      <c r="B86" s="462" t="s">
        <v>126</v>
      </c>
      <c r="C86" s="462"/>
      <c r="D86" s="462"/>
      <c r="E86" s="462"/>
      <c r="F86" s="462"/>
      <c r="G86" s="462"/>
    </row>
    <row r="87" spans="2:7" ht="15.75">
      <c r="B87" s="462" t="s">
        <v>127</v>
      </c>
      <c r="C87" s="462"/>
      <c r="D87" s="462"/>
      <c r="E87" s="462"/>
      <c r="F87" s="462"/>
      <c r="G87" s="462"/>
    </row>
    <row r="88" spans="2:7" ht="15.75">
      <c r="B88" s="506" t="s">
        <v>128</v>
      </c>
      <c r="C88" s="506"/>
      <c r="D88" s="506"/>
      <c r="E88" s="506"/>
      <c r="F88" s="506"/>
      <c r="G88" s="506"/>
    </row>
    <row r="89" spans="2:7" ht="15.75">
      <c r="B89" s="153" t="s">
        <v>129</v>
      </c>
      <c r="C89" s="149"/>
      <c r="D89" s="149"/>
      <c r="E89" s="150"/>
      <c r="F89" s="154" t="s">
        <v>130</v>
      </c>
      <c r="G89" s="149"/>
    </row>
    <row r="90" spans="2:7" ht="15.75">
      <c r="B90" s="148" t="s">
        <v>131</v>
      </c>
      <c r="C90" s="148" t="s">
        <v>132</v>
      </c>
      <c r="D90" s="148"/>
      <c r="E90" s="155"/>
      <c r="F90" s="155" t="s">
        <v>133</v>
      </c>
      <c r="G90" s="148"/>
    </row>
    <row r="91" spans="2:7" ht="15.75">
      <c r="B91" s="148" t="s">
        <v>134</v>
      </c>
      <c r="C91" s="148" t="s">
        <v>135</v>
      </c>
      <c r="D91" s="148"/>
      <c r="E91" s="155"/>
      <c r="F91" s="155" t="s">
        <v>136</v>
      </c>
      <c r="G91" s="148"/>
    </row>
    <row r="92" spans="2:7" ht="15.75">
      <c r="B92" s="156" t="s">
        <v>137</v>
      </c>
      <c r="C92" s="148" t="s">
        <v>138</v>
      </c>
      <c r="D92" s="148"/>
      <c r="E92" s="155"/>
      <c r="F92" s="155" t="s">
        <v>139</v>
      </c>
      <c r="G92" s="148"/>
    </row>
    <row r="93" spans="2:7" ht="15.75">
      <c r="B93" s="157" t="s">
        <v>140</v>
      </c>
      <c r="C93" s="147"/>
      <c r="D93" s="147"/>
      <c r="E93" s="147"/>
      <c r="F93" s="155" t="s">
        <v>141</v>
      </c>
      <c r="G93" s="148"/>
    </row>
    <row r="94" spans="2:7" ht="15.75">
      <c r="B94" s="156" t="s">
        <v>142</v>
      </c>
      <c r="C94" s="148"/>
      <c r="D94" s="148"/>
      <c r="E94" s="155"/>
      <c r="F94" s="155" t="s">
        <v>143</v>
      </c>
      <c r="G94" s="148"/>
    </row>
    <row r="95" spans="2:7" ht="15.75">
      <c r="B95" s="156" t="s">
        <v>144</v>
      </c>
      <c r="C95" s="148"/>
      <c r="D95" s="148"/>
      <c r="E95" s="155"/>
      <c r="F95" s="148"/>
      <c r="G95" s="158"/>
    </row>
    <row r="96" spans="2:7" ht="15.75">
      <c r="B96" s="445" t="s">
        <v>145</v>
      </c>
      <c r="C96" s="444" t="s">
        <v>146</v>
      </c>
      <c r="D96" s="462"/>
      <c r="E96" s="462"/>
      <c r="F96" s="462"/>
      <c r="G96" s="462"/>
    </row>
    <row r="97" spans="2:3">
      <c r="B97" s="443"/>
      <c r="C97" s="443"/>
    </row>
  </sheetData>
  <mergeCells count="47">
    <mergeCell ref="C13:D13"/>
    <mergeCell ref="B2:G2"/>
    <mergeCell ref="B3:C3"/>
    <mergeCell ref="D3:F3"/>
    <mergeCell ref="B4:C4"/>
    <mergeCell ref="D4:F5"/>
    <mergeCell ref="G4:G5"/>
    <mergeCell ref="B5:C5"/>
    <mergeCell ref="B6:G6"/>
    <mergeCell ref="C7:D7"/>
    <mergeCell ref="B8:G8"/>
    <mergeCell ref="C11:D11"/>
    <mergeCell ref="C12:D12"/>
    <mergeCell ref="C9:D9"/>
    <mergeCell ref="C10:D10"/>
    <mergeCell ref="C25:D25"/>
    <mergeCell ref="C14:D14"/>
    <mergeCell ref="C16:D16"/>
    <mergeCell ref="C17:D17"/>
    <mergeCell ref="B18:G18"/>
    <mergeCell ref="C19:D19"/>
    <mergeCell ref="C20:D20"/>
    <mergeCell ref="C21:D21"/>
    <mergeCell ref="C22:D22"/>
    <mergeCell ref="C23:D23"/>
    <mergeCell ref="C24:D24"/>
    <mergeCell ref="C15:D15"/>
    <mergeCell ref="B37:G37"/>
    <mergeCell ref="C26:D26"/>
    <mergeCell ref="C27:D27"/>
    <mergeCell ref="C28:D28"/>
    <mergeCell ref="C29:D29"/>
    <mergeCell ref="B30:G30"/>
    <mergeCell ref="B31:G31"/>
    <mergeCell ref="C32:D32"/>
    <mergeCell ref="C33:D33"/>
    <mergeCell ref="C34:D34"/>
    <mergeCell ref="C35:D35"/>
    <mergeCell ref="B36:G36"/>
    <mergeCell ref="B88:G88"/>
    <mergeCell ref="B80:G80"/>
    <mergeCell ref="B38:G38"/>
    <mergeCell ref="B43:G43"/>
    <mergeCell ref="B48:G48"/>
    <mergeCell ref="B52:G52"/>
    <mergeCell ref="B53:G53"/>
    <mergeCell ref="B71:G71"/>
  </mergeCells>
  <hyperlinks>
    <hyperlink ref="I2" location="'Cover Sheet'!A1" display="Back to Cover Sheet" xr:uid="{00000000-0004-0000-0100-000000000000}"/>
    <hyperlink ref="C96" r:id="rId1" xr:uid="{00000000-0004-0000-0100-000001000000}"/>
  </hyperlinks>
  <pageMargins left="0.75" right="0.75" top="1" bottom="1" header="0.5" footer="0.5"/>
  <pageSetup orientation="portrait"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44"/>
  </sheetPr>
  <dimension ref="B2:J83"/>
  <sheetViews>
    <sheetView zoomScale="90" zoomScaleNormal="90" zoomScaleSheetLayoutView="125" zoomScalePageLayoutView="125" workbookViewId="0">
      <selection activeCell="D79" sqref="D79"/>
    </sheetView>
  </sheetViews>
  <sheetFormatPr defaultColWidth="8.7109375" defaultRowHeight="12.75"/>
  <cols>
    <col min="1" max="1" width="1.42578125" style="124" customWidth="1"/>
    <col min="2" max="2" width="4.7109375" style="126" customWidth="1"/>
    <col min="3" max="3" width="3" style="124" customWidth="1"/>
    <col min="4" max="4" width="175" style="124" customWidth="1"/>
    <col min="5" max="5" width="8.7109375" style="124"/>
    <col min="6" max="6" width="16" style="124" bestFit="1" customWidth="1"/>
    <col min="7" max="16384" width="8.7109375" style="124"/>
  </cols>
  <sheetData>
    <row r="2" spans="2:10" ht="21">
      <c r="B2" s="530" t="s">
        <v>147</v>
      </c>
      <c r="C2" s="530"/>
      <c r="D2" s="530"/>
      <c r="E2" s="123"/>
      <c r="F2" s="184" t="s">
        <v>53</v>
      </c>
      <c r="G2" s="123"/>
      <c r="H2" s="123"/>
      <c r="I2" s="123"/>
      <c r="J2" s="123"/>
    </row>
    <row r="3" spans="2:10" ht="13.5" customHeight="1">
      <c r="B3" s="125"/>
      <c r="C3" s="125"/>
      <c r="D3" s="125"/>
      <c r="E3" s="123"/>
      <c r="F3" s="123"/>
      <c r="G3" s="123"/>
      <c r="H3" s="123"/>
      <c r="I3" s="123"/>
      <c r="J3" s="123"/>
    </row>
    <row r="4" spans="2:10" ht="12" customHeight="1">
      <c r="B4" s="531" t="s">
        <v>148</v>
      </c>
      <c r="C4" s="532"/>
      <c r="D4" s="533"/>
      <c r="E4" s="123"/>
      <c r="F4" s="123"/>
      <c r="G4" s="123"/>
      <c r="H4" s="123"/>
      <c r="I4" s="123"/>
      <c r="J4" s="123"/>
    </row>
    <row r="5" spans="2:10" ht="12" customHeight="1">
      <c r="B5" s="534"/>
      <c r="C5" s="535"/>
      <c r="D5" s="536"/>
      <c r="E5" s="123"/>
      <c r="F5" s="123"/>
      <c r="G5" s="123"/>
      <c r="H5" s="123"/>
      <c r="I5" s="123"/>
      <c r="J5" s="123"/>
    </row>
    <row r="6" spans="2:10" ht="12" customHeight="1">
      <c r="B6" s="534"/>
      <c r="C6" s="535"/>
      <c r="D6" s="536"/>
      <c r="E6" s="123"/>
      <c r="F6" s="123"/>
      <c r="G6" s="123"/>
      <c r="H6" s="123"/>
      <c r="I6" s="123"/>
      <c r="J6" s="123"/>
    </row>
    <row r="7" spans="2:10">
      <c r="B7" s="534"/>
      <c r="C7" s="535"/>
      <c r="D7" s="536"/>
    </row>
    <row r="8" spans="2:10">
      <c r="B8" s="537"/>
      <c r="C8" s="538"/>
      <c r="D8" s="539"/>
    </row>
    <row r="36" spans="2:4">
      <c r="B36" s="540" t="s">
        <v>149</v>
      </c>
      <c r="C36" s="540"/>
      <c r="D36" s="540"/>
    </row>
    <row r="38" spans="2:4" ht="21">
      <c r="B38" s="530" t="s">
        <v>150</v>
      </c>
      <c r="C38" s="530"/>
      <c r="D38" s="530"/>
    </row>
    <row r="39" spans="2:4" ht="23.25">
      <c r="B39" s="403" t="s">
        <v>151</v>
      </c>
      <c r="C39" s="541" t="s">
        <v>152</v>
      </c>
      <c r="D39" s="541" t="s">
        <v>153</v>
      </c>
    </row>
    <row r="40" spans="2:4" ht="15.75">
      <c r="B40" s="159"/>
      <c r="C40" s="542" t="s">
        <v>154</v>
      </c>
      <c r="D40" s="543"/>
    </row>
    <row r="41" spans="2:4" ht="15.75">
      <c r="B41" s="404"/>
      <c r="C41" s="544"/>
      <c r="D41" s="545"/>
    </row>
    <row r="42" spans="2:4" ht="15.75">
      <c r="B42" s="404">
        <v>1</v>
      </c>
      <c r="C42" s="405" t="s">
        <v>155</v>
      </c>
      <c r="D42" s="405"/>
    </row>
    <row r="43" spans="2:4" ht="15.75">
      <c r="B43" s="160"/>
      <c r="C43" s="161"/>
      <c r="D43" s="162" t="s">
        <v>156</v>
      </c>
    </row>
    <row r="44" spans="2:4" ht="15.75">
      <c r="B44" s="159">
        <f>B42+1</f>
        <v>2</v>
      </c>
      <c r="C44" s="462" t="s">
        <v>157</v>
      </c>
      <c r="D44" s="163"/>
    </row>
    <row r="45" spans="2:4" ht="15.75">
      <c r="B45" s="159">
        <f>B44+1</f>
        <v>3</v>
      </c>
      <c r="C45" s="462" t="s">
        <v>158</v>
      </c>
      <c r="D45" s="462"/>
    </row>
    <row r="46" spans="2:4" ht="15.75">
      <c r="B46" s="159">
        <f>B45+1</f>
        <v>4</v>
      </c>
      <c r="C46" s="462" t="s">
        <v>159</v>
      </c>
      <c r="D46" s="462"/>
    </row>
    <row r="47" spans="2:4" ht="15.75">
      <c r="B47" s="159">
        <f>B46+1</f>
        <v>5</v>
      </c>
      <c r="C47" s="462" t="s">
        <v>160</v>
      </c>
      <c r="D47" s="462"/>
    </row>
    <row r="48" spans="2:4" ht="15.75">
      <c r="B48" s="159"/>
      <c r="C48" s="462"/>
      <c r="D48" s="163" t="s">
        <v>161</v>
      </c>
    </row>
    <row r="49" spans="2:4" ht="15.75">
      <c r="B49" s="159"/>
      <c r="C49" s="462"/>
      <c r="D49" s="163" t="s">
        <v>162</v>
      </c>
    </row>
    <row r="50" spans="2:4" ht="15.75">
      <c r="B50" s="159">
        <f>B47+1</f>
        <v>6</v>
      </c>
      <c r="C50" s="462" t="s">
        <v>163</v>
      </c>
      <c r="D50" s="462"/>
    </row>
    <row r="51" spans="2:4" ht="15.75">
      <c r="B51" s="159">
        <f>B50+1</f>
        <v>7</v>
      </c>
      <c r="C51" s="462" t="s">
        <v>164</v>
      </c>
      <c r="D51" s="462"/>
    </row>
    <row r="52" spans="2:4" ht="15.75">
      <c r="B52" s="159"/>
      <c r="C52" s="462"/>
      <c r="D52" s="163" t="s">
        <v>165</v>
      </c>
    </row>
    <row r="53" spans="2:4" ht="15.75">
      <c r="B53" s="159">
        <f>B51+1</f>
        <v>8</v>
      </c>
      <c r="C53" s="462" t="s">
        <v>166</v>
      </c>
      <c r="D53" s="462"/>
    </row>
    <row r="54" spans="2:4" ht="15.75">
      <c r="B54" s="159"/>
      <c r="C54" s="164" t="s">
        <v>167</v>
      </c>
      <c r="D54" s="163" t="s">
        <v>168</v>
      </c>
    </row>
    <row r="55" spans="2:4" ht="15.75">
      <c r="B55" s="159"/>
      <c r="C55" s="164" t="s">
        <v>169</v>
      </c>
      <c r="D55" s="163" t="s">
        <v>170</v>
      </c>
    </row>
    <row r="56" spans="2:4" ht="15.75">
      <c r="B56" s="159"/>
      <c r="C56" s="164" t="s">
        <v>171</v>
      </c>
      <c r="D56" s="163" t="s">
        <v>172</v>
      </c>
    </row>
    <row r="57" spans="2:4" ht="15.75">
      <c r="B57" s="159"/>
      <c r="C57" s="164" t="s">
        <v>173</v>
      </c>
      <c r="D57" s="163" t="s">
        <v>174</v>
      </c>
    </row>
    <row r="58" spans="2:4" ht="15.75">
      <c r="B58" s="159">
        <f>B53+1</f>
        <v>9</v>
      </c>
      <c r="C58" s="462" t="s">
        <v>175</v>
      </c>
      <c r="D58" s="462"/>
    </row>
    <row r="59" spans="2:4" ht="15.75">
      <c r="B59" s="159"/>
      <c r="C59" s="462"/>
      <c r="D59" s="163" t="s">
        <v>176</v>
      </c>
    </row>
    <row r="60" spans="2:4" ht="15.75">
      <c r="B60" s="159">
        <f>B58+1</f>
        <v>10</v>
      </c>
      <c r="C60" s="462" t="s">
        <v>177</v>
      </c>
      <c r="D60" s="462"/>
    </row>
    <row r="61" spans="2:4" ht="15.75">
      <c r="B61" s="159"/>
      <c r="C61" s="462"/>
      <c r="D61" s="165" t="s">
        <v>178</v>
      </c>
    </row>
    <row r="62" spans="2:4" ht="15.75">
      <c r="B62" s="159">
        <f>B60+1</f>
        <v>11</v>
      </c>
      <c r="C62" s="462" t="s">
        <v>179</v>
      </c>
      <c r="D62" s="462"/>
    </row>
    <row r="63" spans="2:4" ht="15.75">
      <c r="B63" s="159"/>
      <c r="C63" s="462"/>
      <c r="D63" s="163" t="s">
        <v>180</v>
      </c>
    </row>
    <row r="64" spans="2:4" ht="15.75">
      <c r="B64" s="159">
        <f>B62+1</f>
        <v>12</v>
      </c>
      <c r="C64" s="462" t="s">
        <v>181</v>
      </c>
      <c r="D64" s="462"/>
    </row>
    <row r="65" spans="2:4" ht="15.75">
      <c r="B65" s="159">
        <f>B64+1</f>
        <v>13</v>
      </c>
      <c r="C65" s="462" t="s">
        <v>182</v>
      </c>
      <c r="D65" s="462"/>
    </row>
    <row r="66" spans="2:4" ht="15.75">
      <c r="B66" s="160"/>
      <c r="C66" s="462"/>
      <c r="D66" s="166" t="s">
        <v>183</v>
      </c>
    </row>
    <row r="67" spans="2:4" ht="15.75">
      <c r="B67" s="160"/>
      <c r="C67" s="462"/>
      <c r="D67" s="166" t="s">
        <v>184</v>
      </c>
    </row>
    <row r="68" spans="2:4" ht="15.75">
      <c r="B68" s="160"/>
      <c r="C68" s="462"/>
      <c r="D68" s="171" t="s">
        <v>185</v>
      </c>
    </row>
    <row r="69" spans="2:4" ht="15.75">
      <c r="B69" s="159"/>
      <c r="C69" s="167"/>
      <c r="D69" s="168" t="s">
        <v>186</v>
      </c>
    </row>
    <row r="71" spans="2:4" ht="21">
      <c r="B71" s="530" t="s">
        <v>187</v>
      </c>
      <c r="C71" s="530"/>
      <c r="D71" s="530"/>
    </row>
    <row r="72" spans="2:4" ht="23.25">
      <c r="B72" s="117" t="s">
        <v>151</v>
      </c>
      <c r="C72" s="529" t="s">
        <v>152</v>
      </c>
      <c r="D72" s="529" t="s">
        <v>153</v>
      </c>
    </row>
    <row r="73" spans="2:4" ht="15.75">
      <c r="B73" s="160">
        <v>1</v>
      </c>
      <c r="C73" s="462" t="s">
        <v>188</v>
      </c>
      <c r="D73" s="462"/>
    </row>
    <row r="74" spans="2:4" ht="15.75">
      <c r="B74" s="160"/>
      <c r="C74" s="462" t="s">
        <v>189</v>
      </c>
      <c r="D74" s="462"/>
    </row>
    <row r="75" spans="2:4" ht="15.75">
      <c r="B75" s="160"/>
      <c r="C75" s="462"/>
      <c r="D75" s="163" t="s">
        <v>190</v>
      </c>
    </row>
    <row r="76" spans="2:4" ht="15.75">
      <c r="B76" s="160">
        <f>B73+1</f>
        <v>2</v>
      </c>
      <c r="C76" s="169" t="s">
        <v>191</v>
      </c>
      <c r="D76" s="163"/>
    </row>
    <row r="77" spans="2:4" ht="15.75">
      <c r="B77" s="160">
        <f>B76+1</f>
        <v>3</v>
      </c>
      <c r="C77" s="462" t="s">
        <v>192</v>
      </c>
      <c r="D77" s="462"/>
    </row>
    <row r="78" spans="2:4" ht="15.75">
      <c r="B78" s="160"/>
      <c r="C78" s="462"/>
      <c r="D78" s="163" t="s">
        <v>193</v>
      </c>
    </row>
    <row r="79" spans="2:4" ht="15.75">
      <c r="B79" s="160">
        <f>B77+1</f>
        <v>4</v>
      </c>
      <c r="C79" s="462" t="s">
        <v>194</v>
      </c>
      <c r="D79" s="462"/>
    </row>
    <row r="80" spans="2:4" ht="15.75">
      <c r="B80" s="160">
        <f t="shared" ref="B80:B82" si="0">B79+1</f>
        <v>5</v>
      </c>
      <c r="C80" s="462" t="s">
        <v>195</v>
      </c>
      <c r="D80" s="462"/>
    </row>
    <row r="81" spans="2:4" ht="15.75">
      <c r="B81" s="160">
        <f t="shared" si="0"/>
        <v>6</v>
      </c>
      <c r="C81" s="462" t="s">
        <v>196</v>
      </c>
      <c r="D81" s="462"/>
    </row>
    <row r="82" spans="2:4" ht="15.75">
      <c r="B82" s="160">
        <f t="shared" si="0"/>
        <v>7</v>
      </c>
      <c r="C82" s="462" t="s">
        <v>197</v>
      </c>
      <c r="D82" s="462"/>
    </row>
    <row r="83" spans="2:4" ht="15.75">
      <c r="B83" s="160"/>
      <c r="C83" s="170" t="s">
        <v>198</v>
      </c>
      <c r="D83" s="462"/>
    </row>
  </sheetData>
  <mergeCells count="9">
    <mergeCell ref="C72:D72"/>
    <mergeCell ref="B2:D2"/>
    <mergeCell ref="B4:D8"/>
    <mergeCell ref="B36:D36"/>
    <mergeCell ref="B38:D38"/>
    <mergeCell ref="C39:D39"/>
    <mergeCell ref="B71:D71"/>
    <mergeCell ref="C40:D40"/>
    <mergeCell ref="C41:D41"/>
  </mergeCells>
  <hyperlinks>
    <hyperlink ref="D43" r:id="rId1" display="Link to access iSEC: https://isec.hds.com/isec/" xr:uid="{00000000-0004-0000-0200-000000000000}"/>
    <hyperlink ref="C76" r:id="rId2" xr:uid="{00000000-0004-0000-0200-000001000000}"/>
    <hyperlink ref="D68" r:id="rId3" xr:uid="{00000000-0004-0000-0200-000002000000}"/>
    <hyperlink ref="F2" location="'Cover Sheet'!A1" display="Back to Cover Sheet" xr:uid="{00000000-0004-0000-0200-000003000000}"/>
  </hyperlinks>
  <pageMargins left="0.75" right="0.75" top="1" bottom="1" header="0.5" footer="0.5"/>
  <pageSetup scale="67" orientation="portrait" horizontalDpi="4294967292" verticalDpi="4294967292" r:id="rId4"/>
  <headerFooter alignWithMargins="0"/>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8" tint="-0.249977111117893"/>
  </sheetPr>
  <dimension ref="B1:K69"/>
  <sheetViews>
    <sheetView zoomScale="90" zoomScaleNormal="90" zoomScaleSheetLayoutView="125" zoomScalePageLayoutView="125" workbookViewId="0">
      <selection activeCell="E68" sqref="E68"/>
    </sheetView>
  </sheetViews>
  <sheetFormatPr defaultColWidth="8.7109375" defaultRowHeight="12.75"/>
  <cols>
    <col min="1" max="1" width="2.28515625" style="124" customWidth="1"/>
    <col min="2" max="2" width="3.5703125" style="126" customWidth="1"/>
    <col min="3" max="3" width="4" style="124" customWidth="1"/>
    <col min="4" max="4" width="109" style="124" bestFit="1" customWidth="1"/>
    <col min="5" max="5" width="26.5703125" style="124" bestFit="1" customWidth="1"/>
    <col min="6" max="6" width="20" style="124" bestFit="1" customWidth="1"/>
    <col min="7" max="7" width="15.42578125" style="124" bestFit="1" customWidth="1"/>
    <col min="8" max="8" width="14" style="124" bestFit="1" customWidth="1"/>
    <col min="9" max="9" width="8.7109375" style="124"/>
    <col min="10" max="10" width="30.140625" style="124" customWidth="1"/>
    <col min="11" max="11" width="27.28515625" style="124" customWidth="1"/>
    <col min="12" max="16384" width="8.7109375" style="124"/>
  </cols>
  <sheetData>
    <row r="1" spans="2:11" ht="14.1" customHeight="1"/>
    <row r="2" spans="2:11" ht="21">
      <c r="B2" s="548" t="s">
        <v>199</v>
      </c>
      <c r="C2" s="549"/>
      <c r="D2" s="549"/>
      <c r="E2" s="549"/>
      <c r="F2" s="549"/>
      <c r="G2" s="549"/>
      <c r="H2" s="550"/>
      <c r="J2" s="184" t="s">
        <v>53</v>
      </c>
    </row>
    <row r="3" spans="2:11" ht="23.25">
      <c r="B3" s="117" t="s">
        <v>151</v>
      </c>
      <c r="C3" s="529" t="s">
        <v>152</v>
      </c>
      <c r="D3" s="529" t="s">
        <v>153</v>
      </c>
      <c r="E3" s="467" t="s">
        <v>200</v>
      </c>
      <c r="F3" s="467" t="s">
        <v>201</v>
      </c>
      <c r="G3" s="467" t="s">
        <v>202</v>
      </c>
      <c r="H3" s="467" t="s">
        <v>203</v>
      </c>
      <c r="J3" s="551" t="s">
        <v>204</v>
      </c>
      <c r="K3" s="551"/>
    </row>
    <row r="4" spans="2:11" s="121" customFormat="1" ht="15.75">
      <c r="B4" s="477"/>
      <c r="C4" s="172" t="s">
        <v>205</v>
      </c>
      <c r="D4" s="173"/>
      <c r="E4" s="173"/>
      <c r="F4" s="173"/>
      <c r="G4" s="174"/>
      <c r="H4" s="175"/>
      <c r="J4" s="552" t="str">
        <f>Cust_Acyn</f>
        <v>Customer</v>
      </c>
      <c r="K4" s="552"/>
    </row>
    <row r="5" spans="2:11" s="121" customFormat="1" ht="15.75">
      <c r="B5" s="176">
        <v>1</v>
      </c>
      <c r="C5" s="173" t="s">
        <v>206</v>
      </c>
      <c r="D5" s="173"/>
      <c r="E5" s="173" t="s">
        <v>207</v>
      </c>
      <c r="F5" s="176" t="s">
        <v>208</v>
      </c>
      <c r="G5" s="177"/>
      <c r="H5" s="175"/>
      <c r="J5" s="173" t="s">
        <v>209</v>
      </c>
      <c r="K5" s="173" t="str">
        <f>Cust_PM</f>
        <v>Cust_PM_TBD</v>
      </c>
    </row>
    <row r="6" spans="2:11" s="121" customFormat="1" ht="15.75">
      <c r="B6" s="176">
        <f>B5+1</f>
        <v>2</v>
      </c>
      <c r="C6" s="173" t="s">
        <v>210</v>
      </c>
      <c r="D6" s="173"/>
      <c r="E6" s="173" t="s">
        <v>211</v>
      </c>
      <c r="F6" s="176" t="s">
        <v>212</v>
      </c>
      <c r="G6" s="177"/>
      <c r="H6" s="175"/>
      <c r="J6" s="173" t="s">
        <v>213</v>
      </c>
      <c r="K6" s="173" t="str">
        <f>Cust_Storage_Lead</f>
        <v>Cust_Storage_Lead_TBD</v>
      </c>
    </row>
    <row r="7" spans="2:11" s="121" customFormat="1" ht="15.75">
      <c r="B7" s="176">
        <f t="shared" ref="B7:B9" si="0">B6+1</f>
        <v>3</v>
      </c>
      <c r="C7" s="173" t="s">
        <v>214</v>
      </c>
      <c r="D7" s="173"/>
      <c r="E7" s="173" t="s">
        <v>207</v>
      </c>
      <c r="F7" s="176" t="s">
        <v>208</v>
      </c>
      <c r="G7" s="177"/>
      <c r="H7" s="175"/>
      <c r="J7" s="173" t="s">
        <v>215</v>
      </c>
      <c r="K7" s="173"/>
    </row>
    <row r="8" spans="2:11" s="121" customFormat="1" ht="15.75">
      <c r="B8" s="176">
        <f t="shared" si="0"/>
        <v>4</v>
      </c>
      <c r="C8" s="173" t="s">
        <v>216</v>
      </c>
      <c r="D8" s="173"/>
      <c r="E8" s="173" t="s">
        <v>207</v>
      </c>
      <c r="F8" s="176" t="s">
        <v>208</v>
      </c>
      <c r="G8" s="177"/>
      <c r="H8" s="175"/>
      <c r="J8" s="552" t="s">
        <v>217</v>
      </c>
      <c r="K8" s="552"/>
    </row>
    <row r="9" spans="2:11" s="121" customFormat="1" ht="15.75">
      <c r="B9" s="176">
        <f t="shared" si="0"/>
        <v>5</v>
      </c>
      <c r="C9" s="173" t="s">
        <v>218</v>
      </c>
      <c r="D9" s="173"/>
      <c r="E9" s="173" t="s">
        <v>217</v>
      </c>
      <c r="F9" s="176" t="s">
        <v>65</v>
      </c>
      <c r="G9" s="177"/>
      <c r="H9" s="175"/>
      <c r="J9" s="173" t="s">
        <v>219</v>
      </c>
      <c r="K9" s="173" t="str">
        <f>Hitachi_PM_1</f>
        <v>HitachiPM_TBD</v>
      </c>
    </row>
    <row r="10" spans="2:11" s="121" customFormat="1" ht="15.75">
      <c r="B10" s="176">
        <f>B9+1</f>
        <v>6</v>
      </c>
      <c r="C10" s="173" t="s">
        <v>220</v>
      </c>
      <c r="D10" s="173"/>
      <c r="E10" s="173" t="s">
        <v>207</v>
      </c>
      <c r="F10" s="176" t="s">
        <v>208</v>
      </c>
      <c r="G10" s="177"/>
      <c r="H10" s="175"/>
      <c r="J10" s="173" t="s">
        <v>221</v>
      </c>
      <c r="K10" s="173" t="str">
        <f>Hitachi_STC_1</f>
        <v>Hitachi_STC_TBD</v>
      </c>
    </row>
    <row r="11" spans="2:11" s="121" customFormat="1" ht="15.75">
      <c r="B11" s="176">
        <f>B10+1</f>
        <v>7</v>
      </c>
      <c r="C11" s="173" t="s">
        <v>222</v>
      </c>
      <c r="D11" s="173"/>
      <c r="E11" s="173"/>
      <c r="F11" s="173"/>
      <c r="G11" s="177"/>
      <c r="H11" s="175"/>
      <c r="J11" s="173" t="s">
        <v>223</v>
      </c>
      <c r="K11" s="173" t="str">
        <f>Hitachi_Lead_TC</f>
        <v>HitachiLeadTC_TBD</v>
      </c>
    </row>
    <row r="12" spans="2:11" s="121" customFormat="1" ht="15.75">
      <c r="B12" s="176"/>
      <c r="C12" s="176" t="s">
        <v>167</v>
      </c>
      <c r="D12" s="173" t="s">
        <v>224</v>
      </c>
      <c r="E12" s="173" t="s">
        <v>207</v>
      </c>
      <c r="F12" s="176" t="s">
        <v>208</v>
      </c>
      <c r="G12" s="177"/>
      <c r="H12" s="175"/>
      <c r="J12" s="173" t="s">
        <v>225</v>
      </c>
      <c r="K12" s="173" t="str">
        <f>Hitachi_TC_1</f>
        <v>HitachiTC1_TBD</v>
      </c>
    </row>
    <row r="13" spans="2:11" s="121" customFormat="1" ht="15.75">
      <c r="B13" s="176"/>
      <c r="C13" s="176" t="s">
        <v>169</v>
      </c>
      <c r="D13" s="173" t="s">
        <v>226</v>
      </c>
      <c r="E13" s="173" t="s">
        <v>207</v>
      </c>
      <c r="F13" s="176" t="s">
        <v>208</v>
      </c>
      <c r="G13" s="177"/>
      <c r="H13" s="175"/>
      <c r="J13" s="173" t="s">
        <v>227</v>
      </c>
      <c r="K13" s="173" t="str">
        <f>Hitachi_TC_2</f>
        <v>HitachiTC2_TBD</v>
      </c>
    </row>
    <row r="14" spans="2:11" s="121" customFormat="1" ht="15.75">
      <c r="B14" s="176">
        <f>B11+1</f>
        <v>8</v>
      </c>
      <c r="C14" s="173" t="s">
        <v>228</v>
      </c>
      <c r="D14" s="173"/>
      <c r="E14" s="173"/>
      <c r="F14" s="173"/>
      <c r="G14" s="177"/>
      <c r="H14" s="175"/>
      <c r="J14" s="179"/>
      <c r="K14" s="179"/>
    </row>
    <row r="15" spans="2:11" s="121" customFormat="1" ht="15.75">
      <c r="B15" s="176"/>
      <c r="C15" s="178" t="s">
        <v>167</v>
      </c>
      <c r="D15" s="179" t="s">
        <v>229</v>
      </c>
      <c r="E15" s="173" t="s">
        <v>207</v>
      </c>
      <c r="F15" s="176" t="s">
        <v>208</v>
      </c>
      <c r="G15" s="177"/>
      <c r="H15" s="175"/>
      <c r="J15" s="179"/>
      <c r="K15" s="179"/>
    </row>
    <row r="16" spans="2:11" s="121" customFormat="1" ht="15.75">
      <c r="B16" s="176"/>
      <c r="C16" s="176" t="s">
        <v>169</v>
      </c>
      <c r="D16" s="173" t="s">
        <v>230</v>
      </c>
      <c r="E16" s="173" t="s">
        <v>207</v>
      </c>
      <c r="F16" s="176" t="s">
        <v>208</v>
      </c>
      <c r="G16" s="177"/>
      <c r="H16" s="175"/>
      <c r="J16" s="179"/>
      <c r="K16" s="179"/>
    </row>
    <row r="17" spans="2:10" s="121" customFormat="1" ht="15.75">
      <c r="B17" s="176"/>
      <c r="C17" s="176" t="s">
        <v>171</v>
      </c>
      <c r="D17" s="173" t="s">
        <v>231</v>
      </c>
      <c r="E17" s="173" t="s">
        <v>207</v>
      </c>
      <c r="F17" s="176" t="s">
        <v>208</v>
      </c>
      <c r="G17" s="177"/>
      <c r="H17" s="175"/>
    </row>
    <row r="18" spans="2:10" s="121" customFormat="1" ht="15.75">
      <c r="B18" s="176"/>
      <c r="C18" s="176" t="s">
        <v>173</v>
      </c>
      <c r="D18" s="173" t="s">
        <v>232</v>
      </c>
      <c r="E18" s="173" t="s">
        <v>207</v>
      </c>
      <c r="F18" s="176" t="s">
        <v>208</v>
      </c>
      <c r="G18" s="177"/>
      <c r="H18" s="175"/>
    </row>
    <row r="19" spans="2:10" s="121" customFormat="1" ht="15.75">
      <c r="B19" s="176"/>
      <c r="C19" s="176" t="s">
        <v>233</v>
      </c>
      <c r="D19" s="173" t="s">
        <v>234</v>
      </c>
      <c r="E19" s="173" t="s">
        <v>207</v>
      </c>
      <c r="F19" s="176" t="s">
        <v>208</v>
      </c>
      <c r="G19" s="177"/>
      <c r="H19" s="175"/>
    </row>
    <row r="20" spans="2:10" ht="15.75">
      <c r="B20" s="176"/>
      <c r="C20" s="172" t="s">
        <v>235</v>
      </c>
      <c r="D20" s="173"/>
      <c r="E20" s="173"/>
      <c r="F20" s="173"/>
      <c r="G20" s="177"/>
      <c r="H20" s="180"/>
    </row>
    <row r="21" spans="2:10" ht="15.75">
      <c r="B21" s="176">
        <f>B14+1</f>
        <v>9</v>
      </c>
      <c r="C21" s="474" t="s">
        <v>236</v>
      </c>
      <c r="D21" s="462"/>
      <c r="E21" s="173" t="s">
        <v>217</v>
      </c>
      <c r="F21" s="176" t="s">
        <v>237</v>
      </c>
      <c r="G21" s="177"/>
      <c r="H21" s="175"/>
      <c r="J21" s="121"/>
    </row>
    <row r="22" spans="2:10" ht="15.75">
      <c r="B22" s="176"/>
      <c r="C22" s="176" t="s">
        <v>167</v>
      </c>
      <c r="D22" s="181" t="s">
        <v>238</v>
      </c>
      <c r="E22" s="173"/>
      <c r="F22" s="173"/>
      <c r="G22" s="177"/>
      <c r="H22" s="175"/>
    </row>
    <row r="23" spans="2:10" ht="15.75">
      <c r="B23" s="176"/>
      <c r="C23" s="176" t="s">
        <v>169</v>
      </c>
      <c r="D23" s="181" t="s">
        <v>239</v>
      </c>
      <c r="E23" s="173"/>
      <c r="F23" s="173"/>
      <c r="G23" s="177"/>
      <c r="H23" s="175"/>
    </row>
    <row r="24" spans="2:10" ht="15.75">
      <c r="B24" s="176"/>
      <c r="C24" s="176" t="s">
        <v>171</v>
      </c>
      <c r="D24" s="181" t="s">
        <v>240</v>
      </c>
      <c r="E24" s="173"/>
      <c r="F24" s="173"/>
      <c r="G24" s="177"/>
      <c r="H24" s="175"/>
    </row>
    <row r="25" spans="2:10" ht="15.75">
      <c r="B25" s="176"/>
      <c r="C25" s="176" t="s">
        <v>173</v>
      </c>
      <c r="D25" s="181" t="s">
        <v>241</v>
      </c>
      <c r="E25" s="173"/>
      <c r="F25" s="173"/>
      <c r="G25" s="177"/>
      <c r="H25" s="175"/>
    </row>
    <row r="26" spans="2:10" ht="15.75">
      <c r="B26" s="176"/>
      <c r="C26" s="182" t="s">
        <v>233</v>
      </c>
      <c r="D26" s="181" t="s">
        <v>242</v>
      </c>
      <c r="E26" s="173"/>
      <c r="F26" s="173"/>
      <c r="G26" s="177"/>
      <c r="H26" s="175"/>
    </row>
    <row r="27" spans="2:10" ht="31.5">
      <c r="B27" s="176"/>
      <c r="C27" s="176" t="s">
        <v>243</v>
      </c>
      <c r="D27" s="181" t="s">
        <v>244</v>
      </c>
      <c r="E27" s="173"/>
      <c r="F27" s="173"/>
      <c r="G27" s="177"/>
      <c r="H27" s="175"/>
    </row>
    <row r="28" spans="2:10" s="121" customFormat="1" ht="15.75">
      <c r="B28" s="176"/>
      <c r="C28" s="172" t="s">
        <v>245</v>
      </c>
      <c r="D28" s="173"/>
      <c r="E28" s="173"/>
      <c r="F28" s="173"/>
      <c r="G28" s="177"/>
      <c r="H28" s="175"/>
    </row>
    <row r="29" spans="2:10" s="121" customFormat="1" ht="15.75">
      <c r="B29" s="176">
        <f>B21+1</f>
        <v>10</v>
      </c>
      <c r="C29" s="173" t="s">
        <v>246</v>
      </c>
      <c r="D29" s="173"/>
      <c r="E29" s="173" t="s">
        <v>207</v>
      </c>
      <c r="F29" s="176" t="s">
        <v>208</v>
      </c>
      <c r="G29" s="177"/>
      <c r="H29" s="175"/>
    </row>
    <row r="30" spans="2:10" s="121" customFormat="1" ht="15.75">
      <c r="B30" s="176">
        <f>B29+1</f>
        <v>11</v>
      </c>
      <c r="C30" s="173" t="s">
        <v>247</v>
      </c>
      <c r="D30" s="173"/>
      <c r="E30" s="173" t="s">
        <v>207</v>
      </c>
      <c r="F30" s="176" t="s">
        <v>208</v>
      </c>
      <c r="G30" s="177"/>
      <c r="H30" s="175"/>
    </row>
    <row r="31" spans="2:10" s="121" customFormat="1" ht="15.75">
      <c r="B31" s="176">
        <f>B30+1</f>
        <v>12</v>
      </c>
      <c r="C31" s="173" t="s">
        <v>248</v>
      </c>
      <c r="D31" s="173"/>
      <c r="E31" s="173" t="s">
        <v>207</v>
      </c>
      <c r="F31" s="176" t="s">
        <v>208</v>
      </c>
      <c r="G31" s="177"/>
      <c r="H31" s="175"/>
    </row>
    <row r="32" spans="2:10" s="121" customFormat="1" ht="15.75">
      <c r="B32" s="176">
        <f>B31+1</f>
        <v>13</v>
      </c>
      <c r="C32" s="173" t="s">
        <v>249</v>
      </c>
      <c r="D32" s="173"/>
      <c r="E32" s="173" t="s">
        <v>207</v>
      </c>
      <c r="F32" s="176" t="s">
        <v>208</v>
      </c>
      <c r="G32" s="177"/>
      <c r="H32" s="175"/>
    </row>
    <row r="33" spans="2:8" s="121" customFormat="1" ht="15.75">
      <c r="B33" s="176">
        <f>B32+1</f>
        <v>14</v>
      </c>
      <c r="C33" s="173" t="s">
        <v>250</v>
      </c>
      <c r="D33" s="173"/>
      <c r="E33" s="173" t="str">
        <f>Cust_Acyn&amp;"/ Hitachi-TC Lead"</f>
        <v>Customer/ Hitachi-TC Lead</v>
      </c>
      <c r="F33" s="176" t="s">
        <v>208</v>
      </c>
      <c r="G33" s="177"/>
      <c r="H33" s="175"/>
    </row>
    <row r="34" spans="2:8" s="121" customFormat="1" ht="15.75">
      <c r="B34" s="176"/>
      <c r="C34" s="172" t="s">
        <v>251</v>
      </c>
      <c r="D34" s="173"/>
      <c r="E34" s="173"/>
      <c r="F34" s="173"/>
      <c r="G34" s="177"/>
      <c r="H34" s="175"/>
    </row>
    <row r="35" spans="2:8" s="121" customFormat="1" ht="15.75">
      <c r="B35" s="176">
        <f>B33+1</f>
        <v>15</v>
      </c>
      <c r="C35" s="183" t="s">
        <v>252</v>
      </c>
      <c r="D35" s="173"/>
      <c r="E35" s="173" t="s">
        <v>253</v>
      </c>
      <c r="F35" s="176" t="s">
        <v>208</v>
      </c>
      <c r="G35" s="177"/>
      <c r="H35" s="175"/>
    </row>
    <row r="36" spans="2:8" s="121" customFormat="1" ht="15.75">
      <c r="B36" s="176">
        <f>B35+1</f>
        <v>16</v>
      </c>
      <c r="C36" s="173" t="s">
        <v>254</v>
      </c>
      <c r="D36" s="173"/>
      <c r="E36" s="173" t="str">
        <f>Cust_Acyn</f>
        <v>Customer</v>
      </c>
      <c r="F36" s="173"/>
      <c r="G36" s="177"/>
      <c r="H36" s="175"/>
    </row>
    <row r="37" spans="2:8" s="121" customFormat="1" ht="15.75">
      <c r="B37" s="176">
        <f>B36+1</f>
        <v>17</v>
      </c>
      <c r="C37" s="173" t="s">
        <v>255</v>
      </c>
      <c r="D37" s="173"/>
      <c r="E37" s="173" t="str">
        <f>Cust_Acyn</f>
        <v>Customer</v>
      </c>
      <c r="F37" s="173"/>
      <c r="G37" s="177"/>
      <c r="H37" s="175"/>
    </row>
    <row r="38" spans="2:8" s="121" customFormat="1" ht="15.75">
      <c r="B38" s="477"/>
      <c r="C38" s="172" t="s">
        <v>256</v>
      </c>
      <c r="D38" s="172"/>
      <c r="E38" s="173"/>
      <c r="F38" s="173"/>
      <c r="G38" s="177"/>
      <c r="H38" s="175"/>
    </row>
    <row r="39" spans="2:8" ht="15.75">
      <c r="B39" s="176">
        <f>B37+1</f>
        <v>18</v>
      </c>
      <c r="C39" s="173" t="s">
        <v>257</v>
      </c>
      <c r="D39" s="462"/>
      <c r="E39" s="173" t="str">
        <f>Cust_Acyn&amp;"/ Hitachi-TC Lead"</f>
        <v>Customer/ Hitachi-TC Lead</v>
      </c>
      <c r="F39" s="173"/>
      <c r="G39" s="177"/>
      <c r="H39" s="175"/>
    </row>
    <row r="40" spans="2:8" s="121" customFormat="1" ht="15.75">
      <c r="B40" s="176"/>
      <c r="C40" s="172" t="s">
        <v>258</v>
      </c>
      <c r="D40" s="173"/>
      <c r="E40" s="173"/>
      <c r="F40" s="173"/>
      <c r="G40" s="177"/>
      <c r="H40" s="175"/>
    </row>
    <row r="41" spans="2:8" s="121" customFormat="1" ht="15.75">
      <c r="B41" s="176">
        <f>B39+1</f>
        <v>19</v>
      </c>
      <c r="C41" s="173" t="s">
        <v>259</v>
      </c>
      <c r="D41" s="173"/>
      <c r="E41" s="173" t="s">
        <v>260</v>
      </c>
      <c r="F41" s="176" t="s">
        <v>208</v>
      </c>
      <c r="G41" s="177"/>
      <c r="H41" s="175"/>
    </row>
    <row r="42" spans="2:8" s="121" customFormat="1" ht="15.75">
      <c r="B42" s="176"/>
      <c r="C42" s="176" t="s">
        <v>167</v>
      </c>
      <c r="D42" s="173" t="s">
        <v>261</v>
      </c>
      <c r="E42" s="173" t="s">
        <v>260</v>
      </c>
      <c r="F42" s="176" t="s">
        <v>208</v>
      </c>
      <c r="G42" s="177"/>
      <c r="H42" s="175"/>
    </row>
    <row r="43" spans="2:8" s="121" customFormat="1" ht="15.75">
      <c r="B43" s="176"/>
      <c r="C43" s="176" t="s">
        <v>169</v>
      </c>
      <c r="D43" s="173" t="s">
        <v>262</v>
      </c>
      <c r="E43" s="173" t="s">
        <v>260</v>
      </c>
      <c r="F43" s="176" t="s">
        <v>208</v>
      </c>
      <c r="G43" s="177"/>
      <c r="H43" s="175"/>
    </row>
    <row r="44" spans="2:8" s="121" customFormat="1" ht="15.75">
      <c r="B44" s="176"/>
      <c r="C44" s="172" t="s">
        <v>263</v>
      </c>
      <c r="D44" s="173"/>
      <c r="E44" s="173"/>
      <c r="F44" s="173"/>
      <c r="G44" s="177"/>
      <c r="H44" s="175"/>
    </row>
    <row r="45" spans="2:8" s="121" customFormat="1" ht="15.75">
      <c r="B45" s="176">
        <f>B41+1</f>
        <v>20</v>
      </c>
      <c r="C45" s="173" t="s">
        <v>264</v>
      </c>
      <c r="D45" s="173"/>
      <c r="E45" s="173" t="s">
        <v>207</v>
      </c>
      <c r="F45" s="176" t="s">
        <v>208</v>
      </c>
      <c r="G45" s="177"/>
      <c r="H45" s="175"/>
    </row>
    <row r="46" spans="2:8" s="121" customFormat="1" ht="15.75">
      <c r="B46" s="176"/>
      <c r="C46" s="176" t="s">
        <v>167</v>
      </c>
      <c r="D46" s="173" t="s">
        <v>265</v>
      </c>
      <c r="E46" s="173" t="s">
        <v>207</v>
      </c>
      <c r="F46" s="176" t="s">
        <v>208</v>
      </c>
      <c r="G46" s="177"/>
      <c r="H46" s="175"/>
    </row>
    <row r="47" spans="2:8" s="121" customFormat="1" ht="15.75">
      <c r="B47" s="176"/>
      <c r="C47" s="176" t="s">
        <v>169</v>
      </c>
      <c r="D47" s="173" t="s">
        <v>266</v>
      </c>
      <c r="E47" s="173" t="s">
        <v>207</v>
      </c>
      <c r="F47" s="176" t="s">
        <v>208</v>
      </c>
      <c r="G47" s="177"/>
      <c r="H47" s="175"/>
    </row>
    <row r="48" spans="2:8" s="121" customFormat="1" ht="15.75">
      <c r="B48" s="176">
        <f>B45+1</f>
        <v>21</v>
      </c>
      <c r="C48" s="173" t="s">
        <v>267</v>
      </c>
      <c r="D48" s="173"/>
      <c r="E48" s="173" t="s">
        <v>207</v>
      </c>
      <c r="F48" s="176" t="s">
        <v>208</v>
      </c>
      <c r="G48" s="177"/>
      <c r="H48" s="175"/>
    </row>
    <row r="49" spans="2:8" s="121" customFormat="1" ht="15.75">
      <c r="B49" s="176"/>
      <c r="C49" s="176" t="s">
        <v>167</v>
      </c>
      <c r="D49" s="173" t="s">
        <v>268</v>
      </c>
      <c r="E49" s="173" t="s">
        <v>207</v>
      </c>
      <c r="F49" s="176" t="s">
        <v>208</v>
      </c>
      <c r="G49" s="177"/>
      <c r="H49" s="175"/>
    </row>
    <row r="50" spans="2:8" s="121" customFormat="1" ht="15.75">
      <c r="B50" s="176"/>
      <c r="C50" s="176" t="s">
        <v>169</v>
      </c>
      <c r="D50" s="173" t="s">
        <v>269</v>
      </c>
      <c r="E50" s="173" t="s">
        <v>207</v>
      </c>
      <c r="F50" s="176" t="s">
        <v>208</v>
      </c>
      <c r="G50" s="177"/>
      <c r="H50" s="175"/>
    </row>
    <row r="51" spans="2:8" s="121" customFormat="1" ht="15.75">
      <c r="B51" s="176">
        <f>B48+1</f>
        <v>22</v>
      </c>
      <c r="C51" s="173" t="s">
        <v>270</v>
      </c>
      <c r="D51" s="173"/>
      <c r="E51" s="173" t="s">
        <v>260</v>
      </c>
      <c r="F51" s="176" t="s">
        <v>208</v>
      </c>
      <c r="G51" s="177"/>
      <c r="H51" s="175"/>
    </row>
    <row r="52" spans="2:8" s="121" customFormat="1" ht="15.75">
      <c r="B52" s="477"/>
      <c r="C52" s="172" t="s">
        <v>271</v>
      </c>
      <c r="D52" s="173"/>
      <c r="E52" s="173"/>
      <c r="F52" s="173"/>
      <c r="G52" s="177"/>
      <c r="H52" s="175"/>
    </row>
    <row r="53" spans="2:8" s="121" customFormat="1" ht="15.75">
      <c r="B53" s="176">
        <f>B51+1</f>
        <v>23</v>
      </c>
      <c r="C53" s="183" t="s">
        <v>272</v>
      </c>
      <c r="D53" s="173"/>
      <c r="E53" s="173" t="s">
        <v>273</v>
      </c>
      <c r="F53" s="176" t="s">
        <v>208</v>
      </c>
      <c r="G53" s="177"/>
      <c r="H53" s="175"/>
    </row>
    <row r="54" spans="2:8" s="121" customFormat="1" ht="15.75">
      <c r="B54" s="176">
        <f>B53+1</f>
        <v>24</v>
      </c>
      <c r="C54" s="173" t="s">
        <v>274</v>
      </c>
      <c r="D54" s="173"/>
      <c r="E54" s="173" t="s">
        <v>273</v>
      </c>
      <c r="F54" s="176" t="s">
        <v>208</v>
      </c>
      <c r="G54" s="177"/>
      <c r="H54" s="175"/>
    </row>
    <row r="55" spans="2:8" s="121" customFormat="1" ht="15.75">
      <c r="B55" s="176">
        <f>B54+1</f>
        <v>25</v>
      </c>
      <c r="C55" s="173" t="s">
        <v>275</v>
      </c>
      <c r="D55" s="173"/>
      <c r="E55" s="173" t="str">
        <f>Cust_Acyn&amp;"/ Hitachi-TC Lead"</f>
        <v>Customer/ Hitachi-TC Lead</v>
      </c>
      <c r="F55" s="176" t="s">
        <v>208</v>
      </c>
      <c r="G55" s="177"/>
      <c r="H55" s="175"/>
    </row>
    <row r="56" spans="2:8" s="121" customFormat="1" ht="15.75">
      <c r="B56" s="176">
        <f>B55+1</f>
        <v>26</v>
      </c>
      <c r="C56" s="173" t="s">
        <v>276</v>
      </c>
      <c r="D56" s="173"/>
      <c r="E56" s="173" t="s">
        <v>253</v>
      </c>
      <c r="F56" s="176" t="s">
        <v>208</v>
      </c>
      <c r="G56" s="177"/>
      <c r="H56" s="175"/>
    </row>
    <row r="57" spans="2:8" s="121" customFormat="1" ht="15.75">
      <c r="B57" s="477"/>
      <c r="C57" s="172" t="s">
        <v>277</v>
      </c>
      <c r="D57" s="173"/>
      <c r="E57" s="173"/>
      <c r="F57" s="173"/>
      <c r="G57" s="177"/>
      <c r="H57" s="173"/>
    </row>
    <row r="58" spans="2:8" s="121" customFormat="1" ht="15.75">
      <c r="B58" s="176">
        <f>B56+1</f>
        <v>27</v>
      </c>
      <c r="C58" s="173" t="s">
        <v>278</v>
      </c>
      <c r="D58" s="173"/>
      <c r="E58" s="173" t="str">
        <f>Cust_Acyn&amp;"/ Hitachi-TC Lead"</f>
        <v>Customer/ Hitachi-TC Lead</v>
      </c>
      <c r="F58" s="176" t="s">
        <v>208</v>
      </c>
      <c r="G58" s="177"/>
      <c r="H58" s="175"/>
    </row>
    <row r="59" spans="2:8" s="121" customFormat="1" ht="15.75">
      <c r="B59" s="176">
        <f>B58+1</f>
        <v>28</v>
      </c>
      <c r="C59" s="173" t="s">
        <v>279</v>
      </c>
      <c r="D59" s="173"/>
      <c r="E59" s="173" t="str">
        <f>Cust_Acyn</f>
        <v>Customer</v>
      </c>
      <c r="F59" s="176" t="s">
        <v>280</v>
      </c>
      <c r="G59" s="177"/>
      <c r="H59" s="175"/>
    </row>
    <row r="60" spans="2:8" s="121" customFormat="1" ht="15.75">
      <c r="B60" s="176">
        <f t="shared" ref="B60:B68" si="1">B59+1</f>
        <v>29</v>
      </c>
      <c r="C60" s="546" t="s">
        <v>281</v>
      </c>
      <c r="D60" s="547"/>
      <c r="E60" s="173" t="str">
        <f>Cust_Acyn</f>
        <v>Customer</v>
      </c>
      <c r="F60" s="176" t="s">
        <v>280</v>
      </c>
      <c r="G60" s="177"/>
      <c r="H60" s="175"/>
    </row>
    <row r="61" spans="2:8" s="121" customFormat="1" ht="15.75">
      <c r="B61" s="176"/>
      <c r="C61" s="176" t="s">
        <v>167</v>
      </c>
      <c r="D61" s="469" t="s">
        <v>282</v>
      </c>
      <c r="E61" s="173"/>
      <c r="F61" s="176"/>
      <c r="G61" s="177"/>
      <c r="H61" s="175"/>
    </row>
    <row r="62" spans="2:8" s="121" customFormat="1" ht="15.75">
      <c r="B62" s="176"/>
      <c r="C62" s="176" t="s">
        <v>169</v>
      </c>
      <c r="D62" s="469" t="s">
        <v>283</v>
      </c>
      <c r="E62" s="173"/>
      <c r="F62" s="176"/>
      <c r="G62" s="177"/>
      <c r="H62" s="175"/>
    </row>
    <row r="63" spans="2:8" s="121" customFormat="1" ht="15.75">
      <c r="B63" s="176"/>
      <c r="C63" s="176" t="s">
        <v>171</v>
      </c>
      <c r="D63" s="469" t="s">
        <v>284</v>
      </c>
      <c r="E63" s="173"/>
      <c r="F63" s="176"/>
      <c r="G63" s="177"/>
      <c r="H63" s="175"/>
    </row>
    <row r="64" spans="2:8" s="121" customFormat="1" ht="15.75" customHeight="1">
      <c r="B64" s="176"/>
      <c r="C64" s="176" t="s">
        <v>173</v>
      </c>
      <c r="D64" s="469" t="s">
        <v>285</v>
      </c>
      <c r="E64" s="173"/>
      <c r="F64" s="176"/>
      <c r="G64" s="177"/>
      <c r="H64" s="175"/>
    </row>
    <row r="65" spans="2:8" s="121" customFormat="1" ht="15.75">
      <c r="B65" s="176"/>
      <c r="C65" s="176" t="s">
        <v>233</v>
      </c>
      <c r="D65" s="469" t="s">
        <v>286</v>
      </c>
      <c r="E65" s="173"/>
      <c r="F65" s="176"/>
      <c r="G65" s="177"/>
      <c r="H65" s="175"/>
    </row>
    <row r="66" spans="2:8" s="121" customFormat="1" ht="15.75">
      <c r="B66" s="176"/>
      <c r="C66" s="176" t="s">
        <v>243</v>
      </c>
      <c r="D66" s="469" t="s">
        <v>287</v>
      </c>
      <c r="E66" s="173"/>
      <c r="F66" s="176"/>
      <c r="G66" s="177"/>
      <c r="H66" s="175"/>
    </row>
    <row r="67" spans="2:8" s="121" customFormat="1" ht="15.75">
      <c r="B67" s="176">
        <f>B60+1</f>
        <v>30</v>
      </c>
      <c r="C67" s="173" t="s">
        <v>288</v>
      </c>
      <c r="D67" s="173"/>
      <c r="E67" s="173" t="str">
        <f>Cust_Acyn</f>
        <v>Customer</v>
      </c>
      <c r="F67" s="176" t="s">
        <v>280</v>
      </c>
      <c r="G67" s="177"/>
      <c r="H67" s="175"/>
    </row>
    <row r="68" spans="2:8" s="121" customFormat="1" ht="15.75">
      <c r="B68" s="176">
        <f t="shared" si="1"/>
        <v>31</v>
      </c>
      <c r="C68" s="183" t="s">
        <v>289</v>
      </c>
      <c r="D68" s="173"/>
      <c r="E68" s="173" t="str">
        <f>Cust_Acyn&amp;"/ Hitachi-TC Lead"</f>
        <v>Customer/ Hitachi-TC Lead</v>
      </c>
      <c r="F68" s="176" t="s">
        <v>208</v>
      </c>
      <c r="G68" s="177"/>
      <c r="H68" s="175"/>
    </row>
    <row r="69" spans="2:8">
      <c r="B69" s="127"/>
      <c r="C69" s="121"/>
      <c r="D69" s="121"/>
      <c r="E69" s="121"/>
      <c r="F69" s="121"/>
      <c r="G69" s="128"/>
      <c r="H69" s="121"/>
    </row>
  </sheetData>
  <mergeCells count="6">
    <mergeCell ref="C60:D60"/>
    <mergeCell ref="B2:H2"/>
    <mergeCell ref="C3:D3"/>
    <mergeCell ref="J3:K3"/>
    <mergeCell ref="J4:K4"/>
    <mergeCell ref="J8:K8"/>
  </mergeCells>
  <hyperlinks>
    <hyperlink ref="J2" location="'Cover Sheet'!A1" display="Back to Cover Sheet" xr:uid="{00000000-0004-0000-0300-000000000000}"/>
  </hyperlinks>
  <pageMargins left="0.7" right="0.7" top="0.75" bottom="0.75" header="0.3" footer="0.3"/>
  <pageSetup scale="64"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44"/>
  </sheetPr>
  <dimension ref="B1:P72"/>
  <sheetViews>
    <sheetView zoomScale="90" zoomScaleNormal="90" zoomScaleSheetLayoutView="125" zoomScalePageLayoutView="125" workbookViewId="0">
      <selection activeCell="G81" sqref="G81"/>
    </sheetView>
  </sheetViews>
  <sheetFormatPr defaultColWidth="8.7109375" defaultRowHeight="12.75"/>
  <cols>
    <col min="1" max="1" width="2.28515625" style="124" customWidth="1"/>
    <col min="2" max="2" width="4.7109375" style="126" customWidth="1"/>
    <col min="3" max="3" width="3" style="124" customWidth="1"/>
    <col min="4" max="4" width="148.140625" style="124" customWidth="1"/>
    <col min="5" max="5" width="21.42578125" style="124" bestFit="1" customWidth="1"/>
    <col min="6" max="6" width="13.42578125" style="124" bestFit="1" customWidth="1"/>
    <col min="7" max="7" width="15.7109375" style="124" bestFit="1" customWidth="1"/>
    <col min="8" max="8" width="14.42578125" style="124" bestFit="1" customWidth="1"/>
    <col min="9" max="9" width="8.7109375" style="124"/>
    <col min="10" max="10" width="28.85546875" style="112" customWidth="1"/>
    <col min="11" max="11" width="23.85546875" style="112" customWidth="1"/>
    <col min="12" max="12" width="16" style="124" bestFit="1" customWidth="1"/>
    <col min="13" max="16384" width="8.7109375" style="124"/>
  </cols>
  <sheetData>
    <row r="1" spans="2:16" ht="14.1" customHeight="1"/>
    <row r="2" spans="2:16" ht="24" customHeight="1">
      <c r="B2" s="530" t="s">
        <v>290</v>
      </c>
      <c r="C2" s="530"/>
      <c r="D2" s="530"/>
      <c r="E2" s="530"/>
      <c r="F2" s="530"/>
      <c r="G2" s="530"/>
      <c r="H2" s="530"/>
      <c r="I2" s="123"/>
      <c r="J2" s="184" t="s">
        <v>53</v>
      </c>
      <c r="K2" s="116"/>
      <c r="L2" s="123"/>
      <c r="M2" s="123"/>
      <c r="N2" s="123"/>
      <c r="O2" s="123"/>
      <c r="P2" s="123"/>
    </row>
    <row r="3" spans="2:16" ht="14.1" customHeight="1"/>
    <row r="4" spans="2:16" ht="14.1" customHeight="1"/>
    <row r="5" spans="2:16" ht="14.1" customHeight="1"/>
    <row r="6" spans="2:16" ht="14.1" customHeight="1"/>
    <row r="7" spans="2:16" ht="14.1" customHeight="1"/>
    <row r="8" spans="2:16" ht="14.1" customHeight="1"/>
    <row r="9" spans="2:16" ht="14.1" customHeight="1"/>
    <row r="10" spans="2:16" ht="14.1" customHeight="1"/>
    <row r="11" spans="2:16" ht="14.1" customHeight="1"/>
    <row r="12" spans="2:16" ht="14.1" customHeight="1"/>
    <row r="13" spans="2:16" ht="14.1" customHeight="1"/>
    <row r="14" spans="2:16" ht="14.1" customHeight="1"/>
    <row r="15" spans="2:16" ht="14.1" customHeight="1"/>
    <row r="16" spans="2:16" ht="14.1" customHeight="1"/>
    <row r="17" spans="10:11" ht="14.1" customHeight="1"/>
    <row r="18" spans="10:11" ht="14.1" customHeight="1"/>
    <row r="19" spans="10:11" ht="14.1" customHeight="1"/>
    <row r="20" spans="10:11" ht="14.1" customHeight="1"/>
    <row r="21" spans="10:11" ht="14.1" customHeight="1"/>
    <row r="22" spans="10:11" ht="14.1" customHeight="1"/>
    <row r="23" spans="10:11" ht="14.1" customHeight="1"/>
    <row r="24" spans="10:11" ht="14.1" customHeight="1"/>
    <row r="25" spans="10:11" ht="14.1" customHeight="1"/>
    <row r="26" spans="10:11" ht="14.1" customHeight="1"/>
    <row r="27" spans="10:11" ht="14.1" customHeight="1"/>
    <row r="28" spans="10:11" ht="14.1" customHeight="1">
      <c r="J28" s="129"/>
      <c r="K28" s="129"/>
    </row>
    <row r="29" spans="10:11" ht="14.1" customHeight="1"/>
    <row r="30" spans="10:11" ht="14.1" customHeight="1"/>
    <row r="31" spans="10:11" ht="14.1" customHeight="1"/>
    <row r="32" spans="10:11" ht="14.1" customHeight="1"/>
    <row r="33" spans="2:11" ht="14.1" customHeight="1">
      <c r="D33" s="540" t="s">
        <v>291</v>
      </c>
      <c r="E33" s="540"/>
      <c r="F33" s="540"/>
      <c r="G33" s="540"/>
    </row>
    <row r="34" spans="2:11" ht="14.1" customHeight="1">
      <c r="J34" s="119"/>
      <c r="K34" s="119"/>
    </row>
    <row r="35" spans="2:11" ht="21">
      <c r="B35" s="530" t="s">
        <v>292</v>
      </c>
      <c r="C35" s="530"/>
      <c r="D35" s="530"/>
      <c r="E35" s="530"/>
      <c r="F35" s="530"/>
      <c r="G35" s="530"/>
      <c r="H35" s="530"/>
    </row>
    <row r="36" spans="2:11" ht="23.25">
      <c r="B36" s="117" t="s">
        <v>151</v>
      </c>
      <c r="C36" s="529" t="s">
        <v>152</v>
      </c>
      <c r="D36" s="529" t="s">
        <v>153</v>
      </c>
      <c r="E36" s="467" t="s">
        <v>200</v>
      </c>
      <c r="F36" s="467" t="s">
        <v>201</v>
      </c>
      <c r="G36" s="467" t="s">
        <v>202</v>
      </c>
      <c r="H36" s="467" t="s">
        <v>203</v>
      </c>
      <c r="J36" s="551" t="s">
        <v>204</v>
      </c>
      <c r="K36" s="551"/>
    </row>
    <row r="37" spans="2:11" ht="15.75">
      <c r="B37" s="159">
        <v>1</v>
      </c>
      <c r="C37" s="462" t="s">
        <v>293</v>
      </c>
      <c r="D37" s="462"/>
      <c r="E37" s="462" t="s">
        <v>294</v>
      </c>
      <c r="F37" s="176" t="s">
        <v>208</v>
      </c>
      <c r="G37" s="462"/>
      <c r="H37" s="462"/>
      <c r="J37" s="552" t="str">
        <f>Cust_Acyn</f>
        <v>Customer</v>
      </c>
      <c r="K37" s="552"/>
    </row>
    <row r="38" spans="2:11" ht="15.75">
      <c r="B38" s="159">
        <f>B37+1</f>
        <v>2</v>
      </c>
      <c r="C38" s="462" t="s">
        <v>295</v>
      </c>
      <c r="D38" s="462"/>
      <c r="E38" s="462" t="s">
        <v>294</v>
      </c>
      <c r="F38" s="176" t="s">
        <v>208</v>
      </c>
      <c r="G38" s="462"/>
      <c r="H38" s="462"/>
      <c r="J38" s="173" t="s">
        <v>209</v>
      </c>
      <c r="K38" s="173" t="str">
        <f>Cust_PM</f>
        <v>Cust_PM_TBD</v>
      </c>
    </row>
    <row r="39" spans="2:11" ht="15.75">
      <c r="B39" s="160"/>
      <c r="C39" s="462"/>
      <c r="D39" s="163" t="s">
        <v>296</v>
      </c>
      <c r="E39" s="462"/>
      <c r="F39" s="462"/>
      <c r="G39" s="462"/>
      <c r="H39" s="462"/>
      <c r="J39" s="173" t="s">
        <v>213</v>
      </c>
      <c r="K39" s="173" t="str">
        <f>Cust_Storage_Lead</f>
        <v>Cust_Storage_Lead_TBD</v>
      </c>
    </row>
    <row r="40" spans="2:11" ht="15.75">
      <c r="B40" s="160"/>
      <c r="C40" s="462"/>
      <c r="D40" s="163" t="s">
        <v>297</v>
      </c>
      <c r="E40" s="462"/>
      <c r="F40" s="462"/>
      <c r="G40" s="462"/>
      <c r="H40" s="462"/>
      <c r="J40" s="173" t="s">
        <v>215</v>
      </c>
      <c r="K40" s="173"/>
    </row>
    <row r="41" spans="2:11" ht="15.75">
      <c r="B41" s="159">
        <f>B38+1</f>
        <v>3</v>
      </c>
      <c r="C41" s="462" t="s">
        <v>298</v>
      </c>
      <c r="D41" s="462"/>
      <c r="E41" s="462" t="s">
        <v>294</v>
      </c>
      <c r="F41" s="176" t="s">
        <v>208</v>
      </c>
      <c r="G41" s="462"/>
      <c r="H41" s="462"/>
      <c r="J41" s="552" t="s">
        <v>217</v>
      </c>
      <c r="K41" s="552"/>
    </row>
    <row r="42" spans="2:11" ht="15.75">
      <c r="B42" s="159">
        <f t="shared" ref="B42:B51" si="0">B41+1</f>
        <v>4</v>
      </c>
      <c r="C42" s="462" t="s">
        <v>299</v>
      </c>
      <c r="D42" s="462"/>
      <c r="E42" s="462" t="s">
        <v>294</v>
      </c>
      <c r="F42" s="176" t="s">
        <v>208</v>
      </c>
      <c r="G42" s="462"/>
      <c r="H42" s="462"/>
      <c r="J42" s="173" t="s">
        <v>219</v>
      </c>
      <c r="K42" s="173" t="str">
        <f>Hitachi_PM_1</f>
        <v>HitachiPM_TBD</v>
      </c>
    </row>
    <row r="43" spans="2:11" ht="15.75">
      <c r="B43" s="159">
        <f t="shared" si="0"/>
        <v>5</v>
      </c>
      <c r="C43" s="462" t="s">
        <v>300</v>
      </c>
      <c r="D43" s="462"/>
      <c r="E43" s="462" t="s">
        <v>294</v>
      </c>
      <c r="F43" s="176" t="s">
        <v>208</v>
      </c>
      <c r="G43" s="462"/>
      <c r="H43" s="462"/>
      <c r="J43" s="173" t="s">
        <v>221</v>
      </c>
      <c r="K43" s="173" t="str">
        <f>Hitachi_STC_1</f>
        <v>Hitachi_STC_TBD</v>
      </c>
    </row>
    <row r="44" spans="2:11" ht="15.75">
      <c r="B44" s="159">
        <f t="shared" si="0"/>
        <v>6</v>
      </c>
      <c r="C44" s="462" t="s">
        <v>301</v>
      </c>
      <c r="D44" s="462"/>
      <c r="E44" s="462" t="s">
        <v>294</v>
      </c>
      <c r="F44" s="176" t="s">
        <v>208</v>
      </c>
      <c r="G44" s="462"/>
      <c r="H44" s="462"/>
      <c r="J44" s="173" t="s">
        <v>223</v>
      </c>
      <c r="K44" s="173" t="str">
        <f>Hitachi_Lead_TC</f>
        <v>HitachiLeadTC_TBD</v>
      </c>
    </row>
    <row r="45" spans="2:11" ht="15.75">
      <c r="B45" s="159">
        <f t="shared" si="0"/>
        <v>7</v>
      </c>
      <c r="C45" s="462" t="s">
        <v>302</v>
      </c>
      <c r="D45" s="462"/>
      <c r="E45" s="462" t="s">
        <v>294</v>
      </c>
      <c r="F45" s="176" t="s">
        <v>208</v>
      </c>
      <c r="G45" s="462"/>
      <c r="H45" s="462"/>
      <c r="J45" s="173" t="s">
        <v>225</v>
      </c>
      <c r="K45" s="173" t="str">
        <f>Hitachi_TC_1</f>
        <v>HitachiTC1_TBD</v>
      </c>
    </row>
    <row r="46" spans="2:11" ht="15.75">
      <c r="B46" s="159">
        <f t="shared" si="0"/>
        <v>8</v>
      </c>
      <c r="C46" s="462" t="s">
        <v>303</v>
      </c>
      <c r="D46" s="462"/>
      <c r="E46" s="462" t="s">
        <v>294</v>
      </c>
      <c r="F46" s="176" t="s">
        <v>208</v>
      </c>
      <c r="G46" s="462"/>
      <c r="H46" s="462"/>
      <c r="J46" s="173" t="s">
        <v>227</v>
      </c>
      <c r="K46" s="173" t="str">
        <f>Hitachi_TC_2</f>
        <v>HitachiTC2_TBD</v>
      </c>
    </row>
    <row r="47" spans="2:11" ht="15.75">
      <c r="B47" s="159">
        <f t="shared" si="0"/>
        <v>9</v>
      </c>
      <c r="C47" s="462" t="s">
        <v>304</v>
      </c>
      <c r="D47" s="462"/>
      <c r="E47" s="462" t="s">
        <v>294</v>
      </c>
      <c r="F47" s="176" t="s">
        <v>208</v>
      </c>
      <c r="G47" s="462"/>
      <c r="H47" s="462"/>
      <c r="J47" s="179"/>
      <c r="K47" s="179"/>
    </row>
    <row r="48" spans="2:11" ht="15.75">
      <c r="B48" s="159">
        <f t="shared" si="0"/>
        <v>10</v>
      </c>
      <c r="C48" s="462" t="s">
        <v>305</v>
      </c>
      <c r="D48" s="462"/>
      <c r="E48" s="462" t="s">
        <v>294</v>
      </c>
      <c r="F48" s="176" t="s">
        <v>208</v>
      </c>
      <c r="G48" s="462"/>
      <c r="H48" s="462"/>
      <c r="J48" s="179"/>
      <c r="K48" s="179"/>
    </row>
    <row r="49" spans="2:11" ht="15.75">
      <c r="B49" s="159">
        <f t="shared" si="0"/>
        <v>11</v>
      </c>
      <c r="C49" s="462" t="s">
        <v>306</v>
      </c>
      <c r="D49" s="462"/>
      <c r="E49" s="462" t="s">
        <v>294</v>
      </c>
      <c r="F49" s="176" t="s">
        <v>208</v>
      </c>
      <c r="G49" s="462"/>
      <c r="H49" s="462"/>
      <c r="J49" s="179"/>
      <c r="K49" s="179"/>
    </row>
    <row r="50" spans="2:11" ht="15.75">
      <c r="B50" s="159">
        <f t="shared" si="0"/>
        <v>12</v>
      </c>
      <c r="C50" s="462" t="s">
        <v>307</v>
      </c>
      <c r="D50" s="462"/>
      <c r="E50" s="462" t="s">
        <v>294</v>
      </c>
      <c r="F50" s="176" t="s">
        <v>208</v>
      </c>
      <c r="G50" s="462"/>
      <c r="H50" s="462"/>
    </row>
    <row r="51" spans="2:11" ht="15.75">
      <c r="B51" s="159">
        <f t="shared" si="0"/>
        <v>13</v>
      </c>
      <c r="C51" s="462" t="s">
        <v>308</v>
      </c>
      <c r="D51" s="462"/>
      <c r="E51" s="462" t="s">
        <v>294</v>
      </c>
      <c r="F51" s="176" t="s">
        <v>208</v>
      </c>
      <c r="G51" s="462"/>
      <c r="H51" s="462"/>
    </row>
    <row r="52" spans="2:11" ht="15.75">
      <c r="B52" s="160"/>
      <c r="C52" s="462"/>
      <c r="D52" s="163" t="s">
        <v>309</v>
      </c>
      <c r="E52" s="462"/>
      <c r="F52" s="462"/>
      <c r="G52" s="462"/>
      <c r="H52" s="462"/>
    </row>
    <row r="53" spans="2:11" ht="15.75">
      <c r="B53" s="160"/>
      <c r="C53" s="462"/>
      <c r="D53" s="163" t="s">
        <v>310</v>
      </c>
      <c r="E53" s="462"/>
      <c r="F53" s="462"/>
      <c r="G53" s="462"/>
      <c r="H53" s="462"/>
    </row>
    <row r="54" spans="2:11" ht="15.75">
      <c r="B54" s="160"/>
      <c r="C54" s="462"/>
      <c r="D54" s="163" t="s">
        <v>311</v>
      </c>
      <c r="E54" s="462"/>
      <c r="F54" s="462"/>
      <c r="G54" s="462"/>
      <c r="H54" s="462"/>
    </row>
    <row r="55" spans="2:11" ht="15.75">
      <c r="B55" s="159">
        <f>B51+1</f>
        <v>14</v>
      </c>
      <c r="C55" s="462" t="s">
        <v>312</v>
      </c>
      <c r="D55" s="462"/>
      <c r="E55" s="462" t="s">
        <v>294</v>
      </c>
      <c r="F55" s="176" t="s">
        <v>208</v>
      </c>
      <c r="G55" s="462"/>
      <c r="H55" s="462"/>
      <c r="J55" s="116"/>
      <c r="K55" s="116"/>
    </row>
    <row r="56" spans="2:11" ht="15.75">
      <c r="B56" s="159">
        <f t="shared" ref="B56:B72" si="1">B55+1</f>
        <v>15</v>
      </c>
      <c r="C56" s="462" t="s">
        <v>313</v>
      </c>
      <c r="D56" s="462"/>
      <c r="E56" s="462" t="s">
        <v>294</v>
      </c>
      <c r="F56" s="176" t="s">
        <v>208</v>
      </c>
      <c r="G56" s="462"/>
      <c r="H56" s="462"/>
      <c r="J56" s="116"/>
      <c r="K56" s="116"/>
    </row>
    <row r="57" spans="2:11" ht="15.75">
      <c r="B57" s="159">
        <f t="shared" si="1"/>
        <v>16</v>
      </c>
      <c r="C57" s="462" t="s">
        <v>307</v>
      </c>
      <c r="D57" s="462"/>
      <c r="E57" s="462" t="s">
        <v>294</v>
      </c>
      <c r="F57" s="176" t="s">
        <v>208</v>
      </c>
      <c r="G57" s="462"/>
      <c r="H57" s="462"/>
      <c r="J57" s="116"/>
      <c r="K57" s="116"/>
    </row>
    <row r="58" spans="2:11" ht="15.75">
      <c r="B58" s="159">
        <f t="shared" si="1"/>
        <v>17</v>
      </c>
      <c r="C58" s="462" t="s">
        <v>314</v>
      </c>
      <c r="D58" s="462"/>
      <c r="E58" s="462" t="s">
        <v>294</v>
      </c>
      <c r="F58" s="176" t="s">
        <v>208</v>
      </c>
      <c r="G58" s="462"/>
      <c r="H58" s="462"/>
      <c r="J58" s="116"/>
      <c r="K58" s="116"/>
    </row>
    <row r="59" spans="2:11" ht="15.75">
      <c r="B59" s="159">
        <f t="shared" si="1"/>
        <v>18</v>
      </c>
      <c r="C59" s="462" t="s">
        <v>315</v>
      </c>
      <c r="D59" s="462"/>
      <c r="E59" s="462" t="s">
        <v>294</v>
      </c>
      <c r="F59" s="176" t="s">
        <v>208</v>
      </c>
      <c r="G59" s="462"/>
      <c r="H59" s="462"/>
      <c r="J59" s="116"/>
      <c r="K59" s="116"/>
    </row>
    <row r="60" spans="2:11" ht="15.75">
      <c r="B60" s="159">
        <f t="shared" si="1"/>
        <v>19</v>
      </c>
      <c r="C60" s="462" t="s">
        <v>316</v>
      </c>
      <c r="D60" s="462"/>
      <c r="E60" s="462" t="s">
        <v>294</v>
      </c>
      <c r="F60" s="176" t="s">
        <v>208</v>
      </c>
      <c r="G60" s="462"/>
      <c r="H60" s="462"/>
      <c r="J60" s="116"/>
      <c r="K60" s="116"/>
    </row>
    <row r="61" spans="2:11" ht="15.75">
      <c r="B61" s="159">
        <f t="shared" si="1"/>
        <v>20</v>
      </c>
      <c r="C61" s="462" t="s">
        <v>317</v>
      </c>
      <c r="D61" s="462"/>
      <c r="E61" s="462" t="s">
        <v>294</v>
      </c>
      <c r="F61" s="176" t="s">
        <v>208</v>
      </c>
      <c r="G61" s="462"/>
      <c r="H61" s="462"/>
      <c r="J61" s="116"/>
      <c r="K61" s="116"/>
    </row>
    <row r="62" spans="2:11" ht="15.75">
      <c r="B62" s="159">
        <f t="shared" si="1"/>
        <v>21</v>
      </c>
      <c r="C62" s="462" t="s">
        <v>318</v>
      </c>
      <c r="D62" s="462"/>
      <c r="E62" s="462" t="s">
        <v>294</v>
      </c>
      <c r="F62" s="176" t="s">
        <v>208</v>
      </c>
      <c r="G62" s="462"/>
      <c r="H62" s="462"/>
      <c r="J62" s="116"/>
      <c r="K62" s="116"/>
    </row>
    <row r="63" spans="2:11" ht="15.75">
      <c r="B63" s="159">
        <f t="shared" si="1"/>
        <v>22</v>
      </c>
      <c r="C63" s="462" t="s">
        <v>319</v>
      </c>
      <c r="D63" s="462"/>
      <c r="E63" s="462" t="s">
        <v>294</v>
      </c>
      <c r="F63" s="176" t="s">
        <v>208</v>
      </c>
      <c r="G63" s="462"/>
      <c r="H63" s="462"/>
      <c r="J63" s="116"/>
      <c r="K63" s="116"/>
    </row>
    <row r="64" spans="2:11" ht="15.75">
      <c r="B64" s="159">
        <f t="shared" si="1"/>
        <v>23</v>
      </c>
      <c r="C64" s="462" t="s">
        <v>320</v>
      </c>
      <c r="D64" s="462"/>
      <c r="E64" s="462" t="s">
        <v>294</v>
      </c>
      <c r="F64" s="176" t="s">
        <v>208</v>
      </c>
      <c r="G64" s="462"/>
      <c r="H64" s="462"/>
      <c r="J64" s="116"/>
      <c r="K64" s="116"/>
    </row>
    <row r="65" spans="2:11" ht="15.75">
      <c r="B65" s="159">
        <f t="shared" si="1"/>
        <v>24</v>
      </c>
      <c r="C65" s="462" t="s">
        <v>321</v>
      </c>
      <c r="D65" s="462"/>
      <c r="E65" s="462" t="s">
        <v>294</v>
      </c>
      <c r="F65" s="176" t="s">
        <v>208</v>
      </c>
      <c r="G65" s="462"/>
      <c r="H65" s="462"/>
      <c r="J65" s="116"/>
      <c r="K65" s="116"/>
    </row>
    <row r="66" spans="2:11" ht="15.75">
      <c r="B66" s="159">
        <f t="shared" si="1"/>
        <v>25</v>
      </c>
      <c r="C66" s="462" t="s">
        <v>322</v>
      </c>
      <c r="D66" s="462"/>
      <c r="E66" s="462" t="s">
        <v>294</v>
      </c>
      <c r="F66" s="176" t="s">
        <v>208</v>
      </c>
      <c r="G66" s="462"/>
      <c r="H66" s="462"/>
      <c r="J66" s="116"/>
      <c r="K66" s="116"/>
    </row>
    <row r="67" spans="2:11" ht="15.75">
      <c r="B67" s="159">
        <f t="shared" si="1"/>
        <v>26</v>
      </c>
      <c r="C67" s="462" t="s">
        <v>323</v>
      </c>
      <c r="D67" s="462"/>
      <c r="E67" s="462" t="str">
        <f>Cust_Acyn&amp;"/ Hitachi-TC"</f>
        <v>Customer/ Hitachi-TC</v>
      </c>
      <c r="F67" s="176" t="s">
        <v>208</v>
      </c>
      <c r="G67" s="462"/>
      <c r="H67" s="462"/>
    </row>
    <row r="68" spans="2:11" ht="15.75">
      <c r="B68" s="159">
        <f t="shared" si="1"/>
        <v>27</v>
      </c>
      <c r="C68" s="462" t="s">
        <v>324</v>
      </c>
      <c r="D68" s="462"/>
      <c r="E68" s="462" t="str">
        <f>Cust_Acyn</f>
        <v>Customer</v>
      </c>
      <c r="F68" s="160" t="s">
        <v>325</v>
      </c>
      <c r="G68" s="462"/>
      <c r="H68" s="462"/>
    </row>
    <row r="69" spans="2:11" ht="15.75">
      <c r="B69" s="159">
        <f t="shared" si="1"/>
        <v>28</v>
      </c>
      <c r="C69" s="462" t="s">
        <v>326</v>
      </c>
      <c r="D69" s="462"/>
      <c r="E69" s="462" t="str">
        <f>Cust_Acyn&amp;"/ Hitachi-TC"</f>
        <v>Customer/ Hitachi-TC</v>
      </c>
      <c r="F69" s="176" t="s">
        <v>208</v>
      </c>
      <c r="G69" s="462"/>
      <c r="H69" s="462"/>
    </row>
    <row r="70" spans="2:11" ht="15.75">
      <c r="B70" s="159">
        <f t="shared" si="1"/>
        <v>29</v>
      </c>
      <c r="C70" s="462" t="s">
        <v>327</v>
      </c>
      <c r="D70" s="462"/>
      <c r="E70" s="462" t="str">
        <f>Cust_Acyn&amp;"/ Hitachi-TC"</f>
        <v>Customer/ Hitachi-TC</v>
      </c>
      <c r="F70" s="176" t="s">
        <v>208</v>
      </c>
      <c r="G70" s="462"/>
      <c r="H70" s="462"/>
    </row>
    <row r="71" spans="2:11" ht="15.75">
      <c r="B71" s="159">
        <f t="shared" si="1"/>
        <v>30</v>
      </c>
      <c r="C71" s="462" t="s">
        <v>328</v>
      </c>
      <c r="D71" s="462"/>
      <c r="E71" s="462" t="str">
        <f>Cust_Acyn&amp;"/ Hitachi-TC"</f>
        <v>Customer/ Hitachi-TC</v>
      </c>
      <c r="F71" s="176" t="s">
        <v>208</v>
      </c>
      <c r="G71" s="462"/>
      <c r="H71" s="462"/>
    </row>
    <row r="72" spans="2:11" ht="15.75">
      <c r="B72" s="159">
        <f t="shared" si="1"/>
        <v>31</v>
      </c>
      <c r="C72" s="462" t="s">
        <v>329</v>
      </c>
      <c r="D72" s="462"/>
      <c r="E72" s="462" t="str">
        <f>Cust_Acyn</f>
        <v>Customer</v>
      </c>
      <c r="F72" s="160" t="s">
        <v>325</v>
      </c>
      <c r="G72" s="462"/>
      <c r="H72" s="462"/>
    </row>
  </sheetData>
  <mergeCells count="7">
    <mergeCell ref="J41:K41"/>
    <mergeCell ref="J37:K37"/>
    <mergeCell ref="B2:H2"/>
    <mergeCell ref="D33:G33"/>
    <mergeCell ref="B35:H35"/>
    <mergeCell ref="C36:D36"/>
    <mergeCell ref="J36:K36"/>
  </mergeCells>
  <hyperlinks>
    <hyperlink ref="J2" location="'Cover Sheet'!A1" display="Back to Cover Sheet" xr:uid="{00000000-0004-0000-0400-000000000000}"/>
  </hyperlinks>
  <pageMargins left="0.75" right="0.75" top="1" bottom="1" header="0.5" footer="0.5"/>
  <pageSetup scale="67" orientation="portrait" horizontalDpi="4294967292" verticalDpi="4294967292" r:id="rId1"/>
  <headerFooter alignWithMargins="0"/>
  <ignoredErrors>
    <ignoredError sqref="E6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8" tint="-0.249977111117893"/>
  </sheetPr>
  <dimension ref="B1:K53"/>
  <sheetViews>
    <sheetView zoomScale="90" zoomScaleNormal="90" zoomScaleSheetLayoutView="125" zoomScalePageLayoutView="125" workbookViewId="0">
      <selection activeCell="D44" sqref="D44"/>
    </sheetView>
  </sheetViews>
  <sheetFormatPr defaultColWidth="8.7109375" defaultRowHeight="12.75"/>
  <cols>
    <col min="1" max="1" width="2.28515625" style="124" customWidth="1"/>
    <col min="2" max="2" width="4.7109375" style="126" customWidth="1"/>
    <col min="3" max="3" width="3" style="124" customWidth="1"/>
    <col min="4" max="4" width="152.7109375" style="124" customWidth="1"/>
    <col min="5" max="5" width="21.42578125" style="124" bestFit="1" customWidth="1"/>
    <col min="6" max="6" width="13.42578125" style="124" bestFit="1" customWidth="1"/>
    <col min="7" max="7" width="15.7109375" style="124" bestFit="1" customWidth="1"/>
    <col min="8" max="8" width="14.42578125" style="124" bestFit="1" customWidth="1"/>
    <col min="9" max="9" width="8.7109375" style="124"/>
    <col min="10" max="10" width="28.85546875" style="112" customWidth="1"/>
    <col min="11" max="11" width="23.85546875" style="112" customWidth="1"/>
    <col min="12" max="12" width="16" style="124" bestFit="1" customWidth="1"/>
    <col min="13" max="16384" width="8.7109375" style="124"/>
  </cols>
  <sheetData>
    <row r="1" spans="2:11" ht="14.1" customHeight="1"/>
    <row r="2" spans="2:11" ht="21">
      <c r="B2" s="530" t="s">
        <v>330</v>
      </c>
      <c r="C2" s="530"/>
      <c r="D2" s="530"/>
      <c r="E2" s="530"/>
      <c r="F2" s="530"/>
      <c r="G2" s="530"/>
      <c r="H2" s="530"/>
      <c r="J2" s="184" t="s">
        <v>53</v>
      </c>
    </row>
    <row r="3" spans="2:11" ht="23.25">
      <c r="B3" s="117" t="s">
        <v>151</v>
      </c>
      <c r="C3" s="529" t="s">
        <v>152</v>
      </c>
      <c r="D3" s="529" t="s">
        <v>153</v>
      </c>
      <c r="E3" s="467" t="s">
        <v>200</v>
      </c>
      <c r="F3" s="467" t="s">
        <v>201</v>
      </c>
      <c r="G3" s="467" t="s">
        <v>202</v>
      </c>
      <c r="H3" s="467" t="s">
        <v>203</v>
      </c>
      <c r="J3" s="551" t="s">
        <v>204</v>
      </c>
      <c r="K3" s="551"/>
    </row>
    <row r="4" spans="2:11" ht="15.75">
      <c r="B4" s="160">
        <v>1</v>
      </c>
      <c r="C4" s="462" t="s">
        <v>331</v>
      </c>
      <c r="D4" s="462"/>
      <c r="E4" s="462" t="s">
        <v>294</v>
      </c>
      <c r="F4" s="176" t="s">
        <v>208</v>
      </c>
      <c r="G4" s="462"/>
      <c r="H4" s="462"/>
      <c r="J4" s="552" t="str">
        <f>Cust_Acyn</f>
        <v>Customer</v>
      </c>
      <c r="K4" s="552"/>
    </row>
    <row r="5" spans="2:11" ht="15.75">
      <c r="B5" s="160"/>
      <c r="C5" s="462" t="s">
        <v>332</v>
      </c>
      <c r="D5" s="462"/>
      <c r="E5" s="462"/>
      <c r="F5" s="462"/>
      <c r="G5" s="462"/>
      <c r="H5" s="462"/>
      <c r="J5" s="173" t="s">
        <v>209</v>
      </c>
      <c r="K5" s="173" t="str">
        <f>Cust_PM</f>
        <v>Cust_PM_TBD</v>
      </c>
    </row>
    <row r="6" spans="2:11" ht="15.75">
      <c r="B6" s="160"/>
      <c r="C6" s="462" t="s">
        <v>333</v>
      </c>
      <c r="D6" s="462"/>
      <c r="E6" s="462"/>
      <c r="F6" s="462"/>
      <c r="G6" s="462"/>
      <c r="H6" s="462"/>
      <c r="J6" s="173" t="s">
        <v>213</v>
      </c>
      <c r="K6" s="173" t="str">
        <f>Cust_Storage_Lead</f>
        <v>Cust_Storage_Lead_TBD</v>
      </c>
    </row>
    <row r="7" spans="2:11" ht="15.75">
      <c r="B7" s="160"/>
      <c r="C7" s="462"/>
      <c r="D7" s="163" t="s">
        <v>334</v>
      </c>
      <c r="E7" s="462"/>
      <c r="F7" s="462"/>
      <c r="G7" s="462"/>
      <c r="H7" s="462"/>
      <c r="J7" s="173" t="s">
        <v>215</v>
      </c>
      <c r="K7" s="173"/>
    </row>
    <row r="8" spans="2:11" ht="15.75">
      <c r="B8" s="160">
        <v>2</v>
      </c>
      <c r="C8" s="462" t="s">
        <v>335</v>
      </c>
      <c r="D8" s="462"/>
      <c r="E8" s="462" t="s">
        <v>294</v>
      </c>
      <c r="F8" s="176" t="s">
        <v>208</v>
      </c>
      <c r="G8" s="462"/>
      <c r="H8" s="462"/>
      <c r="J8" s="552" t="s">
        <v>217</v>
      </c>
      <c r="K8" s="552"/>
    </row>
    <row r="9" spans="2:11" ht="15.75">
      <c r="B9" s="160">
        <f t="shared" ref="B9:B17" si="0">B8+1</f>
        <v>3</v>
      </c>
      <c r="C9" s="462" t="s">
        <v>336</v>
      </c>
      <c r="D9" s="462"/>
      <c r="E9" s="462" t="s">
        <v>294</v>
      </c>
      <c r="F9" s="176" t="s">
        <v>208</v>
      </c>
      <c r="G9" s="462"/>
      <c r="H9" s="462"/>
      <c r="J9" s="173" t="s">
        <v>219</v>
      </c>
      <c r="K9" s="173" t="str">
        <f>Hitachi_PM_1</f>
        <v>HitachiPM_TBD</v>
      </c>
    </row>
    <row r="10" spans="2:11" ht="15.75">
      <c r="B10" s="160">
        <f t="shared" si="0"/>
        <v>4</v>
      </c>
      <c r="C10" s="462" t="s">
        <v>337</v>
      </c>
      <c r="D10" s="462"/>
      <c r="E10" s="462" t="s">
        <v>294</v>
      </c>
      <c r="F10" s="176" t="s">
        <v>208</v>
      </c>
      <c r="G10" s="462"/>
      <c r="H10" s="462"/>
      <c r="J10" s="173" t="s">
        <v>221</v>
      </c>
      <c r="K10" s="173" t="str">
        <f>Hitachi_STC_1</f>
        <v>Hitachi_STC_TBD</v>
      </c>
    </row>
    <row r="11" spans="2:11" ht="15.75">
      <c r="B11" s="160">
        <f t="shared" si="0"/>
        <v>5</v>
      </c>
      <c r="C11" s="462" t="s">
        <v>338</v>
      </c>
      <c r="D11" s="462"/>
      <c r="E11" s="462" t="s">
        <v>294</v>
      </c>
      <c r="F11" s="176" t="s">
        <v>208</v>
      </c>
      <c r="G11" s="462"/>
      <c r="H11" s="462"/>
      <c r="J11" s="173" t="s">
        <v>223</v>
      </c>
      <c r="K11" s="173" t="str">
        <f>Hitachi_Lead_TC</f>
        <v>HitachiLeadTC_TBD</v>
      </c>
    </row>
    <row r="12" spans="2:11" ht="15.75">
      <c r="B12" s="160">
        <f t="shared" si="0"/>
        <v>6</v>
      </c>
      <c r="C12" s="462" t="s">
        <v>339</v>
      </c>
      <c r="D12" s="462"/>
      <c r="E12" s="462" t="s">
        <v>294</v>
      </c>
      <c r="F12" s="176" t="s">
        <v>208</v>
      </c>
      <c r="G12" s="462"/>
      <c r="H12" s="462"/>
      <c r="J12" s="173" t="s">
        <v>225</v>
      </c>
      <c r="K12" s="173" t="str">
        <f>Hitachi_TC_1</f>
        <v>HitachiTC1_TBD</v>
      </c>
    </row>
    <row r="13" spans="2:11" ht="15.75">
      <c r="B13" s="160">
        <f t="shared" si="0"/>
        <v>7</v>
      </c>
      <c r="C13" s="462" t="s">
        <v>340</v>
      </c>
      <c r="D13" s="462"/>
      <c r="E13" s="462" t="s">
        <v>294</v>
      </c>
      <c r="F13" s="176" t="s">
        <v>208</v>
      </c>
      <c r="G13" s="462"/>
      <c r="H13" s="462"/>
      <c r="J13" s="173" t="s">
        <v>227</v>
      </c>
      <c r="K13" s="173" t="str">
        <f>Hitachi_TC_2</f>
        <v>HitachiTC2_TBD</v>
      </c>
    </row>
    <row r="14" spans="2:11" ht="15.75">
      <c r="B14" s="160">
        <f t="shared" si="0"/>
        <v>8</v>
      </c>
      <c r="C14" s="462" t="s">
        <v>341</v>
      </c>
      <c r="D14" s="462"/>
      <c r="E14" s="462" t="s">
        <v>294</v>
      </c>
      <c r="F14" s="176" t="s">
        <v>208</v>
      </c>
      <c r="G14" s="462"/>
      <c r="H14" s="462"/>
      <c r="J14" s="179"/>
      <c r="K14" s="179"/>
    </row>
    <row r="15" spans="2:11" ht="15.75">
      <c r="B15" s="160">
        <f t="shared" si="0"/>
        <v>9</v>
      </c>
      <c r="C15" s="462" t="s">
        <v>342</v>
      </c>
      <c r="D15" s="462"/>
      <c r="E15" s="462" t="s">
        <v>294</v>
      </c>
      <c r="F15" s="176" t="s">
        <v>208</v>
      </c>
      <c r="G15" s="462"/>
      <c r="H15" s="462"/>
    </row>
    <row r="16" spans="2:11" ht="15.75">
      <c r="B16" s="160">
        <f t="shared" si="0"/>
        <v>10</v>
      </c>
      <c r="C16" s="462" t="s">
        <v>343</v>
      </c>
      <c r="D16" s="462"/>
      <c r="E16" s="462" t="s">
        <v>294</v>
      </c>
      <c r="F16" s="176" t="s">
        <v>208</v>
      </c>
      <c r="G16" s="462"/>
      <c r="H16" s="462"/>
    </row>
    <row r="17" spans="2:8" ht="15.75">
      <c r="B17" s="160">
        <f t="shared" si="0"/>
        <v>11</v>
      </c>
      <c r="C17" s="462" t="s">
        <v>344</v>
      </c>
      <c r="D17" s="462"/>
      <c r="E17" s="462" t="s">
        <v>294</v>
      </c>
      <c r="F17" s="176" t="s">
        <v>208</v>
      </c>
      <c r="G17" s="462"/>
      <c r="H17" s="462"/>
    </row>
    <row r="18" spans="2:8" ht="15.75">
      <c r="B18" s="160"/>
      <c r="C18" s="160" t="s">
        <v>167</v>
      </c>
      <c r="D18" s="462" t="s">
        <v>345</v>
      </c>
      <c r="E18" s="462"/>
      <c r="F18" s="462"/>
      <c r="G18" s="462"/>
      <c r="H18" s="462"/>
    </row>
    <row r="19" spans="2:8" ht="15.75">
      <c r="B19" s="160"/>
      <c r="C19" s="160" t="s">
        <v>169</v>
      </c>
      <c r="D19" s="462" t="s">
        <v>346</v>
      </c>
      <c r="E19" s="462"/>
      <c r="F19" s="462"/>
      <c r="G19" s="462"/>
      <c r="H19" s="462"/>
    </row>
    <row r="20" spans="2:8" ht="15.75">
      <c r="B20" s="160">
        <f>B17+1</f>
        <v>12</v>
      </c>
      <c r="C20" s="462" t="s">
        <v>347</v>
      </c>
      <c r="D20" s="462"/>
      <c r="E20" s="462" t="s">
        <v>294</v>
      </c>
      <c r="F20" s="176" t="s">
        <v>208</v>
      </c>
      <c r="G20" s="462"/>
      <c r="H20" s="462"/>
    </row>
    <row r="22" spans="2:8" ht="21">
      <c r="B22" s="530" t="s">
        <v>348</v>
      </c>
      <c r="C22" s="530"/>
      <c r="D22" s="530"/>
      <c r="E22" s="530"/>
      <c r="F22" s="530"/>
      <c r="G22" s="530"/>
      <c r="H22" s="530"/>
    </row>
    <row r="23" spans="2:8" ht="23.25">
      <c r="B23" s="117" t="s">
        <v>151</v>
      </c>
      <c r="C23" s="529" t="s">
        <v>152</v>
      </c>
      <c r="D23" s="529" t="s">
        <v>153</v>
      </c>
      <c r="E23" s="467" t="s">
        <v>200</v>
      </c>
      <c r="F23" s="467" t="s">
        <v>201</v>
      </c>
      <c r="G23" s="467" t="s">
        <v>202</v>
      </c>
      <c r="H23" s="467" t="s">
        <v>203</v>
      </c>
    </row>
    <row r="24" spans="2:8" ht="15.75">
      <c r="B24" s="160">
        <v>1</v>
      </c>
      <c r="C24" s="462" t="s">
        <v>349</v>
      </c>
      <c r="D24" s="462"/>
      <c r="E24" s="462" t="s">
        <v>294</v>
      </c>
      <c r="F24" s="176" t="s">
        <v>208</v>
      </c>
      <c r="G24" s="462"/>
      <c r="H24" s="462"/>
    </row>
    <row r="25" spans="2:8" ht="15.75">
      <c r="B25" s="160">
        <v>2</v>
      </c>
      <c r="C25" s="462" t="s">
        <v>350</v>
      </c>
      <c r="D25" s="462"/>
      <c r="E25" s="462" t="s">
        <v>294</v>
      </c>
      <c r="F25" s="176" t="s">
        <v>208</v>
      </c>
      <c r="G25" s="462"/>
      <c r="H25" s="462"/>
    </row>
    <row r="26" spans="2:8" ht="15.75">
      <c r="B26" s="160">
        <f t="shared" ref="B26:B33" si="1">B25+1</f>
        <v>3</v>
      </c>
      <c r="C26" s="462" t="s">
        <v>351</v>
      </c>
      <c r="D26" s="462"/>
      <c r="E26" s="462" t="s">
        <v>294</v>
      </c>
      <c r="F26" s="176" t="s">
        <v>208</v>
      </c>
      <c r="G26" s="462"/>
      <c r="H26" s="462"/>
    </row>
    <row r="27" spans="2:8" ht="15.75">
      <c r="B27" s="160">
        <f t="shared" si="1"/>
        <v>4</v>
      </c>
      <c r="C27" s="462" t="s">
        <v>352</v>
      </c>
      <c r="D27" s="462"/>
      <c r="E27" s="462" t="s">
        <v>294</v>
      </c>
      <c r="F27" s="176" t="s">
        <v>208</v>
      </c>
      <c r="G27" s="462"/>
      <c r="H27" s="462"/>
    </row>
    <row r="28" spans="2:8" ht="15.75">
      <c r="B28" s="160">
        <f t="shared" si="1"/>
        <v>5</v>
      </c>
      <c r="C28" s="462" t="s">
        <v>353</v>
      </c>
      <c r="D28" s="462"/>
      <c r="E28" s="462" t="s">
        <v>294</v>
      </c>
      <c r="F28" s="176" t="s">
        <v>208</v>
      </c>
      <c r="G28" s="462"/>
      <c r="H28" s="462"/>
    </row>
    <row r="29" spans="2:8" ht="15.75">
      <c r="B29" s="160">
        <f t="shared" si="1"/>
        <v>6</v>
      </c>
      <c r="C29" s="462" t="s">
        <v>354</v>
      </c>
      <c r="D29" s="462"/>
      <c r="E29" s="462" t="s">
        <v>294</v>
      </c>
      <c r="F29" s="176" t="s">
        <v>208</v>
      </c>
      <c r="G29" s="462"/>
      <c r="H29" s="462"/>
    </row>
    <row r="30" spans="2:8" ht="15.75">
      <c r="B30" s="160">
        <f t="shared" si="1"/>
        <v>7</v>
      </c>
      <c r="C30" s="462" t="s">
        <v>355</v>
      </c>
      <c r="D30" s="462"/>
      <c r="E30" s="462" t="s">
        <v>294</v>
      </c>
      <c r="F30" s="176" t="s">
        <v>208</v>
      </c>
      <c r="G30" s="462"/>
      <c r="H30" s="462"/>
    </row>
    <row r="31" spans="2:8" ht="15.75">
      <c r="B31" s="160">
        <f t="shared" si="1"/>
        <v>8</v>
      </c>
      <c r="C31" s="462" t="s">
        <v>356</v>
      </c>
      <c r="D31" s="462"/>
      <c r="E31" s="462" t="s">
        <v>294</v>
      </c>
      <c r="F31" s="176" t="s">
        <v>208</v>
      </c>
      <c r="G31" s="462"/>
      <c r="H31" s="462"/>
    </row>
    <row r="32" spans="2:8" ht="15.75">
      <c r="B32" s="160">
        <f t="shared" si="1"/>
        <v>9</v>
      </c>
      <c r="C32" s="462" t="s">
        <v>357</v>
      </c>
      <c r="D32" s="462"/>
      <c r="E32" s="462" t="s">
        <v>294</v>
      </c>
      <c r="F32" s="176" t="s">
        <v>208</v>
      </c>
      <c r="G32" s="462"/>
      <c r="H32" s="462"/>
    </row>
    <row r="33" spans="2:8" ht="15.75">
      <c r="B33" s="160">
        <f t="shared" si="1"/>
        <v>10</v>
      </c>
      <c r="C33" s="462" t="s">
        <v>358</v>
      </c>
      <c r="D33" s="462"/>
      <c r="E33" s="462" t="str">
        <f>Cust_Acyn&amp;"/ Hitachi-TC"</f>
        <v>Customer/ Hitachi-TC</v>
      </c>
      <c r="F33" s="176" t="s">
        <v>208</v>
      </c>
      <c r="G33" s="462"/>
      <c r="H33" s="462"/>
    </row>
    <row r="35" spans="2:8" ht="21">
      <c r="B35" s="530" t="s">
        <v>359</v>
      </c>
      <c r="C35" s="530"/>
      <c r="D35" s="530"/>
      <c r="E35" s="530"/>
      <c r="F35" s="530"/>
      <c r="G35" s="530"/>
      <c r="H35" s="530"/>
    </row>
    <row r="36" spans="2:8" ht="23.25">
      <c r="B36" s="117" t="s">
        <v>151</v>
      </c>
      <c r="C36" s="529" t="s">
        <v>152</v>
      </c>
      <c r="D36" s="529" t="s">
        <v>153</v>
      </c>
      <c r="E36" s="467" t="s">
        <v>200</v>
      </c>
      <c r="F36" s="467" t="s">
        <v>201</v>
      </c>
      <c r="G36" s="467" t="s">
        <v>202</v>
      </c>
      <c r="H36" s="467" t="s">
        <v>203</v>
      </c>
    </row>
    <row r="37" spans="2:8" ht="15.75">
      <c r="B37" s="553" t="s">
        <v>360</v>
      </c>
      <c r="C37" s="553"/>
      <c r="D37" s="553"/>
      <c r="E37" s="553"/>
      <c r="F37" s="553"/>
      <c r="G37" s="553"/>
      <c r="H37" s="553"/>
    </row>
    <row r="38" spans="2:8" ht="15.75">
      <c r="B38" s="160">
        <v>1</v>
      </c>
      <c r="C38" s="462" t="s">
        <v>361</v>
      </c>
      <c r="D38" s="462"/>
      <c r="E38" s="462" t="str">
        <f t="shared" ref="E38:E43" si="2">Cust_Acyn</f>
        <v>Customer</v>
      </c>
      <c r="F38" s="462" t="s">
        <v>325</v>
      </c>
      <c r="G38" s="462"/>
      <c r="H38" s="462"/>
    </row>
    <row r="39" spans="2:8" ht="15.75">
      <c r="B39" s="160">
        <f t="shared" ref="B39:B53" si="3">B38+1</f>
        <v>2</v>
      </c>
      <c r="C39" s="462" t="s">
        <v>362</v>
      </c>
      <c r="D39" s="462"/>
      <c r="E39" s="462" t="str">
        <f t="shared" si="2"/>
        <v>Customer</v>
      </c>
      <c r="F39" s="462" t="s">
        <v>325</v>
      </c>
      <c r="G39" s="462"/>
      <c r="H39" s="462"/>
    </row>
    <row r="40" spans="2:8" ht="15.75">
      <c r="B40" s="160">
        <f t="shared" si="3"/>
        <v>3</v>
      </c>
      <c r="C40" s="462" t="s">
        <v>363</v>
      </c>
      <c r="D40" s="462"/>
      <c r="E40" s="462" t="str">
        <f t="shared" si="2"/>
        <v>Customer</v>
      </c>
      <c r="F40" s="462" t="s">
        <v>325</v>
      </c>
      <c r="G40" s="462"/>
      <c r="H40" s="462"/>
    </row>
    <row r="41" spans="2:8" ht="15.75">
      <c r="B41" s="160">
        <f t="shared" si="3"/>
        <v>4</v>
      </c>
      <c r="C41" s="462" t="s">
        <v>364</v>
      </c>
      <c r="D41" s="462"/>
      <c r="E41" s="462" t="str">
        <f t="shared" si="2"/>
        <v>Customer</v>
      </c>
      <c r="F41" s="462" t="s">
        <v>325</v>
      </c>
      <c r="G41" s="462"/>
      <c r="H41" s="462"/>
    </row>
    <row r="42" spans="2:8" ht="15.75">
      <c r="B42" s="160">
        <f t="shared" si="3"/>
        <v>5</v>
      </c>
      <c r="C42" s="462" t="s">
        <v>365</v>
      </c>
      <c r="D42" s="462"/>
      <c r="E42" s="462" t="str">
        <f t="shared" si="2"/>
        <v>Customer</v>
      </c>
      <c r="F42" s="462" t="s">
        <v>325</v>
      </c>
      <c r="G42" s="462"/>
      <c r="H42" s="462"/>
    </row>
    <row r="43" spans="2:8" ht="15.75">
      <c r="B43" s="160">
        <f t="shared" si="3"/>
        <v>6</v>
      </c>
      <c r="C43" s="462" t="s">
        <v>366</v>
      </c>
      <c r="D43" s="462"/>
      <c r="E43" s="462" t="str">
        <f t="shared" si="2"/>
        <v>Customer</v>
      </c>
      <c r="F43" s="462" t="s">
        <v>325</v>
      </c>
      <c r="G43" s="462"/>
      <c r="H43" s="462"/>
    </row>
    <row r="44" spans="2:8" ht="15.75">
      <c r="B44" s="160">
        <f t="shared" si="3"/>
        <v>7</v>
      </c>
      <c r="C44" s="462" t="s">
        <v>367</v>
      </c>
      <c r="D44" s="462"/>
      <c r="E44" s="462" t="s">
        <v>294</v>
      </c>
      <c r="F44" s="462" t="s">
        <v>208</v>
      </c>
      <c r="G44" s="462"/>
      <c r="H44" s="462"/>
    </row>
    <row r="45" spans="2:8" ht="15.75">
      <c r="B45" s="160">
        <f t="shared" si="3"/>
        <v>8</v>
      </c>
      <c r="C45" s="462" t="s">
        <v>368</v>
      </c>
      <c r="D45" s="462"/>
      <c r="E45" s="462" t="str">
        <f>Cust_Acyn&amp;"/ Hitachi-TC"</f>
        <v>Customer/ Hitachi-TC</v>
      </c>
      <c r="F45" s="462" t="s">
        <v>208</v>
      </c>
      <c r="G45" s="462"/>
      <c r="H45" s="462"/>
    </row>
    <row r="46" spans="2:8" ht="15.75">
      <c r="B46" s="160">
        <f t="shared" si="3"/>
        <v>9</v>
      </c>
      <c r="C46" s="462" t="s">
        <v>369</v>
      </c>
      <c r="D46" s="462"/>
      <c r="E46" s="462" t="str">
        <f>Cust_Acyn&amp;"/ Hitachi-TC"</f>
        <v>Customer/ Hitachi-TC</v>
      </c>
      <c r="F46" s="462" t="s">
        <v>208</v>
      </c>
      <c r="G46" s="462"/>
      <c r="H46" s="462"/>
    </row>
    <row r="47" spans="2:8" ht="15.75">
      <c r="B47" s="160">
        <f t="shared" si="3"/>
        <v>10</v>
      </c>
      <c r="C47" s="462" t="s">
        <v>370</v>
      </c>
      <c r="D47" s="462"/>
      <c r="E47" s="462" t="str">
        <f>Cust_Acyn&amp;"/ Hitachi-TC"</f>
        <v>Customer/ Hitachi-TC</v>
      </c>
      <c r="F47" s="462" t="s">
        <v>371</v>
      </c>
      <c r="G47" s="462"/>
      <c r="H47" s="462"/>
    </row>
    <row r="48" spans="2:8" ht="15.75">
      <c r="B48" s="160">
        <f t="shared" si="3"/>
        <v>11</v>
      </c>
      <c r="C48" s="462" t="s">
        <v>372</v>
      </c>
      <c r="D48" s="462"/>
      <c r="E48" s="462" t="str">
        <f t="shared" ref="E48:E53" si="4">Cust_Acyn</f>
        <v>Customer</v>
      </c>
      <c r="F48" s="462" t="s">
        <v>325</v>
      </c>
      <c r="G48" s="462"/>
      <c r="H48" s="462"/>
    </row>
    <row r="49" spans="2:8" ht="15.75">
      <c r="B49" s="160">
        <f t="shared" si="3"/>
        <v>12</v>
      </c>
      <c r="C49" s="462" t="s">
        <v>373</v>
      </c>
      <c r="D49" s="462"/>
      <c r="E49" s="462" t="str">
        <f t="shared" si="4"/>
        <v>Customer</v>
      </c>
      <c r="F49" s="462" t="s">
        <v>325</v>
      </c>
      <c r="G49" s="462"/>
      <c r="H49" s="462"/>
    </row>
    <row r="50" spans="2:8" ht="15.75">
      <c r="B50" s="160">
        <f t="shared" si="3"/>
        <v>13</v>
      </c>
      <c r="C50" s="462" t="s">
        <v>374</v>
      </c>
      <c r="D50" s="462"/>
      <c r="E50" s="462" t="str">
        <f t="shared" si="4"/>
        <v>Customer</v>
      </c>
      <c r="F50" s="462" t="s">
        <v>325</v>
      </c>
      <c r="G50" s="462"/>
      <c r="H50" s="462"/>
    </row>
    <row r="51" spans="2:8" ht="15.75">
      <c r="B51" s="160">
        <f t="shared" si="3"/>
        <v>14</v>
      </c>
      <c r="C51" s="462" t="s">
        <v>375</v>
      </c>
      <c r="D51" s="462"/>
      <c r="E51" s="462" t="str">
        <f t="shared" si="4"/>
        <v>Customer</v>
      </c>
      <c r="F51" s="462" t="s">
        <v>325</v>
      </c>
      <c r="G51" s="462"/>
      <c r="H51" s="462"/>
    </row>
    <row r="52" spans="2:8" ht="15.75">
      <c r="B52" s="160">
        <f t="shared" si="3"/>
        <v>15</v>
      </c>
      <c r="C52" s="462" t="s">
        <v>376</v>
      </c>
      <c r="D52" s="462"/>
      <c r="E52" s="462" t="str">
        <f t="shared" si="4"/>
        <v>Customer</v>
      </c>
      <c r="F52" s="462" t="s">
        <v>377</v>
      </c>
      <c r="G52" s="462"/>
      <c r="H52" s="462"/>
    </row>
    <row r="53" spans="2:8" ht="15.75">
      <c r="B53" s="160">
        <f t="shared" si="3"/>
        <v>16</v>
      </c>
      <c r="C53" s="462" t="s">
        <v>378</v>
      </c>
      <c r="D53" s="462"/>
      <c r="E53" s="462" t="str">
        <f t="shared" si="4"/>
        <v>Customer</v>
      </c>
      <c r="F53" s="462" t="s">
        <v>379</v>
      </c>
      <c r="G53" s="462"/>
      <c r="H53" s="462"/>
    </row>
  </sheetData>
  <mergeCells count="10">
    <mergeCell ref="C36:D36"/>
    <mergeCell ref="B37:H37"/>
    <mergeCell ref="J8:K8"/>
    <mergeCell ref="B2:H2"/>
    <mergeCell ref="C3:D3"/>
    <mergeCell ref="B22:H22"/>
    <mergeCell ref="C23:D23"/>
    <mergeCell ref="B35:H35"/>
    <mergeCell ref="J3:K3"/>
    <mergeCell ref="J4:K4"/>
  </mergeCells>
  <hyperlinks>
    <hyperlink ref="J2" location="'Cover Sheet'!A1" display="Back to Cover Sheet" xr:uid="{00000000-0004-0000-0500-000000000000}"/>
  </hyperlinks>
  <pageMargins left="0.75" right="0.75" top="1" bottom="1" header="0.5" footer="0.5"/>
  <pageSetup scale="67" orientation="portrait" horizontalDpi="4294967292" verticalDpi="4294967292"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44"/>
  </sheetPr>
  <dimension ref="B1:F265"/>
  <sheetViews>
    <sheetView zoomScale="90" zoomScaleNormal="90" zoomScaleSheetLayoutView="125" zoomScalePageLayoutView="125" workbookViewId="0">
      <selection activeCell="D24" sqref="D24"/>
    </sheetView>
  </sheetViews>
  <sheetFormatPr defaultColWidth="8.7109375" defaultRowHeight="12.75"/>
  <cols>
    <col min="1" max="1" width="1.42578125" style="124" customWidth="1"/>
    <col min="2" max="2" width="4.7109375" style="126" customWidth="1"/>
    <col min="3" max="3" width="3" style="124" customWidth="1"/>
    <col min="4" max="4" width="255.5703125" style="124" customWidth="1"/>
    <col min="5" max="16384" width="8.7109375" style="124"/>
  </cols>
  <sheetData>
    <row r="1" spans="2:6" ht="6" customHeight="1"/>
    <row r="2" spans="2:6" ht="21">
      <c r="B2" s="530" t="s">
        <v>380</v>
      </c>
      <c r="C2" s="530"/>
      <c r="D2" s="530"/>
      <c r="F2" s="184" t="s">
        <v>53</v>
      </c>
    </row>
    <row r="3" spans="2:6" ht="15.75">
      <c r="B3" s="560" t="s">
        <v>6</v>
      </c>
      <c r="C3" s="561"/>
      <c r="D3" s="562"/>
    </row>
    <row r="4" spans="2:6" ht="15.75">
      <c r="B4" s="462"/>
      <c r="C4" s="462" t="s">
        <v>381</v>
      </c>
      <c r="D4" s="462"/>
    </row>
    <row r="5" spans="2:6" ht="15.75">
      <c r="B5" s="462"/>
      <c r="C5" s="462"/>
      <c r="D5" s="462" t="s">
        <v>382</v>
      </c>
    </row>
    <row r="6" spans="2:6" ht="15.75">
      <c r="B6" s="462"/>
      <c r="C6" s="462"/>
      <c r="D6" s="462" t="s">
        <v>383</v>
      </c>
    </row>
    <row r="7" spans="2:6" ht="15.75">
      <c r="B7" s="462"/>
      <c r="C7" s="462"/>
      <c r="D7" s="462" t="s">
        <v>384</v>
      </c>
    </row>
    <row r="8" spans="2:6" ht="15.75">
      <c r="B8" s="462"/>
      <c r="C8" s="462"/>
      <c r="D8" s="462" t="s">
        <v>385</v>
      </c>
    </row>
    <row r="9" spans="2:6" ht="15.75">
      <c r="B9" s="462"/>
      <c r="C9" s="462"/>
      <c r="D9" s="407" t="s">
        <v>386</v>
      </c>
    </row>
    <row r="10" spans="2:6" ht="15.75">
      <c r="B10" s="462"/>
      <c r="C10" s="462"/>
      <c r="D10" s="407" t="s">
        <v>387</v>
      </c>
    </row>
    <row r="11" spans="2:6" ht="15.75">
      <c r="B11" s="462"/>
      <c r="C11" s="462"/>
      <c r="D11" s="161" t="s">
        <v>388</v>
      </c>
    </row>
    <row r="12" spans="2:6" ht="15.75">
      <c r="B12" s="462"/>
      <c r="C12" s="462"/>
      <c r="D12" s="161" t="s">
        <v>389</v>
      </c>
    </row>
    <row r="13" spans="2:6" ht="15.75">
      <c r="B13" s="462"/>
      <c r="C13" s="462"/>
      <c r="D13" s="462"/>
    </row>
    <row r="14" spans="2:6" ht="15.75">
      <c r="B14" s="462"/>
      <c r="C14" s="462" t="s">
        <v>390</v>
      </c>
      <c r="D14" s="462"/>
    </row>
    <row r="15" spans="2:6" ht="15.75">
      <c r="B15" s="462"/>
      <c r="C15" s="466"/>
      <c r="D15" s="466" t="s">
        <v>391</v>
      </c>
    </row>
    <row r="16" spans="2:6" ht="15.75">
      <c r="B16" s="462"/>
      <c r="C16" s="462"/>
      <c r="D16" s="462"/>
    </row>
    <row r="17" spans="2:4" ht="15.75">
      <c r="B17" s="462"/>
      <c r="C17" s="563" t="s">
        <v>392</v>
      </c>
      <c r="D17" s="564"/>
    </row>
    <row r="18" spans="2:4" ht="15.75">
      <c r="B18" s="462"/>
      <c r="C18" s="462"/>
      <c r="D18" s="462" t="s">
        <v>393</v>
      </c>
    </row>
    <row r="19" spans="2:4" ht="15.75">
      <c r="B19" s="462"/>
      <c r="C19" s="462"/>
      <c r="D19" s="462" t="s">
        <v>394</v>
      </c>
    </row>
    <row r="20" spans="2:4" ht="15.75">
      <c r="B20" s="462"/>
      <c r="C20" s="462"/>
      <c r="D20" s="462" t="s">
        <v>395</v>
      </c>
    </row>
    <row r="21" spans="2:4" ht="15.75">
      <c r="B21" s="396"/>
      <c r="C21" s="408"/>
      <c r="D21" s="409"/>
    </row>
    <row r="22" spans="2:4" ht="15.75">
      <c r="B22" s="554" t="s">
        <v>396</v>
      </c>
      <c r="C22" s="555"/>
      <c r="D22" s="556"/>
    </row>
    <row r="23" spans="2:4" ht="15.75">
      <c r="B23" s="462"/>
      <c r="C23" s="405" t="s">
        <v>397</v>
      </c>
      <c r="D23" s="405"/>
    </row>
    <row r="24" spans="2:4" ht="15.75">
      <c r="B24" s="462"/>
      <c r="C24" s="160" t="s">
        <v>167</v>
      </c>
      <c r="D24" s="167" t="s">
        <v>156</v>
      </c>
    </row>
    <row r="25" spans="2:4" ht="15.75">
      <c r="B25" s="462"/>
      <c r="C25" s="160" t="s">
        <v>169</v>
      </c>
      <c r="D25" s="462" t="s">
        <v>398</v>
      </c>
    </row>
    <row r="26" spans="2:4" ht="15.75">
      <c r="B26" s="462"/>
      <c r="C26" s="160" t="s">
        <v>171</v>
      </c>
      <c r="D26" s="462" t="s">
        <v>399</v>
      </c>
    </row>
    <row r="27" spans="2:4" ht="15.75">
      <c r="B27" s="462"/>
      <c r="C27" s="160" t="s">
        <v>173</v>
      </c>
      <c r="D27" s="462" t="s">
        <v>400</v>
      </c>
    </row>
    <row r="28" spans="2:4" ht="15.75">
      <c r="B28" s="462"/>
      <c r="C28" s="160" t="s">
        <v>233</v>
      </c>
      <c r="D28" s="462" t="s">
        <v>401</v>
      </c>
    </row>
    <row r="29" spans="2:4" ht="15.75">
      <c r="B29" s="462"/>
      <c r="C29" s="160" t="s">
        <v>243</v>
      </c>
      <c r="D29" s="462" t="s">
        <v>402</v>
      </c>
    </row>
    <row r="30" spans="2:4" ht="15.75">
      <c r="B30" s="462"/>
      <c r="C30" s="160"/>
      <c r="D30" s="170" t="s">
        <v>403</v>
      </c>
    </row>
    <row r="31" spans="2:4" ht="15.75">
      <c r="B31" s="462"/>
      <c r="C31" s="160"/>
      <c r="D31" s="462"/>
    </row>
    <row r="32" spans="2:4" ht="15.75">
      <c r="B32" s="462"/>
      <c r="C32" s="161" t="s">
        <v>404</v>
      </c>
      <c r="D32" s="462"/>
    </row>
    <row r="33" spans="2:4" ht="15.75">
      <c r="B33" s="396"/>
      <c r="C33" s="408"/>
      <c r="D33" s="409"/>
    </row>
    <row r="34" spans="2:4" ht="15.75">
      <c r="B34" s="554" t="s">
        <v>405</v>
      </c>
      <c r="C34" s="555"/>
      <c r="D34" s="556"/>
    </row>
    <row r="35" spans="2:4" ht="15.75">
      <c r="B35" s="462"/>
      <c r="C35" s="462" t="s">
        <v>406</v>
      </c>
      <c r="D35" s="118"/>
    </row>
    <row r="36" spans="2:4" ht="15.75">
      <c r="B36" s="462"/>
      <c r="C36" s="462"/>
      <c r="D36" s="418" t="s">
        <v>407</v>
      </c>
    </row>
    <row r="37" spans="2:4" ht="15.75">
      <c r="B37" s="462"/>
      <c r="C37" s="462"/>
      <c r="D37" s="462"/>
    </row>
    <row r="38" spans="2:4" ht="15.75">
      <c r="B38" s="462"/>
      <c r="C38" s="427" t="s">
        <v>408</v>
      </c>
      <c r="D38" s="427"/>
    </row>
    <row r="39" spans="2:4" ht="15.75">
      <c r="B39" s="462"/>
      <c r="C39" s="427"/>
      <c r="D39" s="427" t="s">
        <v>409</v>
      </c>
    </row>
    <row r="40" spans="2:4" ht="15.75">
      <c r="B40" s="462"/>
      <c r="C40" s="427"/>
      <c r="D40" s="427" t="s">
        <v>410</v>
      </c>
    </row>
    <row r="41" spans="2:4" ht="15.75">
      <c r="B41" s="462"/>
      <c r="C41" s="427"/>
      <c r="D41" s="427" t="s">
        <v>411</v>
      </c>
    </row>
    <row r="42" spans="2:4" ht="15.75">
      <c r="B42" s="462"/>
      <c r="C42" s="462"/>
      <c r="D42" s="462"/>
    </row>
    <row r="43" spans="2:4" ht="15.75">
      <c r="B43" s="462"/>
      <c r="C43" s="462" t="s">
        <v>412</v>
      </c>
      <c r="D43" s="462"/>
    </row>
    <row r="44" spans="2:4" ht="15.75">
      <c r="B44" s="462"/>
      <c r="C44" s="160" t="s">
        <v>167</v>
      </c>
      <c r="D44" s="462" t="s">
        <v>413</v>
      </c>
    </row>
    <row r="45" spans="2:4" ht="15.75">
      <c r="B45" s="462"/>
      <c r="C45" s="462"/>
      <c r="D45" s="416" t="s">
        <v>414</v>
      </c>
    </row>
    <row r="46" spans="2:4" ht="15.75">
      <c r="B46" s="462"/>
      <c r="C46" s="160" t="s">
        <v>169</v>
      </c>
      <c r="D46" s="462" t="s">
        <v>415</v>
      </c>
    </row>
    <row r="47" spans="2:4" ht="15.75">
      <c r="B47" s="462"/>
      <c r="C47" s="160"/>
      <c r="D47" s="419" t="s">
        <v>416</v>
      </c>
    </row>
    <row r="48" spans="2:4" ht="15.75">
      <c r="B48" s="462"/>
      <c r="C48" s="160"/>
      <c r="D48" s="419" t="s">
        <v>417</v>
      </c>
    </row>
    <row r="49" spans="2:4" ht="15.75">
      <c r="B49" s="462"/>
      <c r="C49" s="160"/>
      <c r="D49" s="419" t="s">
        <v>418</v>
      </c>
    </row>
    <row r="50" spans="2:4" ht="15.75">
      <c r="B50" s="462"/>
      <c r="C50" s="160"/>
      <c r="D50" s="462" t="s">
        <v>419</v>
      </c>
    </row>
    <row r="51" spans="2:4" ht="15.75">
      <c r="B51" s="462"/>
      <c r="C51" s="160"/>
      <c r="D51" s="414" t="s">
        <v>420</v>
      </c>
    </row>
    <row r="52" spans="2:4" ht="15.75">
      <c r="B52" s="462"/>
      <c r="C52" s="160"/>
      <c r="D52" s="417" t="s">
        <v>421</v>
      </c>
    </row>
    <row r="53" spans="2:4" ht="15.75">
      <c r="B53" s="462"/>
      <c r="C53" s="160"/>
      <c r="D53" s="414" t="s">
        <v>422</v>
      </c>
    </row>
    <row r="54" spans="2:4" ht="15.75">
      <c r="B54" s="462"/>
      <c r="C54" s="160"/>
      <c r="D54" s="414" t="s">
        <v>423</v>
      </c>
    </row>
    <row r="55" spans="2:4" ht="15.75">
      <c r="B55" s="462"/>
      <c r="C55" s="160"/>
      <c r="D55" s="462" t="s">
        <v>424</v>
      </c>
    </row>
    <row r="56" spans="2:4" ht="15.75">
      <c r="B56" s="462"/>
      <c r="C56" s="160"/>
      <c r="D56" s="414" t="s">
        <v>425</v>
      </c>
    </row>
    <row r="57" spans="2:4" ht="15.75">
      <c r="B57" s="462"/>
      <c r="C57" s="160"/>
      <c r="D57" s="462" t="s">
        <v>426</v>
      </c>
    </row>
    <row r="58" spans="2:4" ht="15.75">
      <c r="B58" s="462"/>
      <c r="C58" s="160" t="s">
        <v>171</v>
      </c>
      <c r="D58" s="462" t="s">
        <v>427</v>
      </c>
    </row>
    <row r="59" spans="2:4" ht="15.75">
      <c r="B59" s="462"/>
      <c r="C59" s="160" t="s">
        <v>173</v>
      </c>
      <c r="D59" s="462" t="s">
        <v>428</v>
      </c>
    </row>
    <row r="60" spans="2:4" ht="15.75">
      <c r="B60" s="462"/>
      <c r="C60" s="160"/>
      <c r="D60" s="406" t="s">
        <v>429</v>
      </c>
    </row>
    <row r="61" spans="2:4" ht="15.75">
      <c r="B61" s="462"/>
      <c r="C61" s="160"/>
      <c r="D61" s="406" t="s">
        <v>430</v>
      </c>
    </row>
    <row r="62" spans="2:4" ht="15.75">
      <c r="B62" s="462"/>
      <c r="C62" s="160"/>
      <c r="D62" s="414" t="s">
        <v>431</v>
      </c>
    </row>
    <row r="63" spans="2:4" ht="15.75">
      <c r="B63" s="462"/>
      <c r="C63" s="160"/>
      <c r="D63" s="414" t="s">
        <v>432</v>
      </c>
    </row>
    <row r="64" spans="2:4" ht="15.75">
      <c r="B64" s="462"/>
      <c r="C64" s="160"/>
      <c r="D64" s="414" t="s">
        <v>433</v>
      </c>
    </row>
    <row r="65" spans="2:4" ht="15.75">
      <c r="B65" s="462"/>
      <c r="C65" s="160"/>
      <c r="D65" s="406" t="s">
        <v>434</v>
      </c>
    </row>
    <row r="66" spans="2:4" ht="15.75">
      <c r="B66" s="462"/>
      <c r="C66" s="160"/>
      <c r="D66" s="414" t="s">
        <v>431</v>
      </c>
    </row>
    <row r="67" spans="2:4" ht="15.75">
      <c r="B67" s="462"/>
      <c r="C67" s="160"/>
      <c r="D67" s="414" t="s">
        <v>435</v>
      </c>
    </row>
    <row r="68" spans="2:4" ht="15.75">
      <c r="B68" s="462"/>
      <c r="C68" s="160"/>
      <c r="D68" s="414" t="s">
        <v>436</v>
      </c>
    </row>
    <row r="69" spans="2:4" ht="15.75">
      <c r="B69" s="462"/>
      <c r="C69" s="160"/>
      <c r="D69" s="414" t="s">
        <v>437</v>
      </c>
    </row>
    <row r="70" spans="2:4" ht="15.75">
      <c r="B70" s="462"/>
      <c r="C70" s="160"/>
      <c r="D70" s="417" t="s">
        <v>438</v>
      </c>
    </row>
    <row r="71" spans="2:4" ht="15.75">
      <c r="B71" s="462"/>
      <c r="C71" s="160"/>
      <c r="D71" s="417" t="s">
        <v>439</v>
      </c>
    </row>
    <row r="72" spans="2:4" ht="15.75">
      <c r="B72" s="462"/>
      <c r="C72" s="160"/>
      <c r="D72" s="417" t="s">
        <v>440</v>
      </c>
    </row>
    <row r="73" spans="2:4" ht="15.75">
      <c r="B73" s="462"/>
      <c r="C73" s="160"/>
      <c r="D73" s="417" t="s">
        <v>441</v>
      </c>
    </row>
    <row r="74" spans="2:4" ht="15.75">
      <c r="B74" s="462"/>
      <c r="C74" s="160"/>
      <c r="D74" s="417" t="s">
        <v>442</v>
      </c>
    </row>
    <row r="75" spans="2:4" ht="15.75">
      <c r="B75" s="462"/>
      <c r="C75" s="160"/>
      <c r="D75" s="417" t="s">
        <v>443</v>
      </c>
    </row>
    <row r="76" spans="2:4" ht="15.75">
      <c r="B76" s="462"/>
      <c r="C76" s="160"/>
      <c r="D76" s="417" t="s">
        <v>444</v>
      </c>
    </row>
    <row r="77" spans="2:4" ht="15.75">
      <c r="B77" s="462"/>
      <c r="C77" s="160"/>
      <c r="D77" s="417" t="s">
        <v>445</v>
      </c>
    </row>
    <row r="78" spans="2:4" ht="15.75">
      <c r="B78" s="462"/>
      <c r="C78" s="160"/>
      <c r="D78" s="417" t="s">
        <v>446</v>
      </c>
    </row>
    <row r="79" spans="2:4" ht="15.75">
      <c r="B79" s="462"/>
      <c r="C79" s="160"/>
      <c r="D79" s="417" t="s">
        <v>447</v>
      </c>
    </row>
    <row r="80" spans="2:4" ht="15.75">
      <c r="B80" s="462"/>
      <c r="C80" s="160"/>
      <c r="D80" s="417" t="s">
        <v>448</v>
      </c>
    </row>
    <row r="81" spans="2:4" ht="15.75">
      <c r="B81" s="462"/>
      <c r="C81" s="160"/>
      <c r="D81" s="422" t="s">
        <v>449</v>
      </c>
    </row>
    <row r="82" spans="2:4" ht="15.75">
      <c r="B82" s="462"/>
      <c r="C82" s="160"/>
      <c r="D82" s="417" t="s">
        <v>450</v>
      </c>
    </row>
    <row r="83" spans="2:4" ht="15.75">
      <c r="B83" s="462"/>
      <c r="C83" s="160"/>
      <c r="D83" s="417" t="s">
        <v>451</v>
      </c>
    </row>
    <row r="84" spans="2:4" ht="15.75">
      <c r="B84" s="462"/>
      <c r="C84" s="160"/>
      <c r="D84" s="417" t="s">
        <v>452</v>
      </c>
    </row>
    <row r="85" spans="2:4" ht="15.75">
      <c r="B85" s="462"/>
      <c r="C85" s="160"/>
      <c r="D85" s="417" t="s">
        <v>453</v>
      </c>
    </row>
    <row r="86" spans="2:4" ht="15.75">
      <c r="B86" s="462"/>
      <c r="C86" s="160" t="s">
        <v>233</v>
      </c>
      <c r="D86" s="462" t="s">
        <v>454</v>
      </c>
    </row>
    <row r="87" spans="2:4" ht="15.75">
      <c r="B87" s="462"/>
      <c r="C87" s="160"/>
      <c r="D87" s="419" t="s">
        <v>455</v>
      </c>
    </row>
    <row r="88" spans="2:4" ht="15.75">
      <c r="B88" s="462"/>
      <c r="C88" s="160" t="s">
        <v>243</v>
      </c>
      <c r="D88" s="462" t="s">
        <v>456</v>
      </c>
    </row>
    <row r="89" spans="2:4" ht="15.75">
      <c r="B89" s="462"/>
      <c r="C89" s="160" t="s">
        <v>457</v>
      </c>
      <c r="D89" s="462" t="s">
        <v>458</v>
      </c>
    </row>
    <row r="90" spans="2:4" ht="15.75">
      <c r="B90" s="462"/>
      <c r="C90" s="160"/>
      <c r="D90" s="462" t="s">
        <v>459</v>
      </c>
    </row>
    <row r="91" spans="2:4" ht="15.75">
      <c r="B91" s="462"/>
      <c r="C91" s="160"/>
      <c r="D91" s="462" t="s">
        <v>460</v>
      </c>
    </row>
    <row r="92" spans="2:4" ht="15.75">
      <c r="B92" s="462"/>
      <c r="C92" s="160"/>
      <c r="D92" s="462" t="s">
        <v>461</v>
      </c>
    </row>
    <row r="93" spans="2:4" ht="15.75">
      <c r="B93" s="462"/>
      <c r="C93" s="160" t="s">
        <v>462</v>
      </c>
      <c r="D93" s="462" t="s">
        <v>463</v>
      </c>
    </row>
    <row r="94" spans="2:4" ht="15.75">
      <c r="B94" s="462"/>
      <c r="C94" s="160"/>
      <c r="D94" s="407" t="s">
        <v>464</v>
      </c>
    </row>
    <row r="95" spans="2:4" ht="15.75">
      <c r="B95" s="462"/>
      <c r="C95" s="160"/>
      <c r="D95" s="407" t="s">
        <v>465</v>
      </c>
    </row>
    <row r="96" spans="2:4" ht="15.75">
      <c r="B96" s="462"/>
      <c r="C96" s="160"/>
      <c r="D96" s="424" t="s">
        <v>466</v>
      </c>
    </row>
    <row r="97" spans="2:4" ht="15.75">
      <c r="B97" s="462"/>
      <c r="C97" s="160"/>
      <c r="D97" s="424" t="s">
        <v>467</v>
      </c>
    </row>
    <row r="98" spans="2:4" ht="15.75">
      <c r="B98" s="462"/>
      <c r="C98" s="160"/>
      <c r="D98" s="424" t="s">
        <v>468</v>
      </c>
    </row>
    <row r="99" spans="2:4" ht="15.75">
      <c r="B99" s="462"/>
      <c r="C99" s="160"/>
      <c r="D99" s="424" t="s">
        <v>469</v>
      </c>
    </row>
    <row r="100" spans="2:4" ht="15.75">
      <c r="B100" s="462"/>
      <c r="C100" s="160"/>
      <c r="D100" s="424" t="s">
        <v>470</v>
      </c>
    </row>
    <row r="101" spans="2:4" ht="15.75">
      <c r="B101" s="462"/>
      <c r="C101" s="160" t="s">
        <v>471</v>
      </c>
      <c r="D101" s="462" t="s">
        <v>472</v>
      </c>
    </row>
    <row r="102" spans="2:4" ht="15.75">
      <c r="B102" s="462"/>
      <c r="C102" s="160"/>
      <c r="D102" s="407" t="s">
        <v>473</v>
      </c>
    </row>
    <row r="103" spans="2:4" ht="15.75">
      <c r="B103" s="462"/>
      <c r="C103" s="160"/>
      <c r="D103" s="407" t="s">
        <v>474</v>
      </c>
    </row>
    <row r="104" spans="2:4" ht="15.75">
      <c r="B104" s="462"/>
      <c r="C104" s="160"/>
      <c r="D104" s="420" t="s">
        <v>475</v>
      </c>
    </row>
    <row r="105" spans="2:4" ht="15.75">
      <c r="B105" s="462"/>
      <c r="C105" s="160"/>
      <c r="D105" s="420" t="s">
        <v>476</v>
      </c>
    </row>
    <row r="106" spans="2:4" ht="15.75">
      <c r="B106" s="462"/>
      <c r="C106" s="160"/>
      <c r="D106" s="420" t="s">
        <v>477</v>
      </c>
    </row>
    <row r="107" spans="2:4" ht="15.75">
      <c r="B107" s="462"/>
      <c r="C107" s="160"/>
      <c r="D107" s="420" t="s">
        <v>478</v>
      </c>
    </row>
    <row r="108" spans="2:4" ht="15.75">
      <c r="B108" s="462"/>
      <c r="C108" s="160"/>
      <c r="D108" s="420" t="s">
        <v>479</v>
      </c>
    </row>
    <row r="109" spans="2:4" ht="15.75">
      <c r="B109" s="462"/>
      <c r="C109" s="160"/>
      <c r="D109" s="420" t="s">
        <v>480</v>
      </c>
    </row>
    <row r="110" spans="2:4" ht="15.75">
      <c r="B110" s="462"/>
      <c r="C110" s="160" t="s">
        <v>481</v>
      </c>
      <c r="D110" s="462" t="s">
        <v>482</v>
      </c>
    </row>
    <row r="111" spans="2:4" ht="15.75">
      <c r="B111" s="462"/>
      <c r="C111" s="160"/>
      <c r="D111" s="415" t="s">
        <v>483</v>
      </c>
    </row>
    <row r="112" spans="2:4" ht="15.75">
      <c r="B112" s="462"/>
      <c r="C112" s="160"/>
      <c r="D112" s="421" t="s">
        <v>484</v>
      </c>
    </row>
    <row r="113" spans="2:4" ht="15.75">
      <c r="B113" s="462"/>
      <c r="C113" s="160"/>
      <c r="D113" s="423" t="s">
        <v>485</v>
      </c>
    </row>
    <row r="114" spans="2:4" ht="15.75">
      <c r="B114" s="462"/>
      <c r="C114" s="462"/>
      <c r="D114" s="421" t="s">
        <v>486</v>
      </c>
    </row>
    <row r="115" spans="2:4" ht="15.75">
      <c r="B115" s="462"/>
      <c r="C115" s="462"/>
      <c r="D115" s="423" t="s">
        <v>487</v>
      </c>
    </row>
    <row r="116" spans="2:4" ht="15.75">
      <c r="B116" s="462"/>
      <c r="C116" s="462"/>
      <c r="D116" s="415" t="s">
        <v>488</v>
      </c>
    </row>
    <row r="117" spans="2:4" ht="15.75">
      <c r="B117" s="462"/>
      <c r="C117" s="462"/>
      <c r="D117" s="410" t="s">
        <v>489</v>
      </c>
    </row>
    <row r="118" spans="2:4" ht="15.75">
      <c r="B118" s="462"/>
      <c r="C118" s="462"/>
      <c r="D118" s="169" t="s">
        <v>490</v>
      </c>
    </row>
    <row r="119" spans="2:4" ht="15.75">
      <c r="B119" s="462"/>
      <c r="C119" s="462"/>
      <c r="D119" s="462"/>
    </row>
    <row r="120" spans="2:4" ht="15.75">
      <c r="B120" s="462"/>
      <c r="C120" s="243" t="s">
        <v>491</v>
      </c>
      <c r="D120" s="118"/>
    </row>
    <row r="121" spans="2:4" ht="15.75">
      <c r="B121" s="462"/>
      <c r="C121" s="160">
        <v>1</v>
      </c>
      <c r="D121" s="462" t="s">
        <v>492</v>
      </c>
    </row>
    <row r="122" spans="2:4" ht="15.75">
      <c r="B122" s="462"/>
      <c r="C122" s="160">
        <v>2</v>
      </c>
      <c r="D122" s="462" t="s">
        <v>493</v>
      </c>
    </row>
    <row r="123" spans="2:4" ht="15.75">
      <c r="B123" s="462"/>
      <c r="C123" s="160">
        <v>3</v>
      </c>
      <c r="D123" s="462" t="s">
        <v>494</v>
      </c>
    </row>
    <row r="124" spans="2:4" ht="15.75">
      <c r="B124" s="462"/>
      <c r="C124" s="160">
        <v>4</v>
      </c>
      <c r="D124" s="462" t="s">
        <v>495</v>
      </c>
    </row>
    <row r="125" spans="2:4" ht="15.75">
      <c r="B125" s="462"/>
      <c r="C125" s="160"/>
      <c r="D125" s="415" t="s">
        <v>496</v>
      </c>
    </row>
    <row r="126" spans="2:4" ht="15.75">
      <c r="B126" s="462"/>
      <c r="C126" s="160"/>
      <c r="D126" s="426" t="s">
        <v>497</v>
      </c>
    </row>
    <row r="127" spans="2:4" ht="15.75">
      <c r="B127" s="462"/>
      <c r="C127" s="160"/>
      <c r="D127" s="415" t="s">
        <v>498</v>
      </c>
    </row>
    <row r="128" spans="2:4" ht="15.75">
      <c r="B128" s="462"/>
      <c r="C128" s="160"/>
      <c r="D128" s="426" t="s">
        <v>499</v>
      </c>
    </row>
    <row r="129" spans="2:4" ht="15.75">
      <c r="B129" s="462"/>
      <c r="C129" s="160">
        <v>5</v>
      </c>
      <c r="D129" s="462" t="s">
        <v>500</v>
      </c>
    </row>
    <row r="130" spans="2:4" ht="15.75">
      <c r="B130" s="462"/>
      <c r="C130" s="160"/>
      <c r="D130" s="415" t="s">
        <v>501</v>
      </c>
    </row>
    <row r="131" spans="2:4" ht="15.75">
      <c r="B131" s="462"/>
      <c r="C131" s="160">
        <v>6</v>
      </c>
      <c r="D131" s="462" t="s">
        <v>502</v>
      </c>
    </row>
    <row r="132" spans="2:4" ht="15.75">
      <c r="B132" s="462"/>
      <c r="C132" s="462"/>
      <c r="D132" s="170" t="s">
        <v>503</v>
      </c>
    </row>
    <row r="133" spans="2:4" ht="15.75">
      <c r="B133" s="396"/>
      <c r="C133" s="408"/>
      <c r="D133" s="409"/>
    </row>
    <row r="134" spans="2:4" ht="15.75">
      <c r="B134" s="557" t="s">
        <v>504</v>
      </c>
      <c r="C134" s="558"/>
      <c r="D134" s="559"/>
    </row>
    <row r="135" spans="2:4" ht="15.75">
      <c r="B135" s="462"/>
      <c r="C135" s="462" t="s">
        <v>505</v>
      </c>
      <c r="D135" s="462"/>
    </row>
    <row r="136" spans="2:4" ht="15.75">
      <c r="B136" s="462"/>
      <c r="C136" s="462"/>
      <c r="D136" s="462"/>
    </row>
    <row r="137" spans="2:4" ht="15.75">
      <c r="B137" s="462"/>
      <c r="C137" s="462"/>
      <c r="D137" s="462" t="s">
        <v>506</v>
      </c>
    </row>
    <row r="138" spans="2:4" ht="15.75">
      <c r="B138" s="462"/>
      <c r="C138" s="462"/>
      <c r="D138" s="411" t="s">
        <v>507</v>
      </c>
    </row>
    <row r="139" spans="2:4" ht="15.75">
      <c r="B139" s="462"/>
      <c r="C139" s="462"/>
      <c r="D139" s="462"/>
    </row>
    <row r="140" spans="2:4" ht="15.75">
      <c r="B140" s="462"/>
      <c r="C140" s="462"/>
      <c r="D140" s="462" t="s">
        <v>508</v>
      </c>
    </row>
    <row r="141" spans="2:4" ht="15.75">
      <c r="B141" s="266"/>
      <c r="C141" s="266"/>
      <c r="D141" s="412" t="s">
        <v>509</v>
      </c>
    </row>
    <row r="142" spans="2:4" ht="15.75">
      <c r="B142" s="396"/>
      <c r="C142" s="408"/>
      <c r="D142" s="409"/>
    </row>
    <row r="143" spans="2:4" ht="15.75">
      <c r="B143" s="554" t="s">
        <v>510</v>
      </c>
      <c r="C143" s="555"/>
      <c r="D143" s="556"/>
    </row>
    <row r="144" spans="2:4" ht="15.75">
      <c r="B144" s="462"/>
      <c r="C144" s="462" t="s">
        <v>511</v>
      </c>
      <c r="D144" s="462"/>
    </row>
    <row r="145" spans="2:4" ht="15.75">
      <c r="B145" s="462"/>
      <c r="C145" s="462"/>
      <c r="D145" s="462" t="s">
        <v>512</v>
      </c>
    </row>
    <row r="146" spans="2:4" ht="15.75">
      <c r="B146" s="462"/>
      <c r="C146" s="462"/>
      <c r="D146" s="462" t="s">
        <v>513</v>
      </c>
    </row>
    <row r="147" spans="2:4" ht="15.75">
      <c r="B147" s="462"/>
      <c r="C147" s="462"/>
      <c r="D147" s="462" t="s">
        <v>514</v>
      </c>
    </row>
    <row r="148" spans="2:4" ht="15.75">
      <c r="B148" s="462"/>
      <c r="C148" s="160" t="s">
        <v>167</v>
      </c>
      <c r="D148" s="462" t="s">
        <v>515</v>
      </c>
    </row>
    <row r="149" spans="2:4" ht="15.75">
      <c r="B149" s="462"/>
      <c r="C149" s="160" t="s">
        <v>169</v>
      </c>
      <c r="D149" s="462" t="s">
        <v>516</v>
      </c>
    </row>
    <row r="150" spans="2:4" ht="15.75">
      <c r="B150" s="462"/>
      <c r="C150" s="160" t="s">
        <v>171</v>
      </c>
      <c r="D150" s="462" t="s">
        <v>517</v>
      </c>
    </row>
    <row r="151" spans="2:4" ht="15.75">
      <c r="B151" s="462"/>
      <c r="C151" s="462"/>
      <c r="D151" s="462"/>
    </row>
    <row r="152" spans="2:4" ht="15.75">
      <c r="B152" s="462"/>
      <c r="C152" s="462" t="s">
        <v>518</v>
      </c>
      <c r="D152" s="462"/>
    </row>
    <row r="153" spans="2:4" ht="15.75">
      <c r="B153" s="462"/>
      <c r="C153" s="160">
        <v>1</v>
      </c>
      <c r="D153" s="462" t="s">
        <v>519</v>
      </c>
    </row>
    <row r="154" spans="2:4" ht="15.75">
      <c r="B154" s="462"/>
      <c r="C154" s="160"/>
      <c r="D154" s="412" t="s">
        <v>520</v>
      </c>
    </row>
    <row r="155" spans="2:4" ht="15.75">
      <c r="B155" s="462"/>
      <c r="C155" s="160">
        <v>2</v>
      </c>
      <c r="D155" s="462" t="s">
        <v>521</v>
      </c>
    </row>
    <row r="156" spans="2:4" ht="15.75">
      <c r="B156" s="462"/>
      <c r="C156" s="160">
        <v>3</v>
      </c>
      <c r="D156" s="462" t="s">
        <v>522</v>
      </c>
    </row>
    <row r="157" spans="2:4" ht="15.75">
      <c r="B157" s="462"/>
      <c r="C157" s="160">
        <v>4</v>
      </c>
      <c r="D157" s="462" t="s">
        <v>523</v>
      </c>
    </row>
    <row r="158" spans="2:4" ht="15.75">
      <c r="B158" s="462"/>
      <c r="C158" s="160"/>
      <c r="D158" s="414" t="s">
        <v>524</v>
      </c>
    </row>
    <row r="159" spans="2:4" ht="15.75">
      <c r="B159" s="462"/>
      <c r="C159" s="160"/>
      <c r="D159" s="414" t="s">
        <v>525</v>
      </c>
    </row>
    <row r="160" spans="2:4" ht="15.75">
      <c r="B160" s="462"/>
      <c r="C160" s="160"/>
      <c r="D160" s="414" t="s">
        <v>526</v>
      </c>
    </row>
    <row r="161" spans="2:4" ht="15.75">
      <c r="B161" s="462"/>
      <c r="C161" s="160"/>
      <c r="D161" s="414" t="s">
        <v>527</v>
      </c>
    </row>
    <row r="162" spans="2:4" ht="15.75">
      <c r="B162" s="462"/>
      <c r="C162" s="160"/>
      <c r="D162" s="414" t="s">
        <v>528</v>
      </c>
    </row>
    <row r="163" spans="2:4" ht="15.75">
      <c r="B163" s="462"/>
      <c r="C163" s="160"/>
      <c r="D163" s="414" t="s">
        <v>529</v>
      </c>
    </row>
    <row r="164" spans="2:4" ht="15.75">
      <c r="B164" s="462"/>
      <c r="C164" s="160">
        <v>5</v>
      </c>
      <c r="D164" s="462" t="s">
        <v>530</v>
      </c>
    </row>
    <row r="165" spans="2:4" ht="15.75">
      <c r="B165" s="462"/>
      <c r="C165" s="160">
        <v>6</v>
      </c>
      <c r="D165" s="462" t="s">
        <v>531</v>
      </c>
    </row>
    <row r="166" spans="2:4" ht="15.75">
      <c r="B166" s="462"/>
      <c r="C166" s="160"/>
      <c r="D166" s="414" t="s">
        <v>532</v>
      </c>
    </row>
    <row r="167" spans="2:4" ht="15.75">
      <c r="B167" s="462"/>
      <c r="C167" s="160"/>
      <c r="D167" s="414" t="s">
        <v>533</v>
      </c>
    </row>
    <row r="168" spans="2:4" ht="15.75">
      <c r="B168" s="462"/>
      <c r="C168" s="160"/>
      <c r="D168" s="414" t="s">
        <v>534</v>
      </c>
    </row>
    <row r="169" spans="2:4" ht="15.75">
      <c r="B169" s="462"/>
      <c r="C169" s="160"/>
      <c r="D169" s="414" t="s">
        <v>535</v>
      </c>
    </row>
    <row r="170" spans="2:4" ht="15.75">
      <c r="B170" s="462"/>
      <c r="C170" s="160"/>
      <c r="D170" s="414" t="s">
        <v>536</v>
      </c>
    </row>
    <row r="171" spans="2:4" ht="15.75">
      <c r="B171" s="462"/>
      <c r="C171" s="160"/>
      <c r="D171" s="414" t="s">
        <v>537</v>
      </c>
    </row>
    <row r="172" spans="2:4" ht="15.75">
      <c r="B172" s="462"/>
      <c r="C172" s="160">
        <v>7</v>
      </c>
      <c r="D172" s="462" t="s">
        <v>538</v>
      </c>
    </row>
    <row r="173" spans="2:4" ht="15.75">
      <c r="B173" s="462"/>
      <c r="C173" s="160">
        <v>8</v>
      </c>
      <c r="D173" s="462" t="s">
        <v>539</v>
      </c>
    </row>
    <row r="174" spans="2:4" ht="15.75">
      <c r="B174" s="462"/>
      <c r="C174" s="160">
        <v>9</v>
      </c>
      <c r="D174" s="462" t="s">
        <v>540</v>
      </c>
    </row>
    <row r="175" spans="2:4" ht="15.75">
      <c r="B175" s="462"/>
      <c r="C175" s="160">
        <v>10</v>
      </c>
      <c r="D175" s="462" t="s">
        <v>541</v>
      </c>
    </row>
    <row r="176" spans="2:4" ht="15.75">
      <c r="B176" s="462"/>
      <c r="C176" s="160"/>
      <c r="D176" s="462"/>
    </row>
    <row r="177" spans="2:4" ht="15.75">
      <c r="B177" s="462"/>
      <c r="C177" s="462" t="s">
        <v>542</v>
      </c>
      <c r="D177" s="462"/>
    </row>
    <row r="178" spans="2:4" ht="15.75">
      <c r="B178" s="462"/>
      <c r="C178" s="160" t="s">
        <v>167</v>
      </c>
      <c r="D178" s="462" t="s">
        <v>543</v>
      </c>
    </row>
    <row r="179" spans="2:4" ht="15.75">
      <c r="B179" s="462"/>
      <c r="C179" s="160" t="s">
        <v>169</v>
      </c>
      <c r="D179" s="462" t="s">
        <v>544</v>
      </c>
    </row>
    <row r="180" spans="2:4" ht="15.75">
      <c r="B180" s="462"/>
      <c r="C180" s="160"/>
      <c r="D180" s="414" t="s">
        <v>545</v>
      </c>
    </row>
    <row r="181" spans="2:4" ht="15.75">
      <c r="B181" s="462"/>
      <c r="C181" s="160"/>
      <c r="D181" s="414" t="s">
        <v>546</v>
      </c>
    </row>
    <row r="182" spans="2:4" ht="15.75">
      <c r="B182" s="462"/>
      <c r="C182" s="160"/>
      <c r="D182" s="414" t="s">
        <v>547</v>
      </c>
    </row>
    <row r="183" spans="2:4" ht="15.75">
      <c r="B183" s="462"/>
      <c r="C183" s="160"/>
      <c r="D183" s="414" t="s">
        <v>548</v>
      </c>
    </row>
    <row r="184" spans="2:4" ht="15.75">
      <c r="B184" s="462"/>
      <c r="C184" s="160"/>
      <c r="D184" s="414" t="s">
        <v>549</v>
      </c>
    </row>
    <row r="185" spans="2:4" ht="15.75">
      <c r="B185" s="462"/>
      <c r="C185" s="160"/>
      <c r="D185" s="414" t="s">
        <v>550</v>
      </c>
    </row>
    <row r="186" spans="2:4" ht="15.75">
      <c r="B186" s="462"/>
      <c r="C186" s="160"/>
      <c r="D186" s="414" t="s">
        <v>551</v>
      </c>
    </row>
    <row r="187" spans="2:4" ht="15.75">
      <c r="B187" s="462"/>
      <c r="C187" s="160"/>
      <c r="D187" s="414" t="s">
        <v>552</v>
      </c>
    </row>
    <row r="188" spans="2:4" ht="15.75">
      <c r="B188" s="462"/>
      <c r="C188" s="160"/>
      <c r="D188" s="414" t="s">
        <v>553</v>
      </c>
    </row>
    <row r="189" spans="2:4" ht="15.75">
      <c r="B189" s="462"/>
      <c r="C189" s="160"/>
      <c r="D189" s="414" t="s">
        <v>554</v>
      </c>
    </row>
    <row r="190" spans="2:4" ht="15.75">
      <c r="B190" s="462"/>
      <c r="C190" s="160"/>
      <c r="D190" s="414" t="s">
        <v>555</v>
      </c>
    </row>
    <row r="191" spans="2:4" ht="15.75">
      <c r="B191" s="462"/>
      <c r="C191" s="160"/>
      <c r="D191" s="414" t="s">
        <v>556</v>
      </c>
    </row>
    <row r="192" spans="2:4" ht="15.75">
      <c r="B192" s="462"/>
      <c r="C192" s="160"/>
      <c r="D192" s="414" t="s">
        <v>557</v>
      </c>
    </row>
    <row r="193" spans="2:4" ht="15.75">
      <c r="B193" s="462"/>
      <c r="C193" s="160"/>
      <c r="D193" s="414" t="s">
        <v>558</v>
      </c>
    </row>
    <row r="194" spans="2:4" ht="15.75">
      <c r="B194" s="462"/>
      <c r="C194" s="160"/>
      <c r="D194" s="414" t="s">
        <v>559</v>
      </c>
    </row>
    <row r="195" spans="2:4" ht="15.75">
      <c r="B195" s="462"/>
      <c r="C195" s="160" t="s">
        <v>171</v>
      </c>
      <c r="D195" s="462" t="s">
        <v>560</v>
      </c>
    </row>
    <row r="196" spans="2:4" ht="15.75">
      <c r="B196" s="462"/>
      <c r="C196" s="462"/>
      <c r="D196" s="462"/>
    </row>
    <row r="197" spans="2:4" ht="15.75">
      <c r="B197" s="462"/>
      <c r="C197" s="462" t="s">
        <v>561</v>
      </c>
      <c r="D197" s="462"/>
    </row>
    <row r="198" spans="2:4" ht="15.75">
      <c r="B198" s="462"/>
      <c r="C198" s="160" t="s">
        <v>167</v>
      </c>
      <c r="D198" s="462" t="s">
        <v>562</v>
      </c>
    </row>
    <row r="199" spans="2:4" ht="15.75">
      <c r="B199" s="462"/>
      <c r="C199" s="160" t="s">
        <v>169</v>
      </c>
      <c r="D199" s="462" t="s">
        <v>563</v>
      </c>
    </row>
    <row r="200" spans="2:4" ht="15.75">
      <c r="B200" s="462"/>
      <c r="C200" s="462"/>
      <c r="D200" s="161"/>
    </row>
    <row r="201" spans="2:4" ht="15.75">
      <c r="B201" s="462"/>
      <c r="C201" s="462" t="s">
        <v>564</v>
      </c>
      <c r="D201" s="161"/>
    </row>
    <row r="202" spans="2:4" ht="15.75">
      <c r="B202" s="462"/>
      <c r="C202" s="462"/>
      <c r="D202" s="161" t="s">
        <v>565</v>
      </c>
    </row>
    <row r="203" spans="2:4" ht="15.75">
      <c r="B203" s="462"/>
      <c r="C203" s="462"/>
      <c r="D203" s="161" t="s">
        <v>566</v>
      </c>
    </row>
    <row r="204" spans="2:4" ht="15.75">
      <c r="B204" s="462"/>
      <c r="C204" s="462"/>
      <c r="D204" s="161"/>
    </row>
    <row r="205" spans="2:4" ht="15.75">
      <c r="B205" s="462"/>
      <c r="C205" s="462"/>
      <c r="D205" s="161" t="s">
        <v>567</v>
      </c>
    </row>
    <row r="206" spans="2:4" ht="15.75">
      <c r="B206" s="462"/>
      <c r="C206" s="462"/>
      <c r="D206" s="161" t="s">
        <v>568</v>
      </c>
    </row>
    <row r="207" spans="2:4" ht="15.75">
      <c r="B207" s="462"/>
      <c r="C207" s="462"/>
      <c r="D207" s="161" t="s">
        <v>569</v>
      </c>
    </row>
    <row r="208" spans="2:4" ht="15.75">
      <c r="B208" s="462"/>
      <c r="C208" s="462"/>
      <c r="D208" s="161" t="s">
        <v>570</v>
      </c>
    </row>
    <row r="209" spans="2:4" ht="15.75">
      <c r="B209" s="462"/>
      <c r="C209" s="462"/>
      <c r="D209" s="161"/>
    </row>
    <row r="210" spans="2:4" ht="15.75">
      <c r="B210" s="462"/>
      <c r="C210" s="462"/>
      <c r="D210" s="161" t="s">
        <v>571</v>
      </c>
    </row>
    <row r="211" spans="2:4" ht="15.75">
      <c r="B211" s="462"/>
      <c r="C211" s="462"/>
      <c r="D211" s="161" t="s">
        <v>572</v>
      </c>
    </row>
    <row r="212" spans="2:4" ht="15.75">
      <c r="B212" s="462"/>
      <c r="C212" s="462"/>
      <c r="D212" s="161" t="s">
        <v>573</v>
      </c>
    </row>
    <row r="213" spans="2:4" ht="15.75">
      <c r="B213" s="462"/>
      <c r="C213" s="462"/>
      <c r="D213" s="161"/>
    </row>
    <row r="214" spans="2:4" ht="15.75">
      <c r="B214" s="462"/>
      <c r="C214" s="462"/>
      <c r="D214" s="161" t="s">
        <v>574</v>
      </c>
    </row>
    <row r="215" spans="2:4" ht="15.75">
      <c r="B215" s="462"/>
      <c r="C215" s="462"/>
      <c r="D215" s="407" t="s">
        <v>575</v>
      </c>
    </row>
    <row r="216" spans="2:4" ht="15.75">
      <c r="B216" s="462"/>
      <c r="C216" s="462"/>
      <c r="D216" s="431" t="s">
        <v>576</v>
      </c>
    </row>
    <row r="217" spans="2:4" ht="15.75">
      <c r="B217" s="462"/>
      <c r="C217" s="462"/>
      <c r="D217" s="161"/>
    </row>
    <row r="218" spans="2:4" ht="15.75">
      <c r="B218" s="462"/>
      <c r="C218" s="462"/>
      <c r="D218" s="161" t="s">
        <v>577</v>
      </c>
    </row>
    <row r="219" spans="2:4" ht="15.75">
      <c r="B219" s="462"/>
      <c r="C219" s="462"/>
      <c r="D219" s="161" t="s">
        <v>578</v>
      </c>
    </row>
    <row r="220" spans="2:4" ht="15.75">
      <c r="B220" s="462"/>
      <c r="C220" s="462"/>
      <c r="D220" s="161"/>
    </row>
    <row r="221" spans="2:4" ht="15.75">
      <c r="B221" s="462"/>
      <c r="C221" s="462"/>
      <c r="D221" s="161" t="s">
        <v>579</v>
      </c>
    </row>
    <row r="222" spans="2:4" ht="15.75">
      <c r="B222" s="462"/>
      <c r="C222" s="462"/>
      <c r="D222" s="161" t="s">
        <v>580</v>
      </c>
    </row>
    <row r="223" spans="2:4" ht="15.75">
      <c r="B223" s="462"/>
      <c r="C223" s="462"/>
      <c r="D223" s="429" t="s">
        <v>581</v>
      </c>
    </row>
    <row r="224" spans="2:4" ht="15.75">
      <c r="B224" s="462"/>
      <c r="C224" s="462"/>
      <c r="D224" s="429" t="s">
        <v>582</v>
      </c>
    </row>
    <row r="225" spans="2:4" ht="15.75">
      <c r="B225" s="462"/>
      <c r="C225" s="462"/>
      <c r="D225" s="430" t="s">
        <v>583</v>
      </c>
    </row>
    <row r="226" spans="2:4" ht="15.75">
      <c r="B226" s="462"/>
      <c r="C226" s="462"/>
      <c r="D226" s="430" t="s">
        <v>584</v>
      </c>
    </row>
    <row r="227" spans="2:4" ht="15.75">
      <c r="B227" s="462"/>
      <c r="C227" s="462"/>
      <c r="D227" s="430" t="s">
        <v>585</v>
      </c>
    </row>
    <row r="228" spans="2:4" ht="15.75">
      <c r="B228" s="462"/>
      <c r="C228" s="462"/>
      <c r="D228" s="430" t="s">
        <v>586</v>
      </c>
    </row>
    <row r="229" spans="2:4" ht="15.75">
      <c r="B229" s="462"/>
      <c r="C229" s="462"/>
      <c r="D229" s="430" t="s">
        <v>587</v>
      </c>
    </row>
    <row r="230" spans="2:4" ht="15.75">
      <c r="B230" s="396"/>
      <c r="C230" s="408"/>
      <c r="D230" s="409"/>
    </row>
    <row r="231" spans="2:4" ht="15.75">
      <c r="B231" s="554" t="s">
        <v>588</v>
      </c>
      <c r="C231" s="555"/>
      <c r="D231" s="556"/>
    </row>
    <row r="232" spans="2:4" ht="15.75">
      <c r="B232" s="462"/>
      <c r="C232" s="428" t="s">
        <v>589</v>
      </c>
      <c r="D232" s="427"/>
    </row>
    <row r="233" spans="2:4" ht="15.75">
      <c r="B233" s="462"/>
      <c r="C233" s="462"/>
      <c r="D233" s="462" t="s">
        <v>590</v>
      </c>
    </row>
    <row r="234" spans="2:4" ht="15.75">
      <c r="B234" s="462"/>
      <c r="C234" s="462"/>
      <c r="D234" s="462"/>
    </row>
    <row r="235" spans="2:4" ht="15.75">
      <c r="B235" s="462"/>
      <c r="C235" s="462" t="s">
        <v>591</v>
      </c>
      <c r="D235" s="462"/>
    </row>
    <row r="236" spans="2:4" ht="15.75">
      <c r="B236" s="462"/>
      <c r="C236" s="462" t="s">
        <v>592</v>
      </c>
      <c r="D236" s="462"/>
    </row>
    <row r="237" spans="2:4" ht="15.75">
      <c r="B237" s="462"/>
      <c r="C237" s="462" t="s">
        <v>593</v>
      </c>
      <c r="D237" s="462"/>
    </row>
    <row r="238" spans="2:4" ht="15.75">
      <c r="B238" s="462"/>
      <c r="C238" s="462" t="s">
        <v>594</v>
      </c>
      <c r="D238" s="462"/>
    </row>
    <row r="239" spans="2:4" ht="15.75">
      <c r="B239" s="413"/>
      <c r="C239" s="413"/>
      <c r="D239" s="413"/>
    </row>
    <row r="240" spans="2:4" ht="15.75">
      <c r="B240" s="529" t="s">
        <v>595</v>
      </c>
      <c r="C240" s="529"/>
      <c r="D240" s="529"/>
    </row>
    <row r="241" spans="2:4" ht="15.75">
      <c r="B241" s="462"/>
      <c r="C241" s="462" t="s">
        <v>596</v>
      </c>
      <c r="D241" s="462"/>
    </row>
    <row r="242" spans="2:4" ht="15.75">
      <c r="B242" s="462"/>
      <c r="C242" s="462"/>
      <c r="D242" s="462" t="s">
        <v>597</v>
      </c>
    </row>
    <row r="243" spans="2:4" ht="15.75">
      <c r="B243" s="462"/>
      <c r="C243" s="160">
        <v>1</v>
      </c>
      <c r="D243" s="161" t="s">
        <v>598</v>
      </c>
    </row>
    <row r="244" spans="2:4" ht="15.75">
      <c r="B244" s="462"/>
      <c r="C244" s="160">
        <v>2</v>
      </c>
      <c r="D244" s="161" t="s">
        <v>599</v>
      </c>
    </row>
    <row r="245" spans="2:4" ht="15.75">
      <c r="B245" s="462"/>
      <c r="C245" s="160">
        <v>3</v>
      </c>
      <c r="D245" s="161" t="s">
        <v>600</v>
      </c>
    </row>
    <row r="246" spans="2:4" ht="15.75">
      <c r="B246" s="462"/>
      <c r="C246" s="462"/>
      <c r="D246" s="462"/>
    </row>
    <row r="247" spans="2:4" ht="15.75">
      <c r="B247" s="462"/>
      <c r="C247" s="462" t="s">
        <v>601</v>
      </c>
      <c r="D247" s="462"/>
    </row>
    <row r="248" spans="2:4" ht="15.75">
      <c r="B248" s="462"/>
      <c r="C248" s="160">
        <v>1</v>
      </c>
      <c r="D248" s="161" t="s">
        <v>602</v>
      </c>
    </row>
    <row r="249" spans="2:4" ht="15.75">
      <c r="B249" s="462"/>
      <c r="C249" s="160">
        <v>2</v>
      </c>
      <c r="D249" s="161" t="s">
        <v>603</v>
      </c>
    </row>
    <row r="250" spans="2:4" ht="15.75">
      <c r="B250" s="462"/>
      <c r="C250" s="160">
        <v>3</v>
      </c>
      <c r="D250" s="161" t="s">
        <v>604</v>
      </c>
    </row>
    <row r="251" spans="2:4" ht="15.75">
      <c r="B251" s="462"/>
      <c r="C251" s="160">
        <v>4</v>
      </c>
      <c r="D251" s="161" t="s">
        <v>605</v>
      </c>
    </row>
    <row r="252" spans="2:4" ht="15.75">
      <c r="B252" s="462"/>
      <c r="C252" s="160">
        <v>5</v>
      </c>
      <c r="D252" s="161" t="s">
        <v>606</v>
      </c>
    </row>
    <row r="253" spans="2:4" ht="15.75">
      <c r="B253" s="462"/>
      <c r="C253" s="160">
        <v>6</v>
      </c>
      <c r="D253" s="161" t="s">
        <v>607</v>
      </c>
    </row>
    <row r="254" spans="2:4" ht="15.75">
      <c r="B254" s="462"/>
      <c r="C254" s="462"/>
      <c r="D254" s="462"/>
    </row>
    <row r="255" spans="2:4" ht="15.75">
      <c r="B255" s="462"/>
      <c r="C255" s="462" t="s">
        <v>608</v>
      </c>
      <c r="D255" s="462"/>
    </row>
    <row r="256" spans="2:4" ht="15.75">
      <c r="B256" s="462"/>
      <c r="C256" s="160">
        <v>1</v>
      </c>
      <c r="D256" s="462" t="s">
        <v>609</v>
      </c>
    </row>
    <row r="257" spans="2:4" ht="15.75">
      <c r="B257" s="462"/>
      <c r="C257" s="160">
        <v>2</v>
      </c>
      <c r="D257" s="462" t="s">
        <v>610</v>
      </c>
    </row>
    <row r="258" spans="2:4" ht="15.75">
      <c r="B258" s="462"/>
      <c r="C258" s="160">
        <v>3</v>
      </c>
      <c r="D258" s="462" t="s">
        <v>611</v>
      </c>
    </row>
    <row r="259" spans="2:4" ht="15.75">
      <c r="B259" s="462"/>
      <c r="C259" s="160">
        <v>4</v>
      </c>
      <c r="D259" s="462" t="s">
        <v>612</v>
      </c>
    </row>
    <row r="260" spans="2:4" ht="15.75">
      <c r="B260" s="462"/>
      <c r="C260" s="160">
        <v>5</v>
      </c>
      <c r="D260" s="462" t="s">
        <v>613</v>
      </c>
    </row>
    <row r="261" spans="2:4" ht="15.75">
      <c r="B261" s="462"/>
      <c r="C261" s="160">
        <v>6</v>
      </c>
      <c r="D261" s="462" t="s">
        <v>614</v>
      </c>
    </row>
    <row r="262" spans="2:4" ht="15.75">
      <c r="B262" s="462"/>
      <c r="C262" s="462"/>
      <c r="D262" s="462" t="s">
        <v>615</v>
      </c>
    </row>
    <row r="263" spans="2:4" ht="15.75">
      <c r="B263" s="462"/>
      <c r="C263" s="462"/>
      <c r="D263" s="425" t="s">
        <v>616</v>
      </c>
    </row>
    <row r="264" spans="2:4" ht="15.75">
      <c r="B264" s="462"/>
      <c r="C264" s="462"/>
      <c r="D264" s="462" t="s">
        <v>617</v>
      </c>
    </row>
    <row r="265" spans="2:4" ht="15.75">
      <c r="B265" s="462"/>
      <c r="C265" s="462"/>
      <c r="D265" s="170" t="s">
        <v>618</v>
      </c>
    </row>
  </sheetData>
  <mergeCells count="9">
    <mergeCell ref="B34:D34"/>
    <mergeCell ref="B143:D143"/>
    <mergeCell ref="B231:D231"/>
    <mergeCell ref="B240:D240"/>
    <mergeCell ref="B2:D2"/>
    <mergeCell ref="B22:D22"/>
    <mergeCell ref="B134:D134"/>
    <mergeCell ref="B3:D3"/>
    <mergeCell ref="C17:D17"/>
  </mergeCells>
  <hyperlinks>
    <hyperlink ref="D138" r:id="rId1" display="datamart.support@hds.com" xr:uid="{00000000-0004-0000-0600-000000000000}"/>
    <hyperlink ref="D141" r:id="rId2" display="https://tmea-na.hds.com/tmea" xr:uid="{00000000-0004-0000-0600-000001000000}"/>
    <hyperlink ref="D24" r:id="rId3" display="Link to access iSEC: https://isec.hds.com/isec/" xr:uid="{00000000-0004-0000-0600-000002000000}"/>
    <hyperlink ref="D117" r:id="rId4" xr:uid="{00000000-0004-0000-0600-000003000000}"/>
    <hyperlink ref="D118" r:id="rId5" xr:uid="{00000000-0004-0000-0600-000004000000}"/>
    <hyperlink ref="D154" r:id="rId6" display="https://tmea-na.hds.com/tmea" xr:uid="{00000000-0004-0000-0600-000005000000}"/>
    <hyperlink ref="F2" location="'Cover Sheet'!A1" display="Back to Cover Sheet" xr:uid="{00000000-0004-0000-0600-000006000000}"/>
  </hyperlinks>
  <pageMargins left="0.75" right="0.75" top="1" bottom="1" header="0.5" footer="0.5"/>
  <pageSetup scale="67" orientation="portrait" horizontalDpi="4294967292" verticalDpi="4294967292" r:id="rId7"/>
  <headerFooter alignWithMargins="0"/>
  <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2D050"/>
  </sheetPr>
  <dimension ref="B2:K699"/>
  <sheetViews>
    <sheetView zoomScale="80" zoomScaleNormal="80" zoomScalePageLayoutView="125" workbookViewId="0">
      <selection activeCell="G11" sqref="G11"/>
    </sheetView>
  </sheetViews>
  <sheetFormatPr defaultColWidth="8.7109375" defaultRowHeight="12.75"/>
  <cols>
    <col min="1" max="1" width="2.28515625" style="5" customWidth="1"/>
    <col min="2" max="2" width="4.42578125" style="25" customWidth="1"/>
    <col min="3" max="3" width="4.85546875" style="5" customWidth="1"/>
    <col min="4" max="4" width="222" style="5" customWidth="1"/>
    <col min="5" max="5" width="22.42578125" style="26" bestFit="1" customWidth="1"/>
    <col min="6" max="6" width="15.85546875" style="25" bestFit="1" customWidth="1"/>
    <col min="7" max="7" width="17" style="5" bestFit="1" customWidth="1"/>
    <col min="8" max="8" width="19.140625" style="5" bestFit="1" customWidth="1"/>
    <col min="9" max="9" width="8.7109375" style="5"/>
    <col min="10" max="10" width="30" style="18" bestFit="1" customWidth="1"/>
    <col min="11" max="11" width="24.85546875" style="18" bestFit="1" customWidth="1"/>
    <col min="12" max="16384" width="8.7109375" style="5"/>
  </cols>
  <sheetData>
    <row r="2" spans="2:11" ht="21">
      <c r="B2" s="548" t="s">
        <v>619</v>
      </c>
      <c r="C2" s="549"/>
      <c r="D2" s="549"/>
      <c r="E2" s="549"/>
      <c r="F2" s="549"/>
      <c r="G2" s="549"/>
      <c r="H2" s="550"/>
      <c r="I2" s="267"/>
      <c r="J2" s="184" t="s">
        <v>53</v>
      </c>
      <c r="K2" s="267"/>
    </row>
    <row r="3" spans="2:11" ht="23.25">
      <c r="B3" s="117" t="s">
        <v>151</v>
      </c>
      <c r="C3" s="529" t="s">
        <v>620</v>
      </c>
      <c r="D3" s="529"/>
      <c r="E3" s="467" t="s">
        <v>200</v>
      </c>
      <c r="F3" s="467" t="s">
        <v>201</v>
      </c>
      <c r="G3" s="467" t="s">
        <v>202</v>
      </c>
      <c r="H3" s="467" t="s">
        <v>203</v>
      </c>
      <c r="I3" s="267"/>
      <c r="J3" s="551" t="s">
        <v>204</v>
      </c>
      <c r="K3" s="551"/>
    </row>
    <row r="4" spans="2:11" s="267" customFormat="1" ht="15.75">
      <c r="B4" s="359"/>
      <c r="C4" s="360" t="s">
        <v>621</v>
      </c>
      <c r="D4" s="359"/>
      <c r="E4" s="359"/>
      <c r="F4" s="359"/>
      <c r="G4" s="359"/>
      <c r="H4" s="359"/>
      <c r="J4" s="552" t="str">
        <f>Cust_Acyn</f>
        <v>Customer</v>
      </c>
      <c r="K4" s="552"/>
    </row>
    <row r="5" spans="2:11" s="27" customFormat="1" ht="15.75">
      <c r="B5" s="579" t="s">
        <v>622</v>
      </c>
      <c r="C5" s="579"/>
      <c r="D5" s="579"/>
      <c r="E5" s="579"/>
      <c r="F5" s="579"/>
      <c r="G5" s="579"/>
      <c r="H5" s="579"/>
      <c r="I5" s="280"/>
      <c r="J5" s="173" t="s">
        <v>209</v>
      </c>
      <c r="K5" s="173" t="str">
        <f>Cust_PM</f>
        <v>Cust_PM_TBD</v>
      </c>
    </row>
    <row r="6" spans="2:11" s="267" customFormat="1" ht="15.75">
      <c r="B6" s="581" t="s">
        <v>623</v>
      </c>
      <c r="C6" s="581"/>
      <c r="D6" s="581"/>
      <c r="E6" s="581"/>
      <c r="F6" s="581"/>
      <c r="G6" s="581"/>
      <c r="H6" s="523"/>
      <c r="J6" s="173" t="s">
        <v>213</v>
      </c>
      <c r="K6" s="173" t="str">
        <f>Cust_Storage_Lead</f>
        <v>Cust_Storage_Lead_TBD</v>
      </c>
    </row>
    <row r="7" spans="2:11" s="27" customFormat="1" ht="15.75">
      <c r="B7" s="208">
        <v>1</v>
      </c>
      <c r="C7" s="209" t="s">
        <v>624</v>
      </c>
      <c r="D7" s="209"/>
      <c r="E7" s="209" t="str">
        <f>Cust_Acyn</f>
        <v>Customer</v>
      </c>
      <c r="F7" s="208" t="s">
        <v>625</v>
      </c>
      <c r="G7" s="210"/>
      <c r="H7" s="211"/>
      <c r="I7" s="280"/>
      <c r="J7" s="173" t="s">
        <v>215</v>
      </c>
      <c r="K7" s="173"/>
    </row>
    <row r="8" spans="2:11" s="27" customFormat="1" ht="15.75">
      <c r="B8" s="208">
        <f>B7+1</f>
        <v>2</v>
      </c>
      <c r="C8" s="209" t="s">
        <v>626</v>
      </c>
      <c r="D8" s="209"/>
      <c r="E8" s="209" t="str">
        <f>Cust_Acyn&amp;"/ Hitachi"</f>
        <v>Customer/ Hitachi</v>
      </c>
      <c r="F8" s="208" t="s">
        <v>627</v>
      </c>
      <c r="G8" s="210"/>
      <c r="H8" s="211"/>
      <c r="I8" s="280"/>
      <c r="J8" s="552" t="s">
        <v>217</v>
      </c>
      <c r="K8" s="552"/>
    </row>
    <row r="9" spans="2:11" s="27" customFormat="1" ht="15.75">
      <c r="B9" s="581" t="s">
        <v>628</v>
      </c>
      <c r="C9" s="581"/>
      <c r="D9" s="581"/>
      <c r="E9" s="581"/>
      <c r="F9" s="581"/>
      <c r="G9" s="581"/>
      <c r="H9" s="581"/>
      <c r="I9" s="280"/>
      <c r="J9" s="173" t="s">
        <v>219</v>
      </c>
      <c r="K9" s="173" t="str">
        <f>Hitachi_PM_1</f>
        <v>HitachiPM_TBD</v>
      </c>
    </row>
    <row r="10" spans="2:11" s="27" customFormat="1" ht="15.75">
      <c r="B10" s="208">
        <f>B8+1</f>
        <v>3</v>
      </c>
      <c r="C10" s="582" t="s">
        <v>629</v>
      </c>
      <c r="D10" s="523"/>
      <c r="E10" s="209" t="str">
        <f>Cust_Acyn</f>
        <v>Customer</v>
      </c>
      <c r="F10" s="199" t="s">
        <v>325</v>
      </c>
      <c r="G10" s="210"/>
      <c r="H10" s="211"/>
      <c r="I10" s="280"/>
      <c r="J10" s="173" t="s">
        <v>221</v>
      </c>
      <c r="K10" s="173" t="str">
        <f>Hitachi_STC_1</f>
        <v>Hitachi_STC_TBD</v>
      </c>
    </row>
    <row r="11" spans="2:11" s="27" customFormat="1" ht="15.75">
      <c r="B11" s="208">
        <f>B10+1</f>
        <v>4</v>
      </c>
      <c r="C11" s="209" t="s">
        <v>630</v>
      </c>
      <c r="D11" s="209"/>
      <c r="E11" s="209"/>
      <c r="F11" s="208"/>
      <c r="G11" s="210"/>
      <c r="H11" s="211"/>
      <c r="I11" s="280"/>
      <c r="J11" s="173" t="s">
        <v>223</v>
      </c>
      <c r="K11" s="173" t="str">
        <f>Hitachi_Lead_TC</f>
        <v>HitachiLeadTC_TBD</v>
      </c>
    </row>
    <row r="12" spans="2:11" s="27" customFormat="1" ht="15.75">
      <c r="B12" s="208"/>
      <c r="C12" s="208" t="s">
        <v>167</v>
      </c>
      <c r="D12" s="209" t="s">
        <v>631</v>
      </c>
      <c r="E12" s="209"/>
      <c r="F12" s="208"/>
      <c r="G12" s="210"/>
      <c r="H12" s="211"/>
      <c r="I12" s="280"/>
      <c r="J12" s="173" t="s">
        <v>225</v>
      </c>
      <c r="K12" s="173" t="str">
        <f>Hitachi_TC_1</f>
        <v>HitachiTC1_TBD</v>
      </c>
    </row>
    <row r="13" spans="2:11" s="27" customFormat="1" ht="15.75">
      <c r="B13" s="208"/>
      <c r="C13" s="208" t="s">
        <v>169</v>
      </c>
      <c r="D13" s="209" t="s">
        <v>632</v>
      </c>
      <c r="E13" s="209"/>
      <c r="F13" s="208"/>
      <c r="G13" s="210"/>
      <c r="H13" s="211"/>
      <c r="I13" s="280"/>
      <c r="J13" s="173" t="s">
        <v>227</v>
      </c>
      <c r="K13" s="173" t="str">
        <f>Hitachi_TC_2</f>
        <v>HitachiTC2_TBD</v>
      </c>
    </row>
    <row r="14" spans="2:11" s="27" customFormat="1" ht="15.75">
      <c r="B14" s="28"/>
      <c r="C14" s="28"/>
      <c r="D14" s="368" t="s">
        <v>633</v>
      </c>
      <c r="E14" s="29"/>
      <c r="F14" s="28"/>
      <c r="G14" s="30"/>
      <c r="H14" s="31"/>
      <c r="I14" s="280"/>
      <c r="J14" s="15"/>
      <c r="K14" s="15"/>
    </row>
    <row r="15" spans="2:11" s="27" customFormat="1" ht="13.5">
      <c r="B15" s="28"/>
      <c r="C15" s="28"/>
      <c r="D15" s="368" t="s">
        <v>634</v>
      </c>
      <c r="E15" s="29"/>
      <c r="F15" s="28"/>
      <c r="G15" s="30"/>
      <c r="H15" s="31"/>
      <c r="J15" s="15"/>
      <c r="K15" s="15"/>
    </row>
    <row r="16" spans="2:11" s="27" customFormat="1" ht="13.5">
      <c r="B16" s="28"/>
      <c r="C16" s="28"/>
      <c r="D16" s="368" t="s">
        <v>635</v>
      </c>
      <c r="E16" s="29"/>
      <c r="F16" s="28"/>
      <c r="G16" s="30"/>
      <c r="H16" s="31"/>
    </row>
    <row r="17" spans="2:11" s="27" customFormat="1" ht="13.5">
      <c r="B17" s="28"/>
      <c r="C17" s="28"/>
      <c r="D17" s="368" t="s">
        <v>636</v>
      </c>
      <c r="E17" s="29"/>
      <c r="F17" s="28"/>
      <c r="G17" s="30"/>
      <c r="H17" s="31"/>
    </row>
    <row r="18" spans="2:11" s="27" customFormat="1" ht="13.5">
      <c r="B18" s="28"/>
      <c r="C18" s="28"/>
      <c r="D18" s="368" t="s">
        <v>637</v>
      </c>
      <c r="E18" s="29"/>
      <c r="F18" s="28"/>
      <c r="G18" s="30"/>
      <c r="H18" s="31"/>
    </row>
    <row r="19" spans="2:11" s="27" customFormat="1" ht="13.5">
      <c r="B19" s="28"/>
      <c r="C19" s="28"/>
      <c r="D19" s="368" t="s">
        <v>638</v>
      </c>
      <c r="E19" s="29"/>
      <c r="F19" s="28"/>
      <c r="G19" s="30"/>
      <c r="H19" s="31"/>
    </row>
    <row r="20" spans="2:11" s="27" customFormat="1" ht="13.5">
      <c r="B20" s="28"/>
      <c r="C20" s="28"/>
      <c r="D20" s="368" t="s">
        <v>639</v>
      </c>
      <c r="E20" s="29"/>
      <c r="F20" s="28"/>
      <c r="G20" s="30"/>
      <c r="H20" s="31"/>
    </row>
    <row r="21" spans="2:11" s="27" customFormat="1" ht="15.75">
      <c r="B21" s="28"/>
      <c r="C21" s="29"/>
      <c r="D21" s="368" t="s">
        <v>640</v>
      </c>
      <c r="E21" s="29"/>
      <c r="F21" s="28"/>
      <c r="G21" s="30"/>
      <c r="H21" s="31"/>
      <c r="J21" s="280"/>
      <c r="K21" s="280"/>
    </row>
    <row r="22" spans="2:11" s="27" customFormat="1" ht="15.75">
      <c r="B22" s="223"/>
      <c r="C22" s="208" t="s">
        <v>171</v>
      </c>
      <c r="D22" s="209" t="s">
        <v>641</v>
      </c>
      <c r="E22" s="209"/>
      <c r="F22" s="208"/>
      <c r="G22" s="210"/>
      <c r="H22" s="211"/>
    </row>
    <row r="23" spans="2:11" s="280" customFormat="1" ht="15.75">
      <c r="B23" s="28"/>
      <c r="C23" s="29"/>
      <c r="D23" s="368" t="s">
        <v>642</v>
      </c>
      <c r="E23" s="29"/>
      <c r="F23" s="28"/>
      <c r="G23" s="30"/>
      <c r="H23" s="31"/>
      <c r="J23" s="27"/>
      <c r="K23" s="27"/>
    </row>
    <row r="24" spans="2:11" s="27" customFormat="1" ht="13.5">
      <c r="B24" s="28"/>
      <c r="C24" s="29"/>
      <c r="D24" s="368" t="s">
        <v>643</v>
      </c>
      <c r="E24" s="29"/>
      <c r="F24" s="28"/>
      <c r="G24" s="30"/>
      <c r="H24" s="31"/>
    </row>
    <row r="25" spans="2:11" s="27" customFormat="1" ht="13.5">
      <c r="B25" s="28"/>
      <c r="C25" s="29"/>
      <c r="D25" s="368" t="s">
        <v>644</v>
      </c>
      <c r="E25" s="29"/>
      <c r="F25" s="28"/>
      <c r="G25" s="30"/>
      <c r="H25" s="31"/>
    </row>
    <row r="26" spans="2:11" s="27" customFormat="1" ht="13.5">
      <c r="B26" s="28"/>
      <c r="C26" s="29"/>
      <c r="D26" s="368" t="s">
        <v>645</v>
      </c>
      <c r="E26" s="29"/>
      <c r="F26" s="28"/>
      <c r="G26" s="30"/>
      <c r="H26" s="31"/>
    </row>
    <row r="27" spans="2:11" s="27" customFormat="1" ht="15.75">
      <c r="B27" s="28"/>
      <c r="C27" s="29"/>
      <c r="D27" s="368" t="s">
        <v>646</v>
      </c>
      <c r="E27" s="29"/>
      <c r="F27" s="28"/>
      <c r="G27" s="30"/>
      <c r="H27" s="31"/>
      <c r="J27" s="280"/>
      <c r="K27" s="280"/>
    </row>
    <row r="28" spans="2:11" s="27" customFormat="1" ht="15.75">
      <c r="B28" s="208">
        <f>B11+1</f>
        <v>5</v>
      </c>
      <c r="C28" s="209" t="s">
        <v>647</v>
      </c>
      <c r="D28" s="209"/>
      <c r="E28" s="209" t="str">
        <f>Cust_Acyn</f>
        <v>Customer</v>
      </c>
      <c r="F28" s="199" t="s">
        <v>325</v>
      </c>
      <c r="G28" s="210"/>
      <c r="H28" s="211"/>
      <c r="J28" s="280"/>
      <c r="K28" s="280"/>
    </row>
    <row r="29" spans="2:11" s="280" customFormat="1" ht="15.75">
      <c r="B29" s="208"/>
      <c r="C29" s="209"/>
      <c r="D29" s="310" t="s">
        <v>648</v>
      </c>
      <c r="E29" s="209"/>
      <c r="F29" s="208"/>
      <c r="G29" s="210"/>
      <c r="H29" s="211"/>
      <c r="J29" s="27"/>
      <c r="K29" s="27"/>
    </row>
    <row r="30" spans="2:11" s="280" customFormat="1" ht="15.75">
      <c r="B30" s="28"/>
      <c r="C30" s="29"/>
      <c r="D30" s="368" t="s">
        <v>649</v>
      </c>
      <c r="E30" s="29"/>
      <c r="F30" s="28"/>
      <c r="G30" s="30"/>
      <c r="H30" s="31"/>
      <c r="J30" s="27"/>
      <c r="K30" s="27"/>
    </row>
    <row r="31" spans="2:11" s="27" customFormat="1" ht="15.75">
      <c r="B31" s="28"/>
      <c r="C31" s="29"/>
      <c r="D31" s="368" t="s">
        <v>650</v>
      </c>
      <c r="E31" s="29"/>
      <c r="F31" s="28"/>
      <c r="G31" s="30"/>
      <c r="H31" s="31"/>
      <c r="J31" s="280"/>
      <c r="K31" s="280"/>
    </row>
    <row r="32" spans="2:11" s="27" customFormat="1" ht="15.75">
      <c r="B32" s="208">
        <f>B28+1</f>
        <v>6</v>
      </c>
      <c r="C32" s="209" t="s">
        <v>651</v>
      </c>
      <c r="D32" s="209"/>
      <c r="E32" s="209" t="str">
        <f>Cust_Acyn</f>
        <v>Customer</v>
      </c>
      <c r="F32" s="199" t="s">
        <v>325</v>
      </c>
      <c r="G32" s="210"/>
      <c r="H32" s="211"/>
      <c r="J32" s="280"/>
      <c r="K32" s="280"/>
    </row>
    <row r="33" spans="2:11" s="280" customFormat="1" ht="15.75">
      <c r="B33" s="208"/>
      <c r="C33" s="209"/>
      <c r="D33" s="209" t="s">
        <v>652</v>
      </c>
      <c r="E33" s="209"/>
      <c r="F33" s="208"/>
      <c r="G33" s="210"/>
      <c r="H33" s="211"/>
    </row>
    <row r="34" spans="2:11" s="280" customFormat="1" ht="15.75">
      <c r="B34" s="208"/>
      <c r="C34" s="209"/>
      <c r="D34" s="209" t="s">
        <v>653</v>
      </c>
      <c r="E34" s="209"/>
      <c r="F34" s="208"/>
      <c r="G34" s="210"/>
      <c r="H34" s="211"/>
      <c r="J34" s="27"/>
      <c r="K34" s="27"/>
    </row>
    <row r="35" spans="2:11" s="280" customFormat="1" ht="15.75">
      <c r="B35" s="28"/>
      <c r="C35" s="29"/>
      <c r="D35" s="368" t="s">
        <v>654</v>
      </c>
      <c r="E35" s="29"/>
      <c r="F35" s="28"/>
      <c r="G35" s="30"/>
      <c r="H35" s="31"/>
    </row>
    <row r="36" spans="2:11" s="27" customFormat="1" ht="15.75">
      <c r="B36" s="208">
        <f>B32+1</f>
        <v>7</v>
      </c>
      <c r="C36" s="209" t="s">
        <v>655</v>
      </c>
      <c r="D36" s="209"/>
      <c r="E36" s="209" t="str">
        <f>Cust_Acyn</f>
        <v>Customer</v>
      </c>
      <c r="F36" s="199" t="s">
        <v>325</v>
      </c>
      <c r="G36" s="210"/>
      <c r="H36" s="211"/>
      <c r="J36" s="280"/>
      <c r="K36" s="280"/>
    </row>
    <row r="37" spans="2:11" s="280" customFormat="1" ht="15.75">
      <c r="B37" s="208"/>
      <c r="C37" s="208" t="s">
        <v>167</v>
      </c>
      <c r="D37" s="209" t="s">
        <v>656</v>
      </c>
      <c r="E37" s="209"/>
      <c r="F37" s="208"/>
      <c r="G37" s="210"/>
      <c r="H37" s="211"/>
      <c r="J37" s="27"/>
      <c r="K37" s="27"/>
    </row>
    <row r="38" spans="2:11" s="280" customFormat="1" ht="15.75">
      <c r="B38" s="28"/>
      <c r="C38" s="29"/>
      <c r="D38" s="368" t="s">
        <v>657</v>
      </c>
      <c r="E38" s="29"/>
      <c r="F38" s="28"/>
      <c r="G38" s="30"/>
      <c r="H38" s="31"/>
      <c r="J38" s="27"/>
      <c r="K38" s="27"/>
    </row>
    <row r="39" spans="2:11" s="27" customFormat="1" ht="15.75">
      <c r="B39" s="28"/>
      <c r="C39" s="29"/>
      <c r="D39" s="368" t="s">
        <v>658</v>
      </c>
      <c r="E39" s="29"/>
      <c r="F39" s="28"/>
      <c r="G39" s="30"/>
      <c r="H39" s="31"/>
      <c r="J39" s="280"/>
      <c r="K39" s="280"/>
    </row>
    <row r="40" spans="2:11" s="27" customFormat="1" ht="15.75">
      <c r="B40" s="208"/>
      <c r="C40" s="208" t="s">
        <v>169</v>
      </c>
      <c r="D40" s="209" t="s">
        <v>659</v>
      </c>
      <c r="E40" s="209"/>
      <c r="F40" s="208"/>
      <c r="G40" s="210"/>
      <c r="H40" s="211"/>
    </row>
    <row r="41" spans="2:11" s="280" customFormat="1" ht="15.75">
      <c r="B41" s="28"/>
      <c r="C41" s="29"/>
      <c r="D41" s="368" t="s">
        <v>660</v>
      </c>
      <c r="E41" s="29"/>
      <c r="F41" s="28"/>
      <c r="G41" s="30"/>
      <c r="H41" s="31"/>
    </row>
    <row r="42" spans="2:11" s="27" customFormat="1" ht="15.75">
      <c r="B42" s="208"/>
      <c r="C42" s="208" t="s">
        <v>171</v>
      </c>
      <c r="D42" s="209" t="s">
        <v>661</v>
      </c>
      <c r="E42" s="209"/>
      <c r="F42" s="208"/>
      <c r="G42" s="210"/>
      <c r="H42" s="211"/>
    </row>
    <row r="43" spans="2:11" s="280" customFormat="1" ht="15.75">
      <c r="B43" s="28"/>
      <c r="C43" s="28"/>
      <c r="D43" s="368" t="s">
        <v>662</v>
      </c>
      <c r="E43" s="29"/>
      <c r="F43" s="28"/>
      <c r="G43" s="30"/>
      <c r="H43" s="31"/>
    </row>
    <row r="44" spans="2:11" s="27" customFormat="1" ht="15.75">
      <c r="B44" s="208"/>
      <c r="C44" s="208" t="s">
        <v>173</v>
      </c>
      <c r="D44" s="209" t="s">
        <v>663</v>
      </c>
      <c r="E44" s="209"/>
      <c r="F44" s="208"/>
      <c r="G44" s="210"/>
      <c r="H44" s="211"/>
    </row>
    <row r="45" spans="2:11" s="280" customFormat="1" ht="15.75">
      <c r="B45" s="28"/>
      <c r="C45" s="28"/>
      <c r="D45" s="368" t="s">
        <v>664</v>
      </c>
      <c r="E45" s="29"/>
      <c r="F45" s="28"/>
      <c r="G45" s="30"/>
      <c r="H45" s="31"/>
      <c r="J45" s="27"/>
      <c r="K45" s="27"/>
    </row>
    <row r="46" spans="2:11" s="27" customFormat="1" ht="15.75">
      <c r="B46" s="28"/>
      <c r="C46" s="28"/>
      <c r="D46" s="368" t="s">
        <v>665</v>
      </c>
      <c r="E46" s="29"/>
      <c r="F46" s="28"/>
      <c r="G46" s="30"/>
      <c r="H46" s="31"/>
      <c r="J46" s="280"/>
      <c r="K46" s="280"/>
    </row>
    <row r="47" spans="2:11" s="27" customFormat="1" ht="15.75">
      <c r="B47" s="223"/>
      <c r="C47" s="208" t="s">
        <v>233</v>
      </c>
      <c r="D47" s="209" t="s">
        <v>666</v>
      </c>
      <c r="E47" s="209"/>
      <c r="F47" s="208"/>
      <c r="G47" s="210"/>
      <c r="H47" s="211"/>
      <c r="J47" s="280"/>
      <c r="K47" s="280"/>
    </row>
    <row r="48" spans="2:11" s="280" customFormat="1" ht="15.75">
      <c r="B48" s="208"/>
      <c r="C48" s="208"/>
      <c r="D48" s="209" t="s">
        <v>667</v>
      </c>
      <c r="E48" s="209"/>
      <c r="F48" s="208"/>
      <c r="G48" s="210"/>
      <c r="H48" s="211"/>
    </row>
    <row r="49" spans="2:11" s="280" customFormat="1" ht="15.75">
      <c r="B49" s="208"/>
      <c r="C49" s="209"/>
      <c r="D49" s="209" t="s">
        <v>668</v>
      </c>
      <c r="E49" s="209"/>
      <c r="F49" s="208"/>
      <c r="G49" s="210"/>
      <c r="H49" s="211"/>
      <c r="J49" s="27"/>
      <c r="K49" s="27"/>
    </row>
    <row r="50" spans="2:11" s="280" customFormat="1" ht="15.75">
      <c r="B50" s="28"/>
      <c r="C50" s="29"/>
      <c r="D50" s="368" t="s">
        <v>669</v>
      </c>
      <c r="E50" s="29"/>
      <c r="F50" s="28"/>
      <c r="G50" s="30"/>
      <c r="H50" s="31"/>
      <c r="J50" s="27"/>
      <c r="K50" s="27"/>
    </row>
    <row r="51" spans="2:11" s="27" customFormat="1" ht="15.75">
      <c r="B51" s="28"/>
      <c r="C51" s="29"/>
      <c r="D51" s="368" t="s">
        <v>670</v>
      </c>
      <c r="E51" s="29"/>
      <c r="F51" s="28"/>
      <c r="G51" s="30"/>
      <c r="H51" s="31"/>
      <c r="J51" s="280"/>
      <c r="K51" s="280"/>
    </row>
    <row r="52" spans="2:11" s="27" customFormat="1" ht="15.75">
      <c r="B52" s="208"/>
      <c r="C52" s="209"/>
      <c r="D52" s="209" t="s">
        <v>671</v>
      </c>
      <c r="E52" s="209"/>
      <c r="F52" s="208"/>
      <c r="G52" s="210"/>
      <c r="H52" s="211"/>
      <c r="J52" s="280"/>
      <c r="K52" s="280"/>
    </row>
    <row r="53" spans="2:11" s="280" customFormat="1" ht="15.75">
      <c r="B53" s="208"/>
      <c r="C53" s="209"/>
      <c r="D53" s="251" t="s">
        <v>672</v>
      </c>
      <c r="E53" s="209"/>
      <c r="F53" s="208"/>
      <c r="G53" s="210"/>
      <c r="H53" s="211"/>
      <c r="J53" s="27"/>
      <c r="K53" s="27"/>
    </row>
    <row r="54" spans="2:11" s="280" customFormat="1" ht="15.75">
      <c r="B54" s="28"/>
      <c r="C54" s="29"/>
      <c r="D54" s="368" t="s">
        <v>673</v>
      </c>
      <c r="E54" s="29"/>
      <c r="F54" s="28"/>
      <c r="G54" s="30"/>
      <c r="H54" s="31"/>
    </row>
    <row r="55" spans="2:11" s="27" customFormat="1" ht="15.75">
      <c r="B55" s="208">
        <f>B36+1</f>
        <v>8</v>
      </c>
      <c r="C55" s="223" t="s">
        <v>674</v>
      </c>
      <c r="D55" s="223"/>
      <c r="E55" s="209" t="str">
        <f>Cust_Acyn</f>
        <v>Customer</v>
      </c>
      <c r="F55" s="199" t="s">
        <v>325</v>
      </c>
      <c r="G55" s="210"/>
      <c r="H55" s="249"/>
      <c r="J55" s="280"/>
      <c r="K55" s="280"/>
    </row>
    <row r="56" spans="2:11" s="280" customFormat="1" ht="15.75">
      <c r="B56" s="208">
        <f>B55+1</f>
        <v>9</v>
      </c>
      <c r="C56" s="227" t="s">
        <v>675</v>
      </c>
      <c r="D56" s="227"/>
      <c r="E56" s="209" t="s">
        <v>217</v>
      </c>
      <c r="F56" s="160" t="s">
        <v>208</v>
      </c>
      <c r="G56" s="248"/>
      <c r="H56" s="249"/>
    </row>
    <row r="57" spans="2:11" s="280" customFormat="1" ht="15.75">
      <c r="B57" s="208">
        <f>B56+1</f>
        <v>10</v>
      </c>
      <c r="C57" s="223" t="s">
        <v>676</v>
      </c>
      <c r="D57" s="227"/>
      <c r="E57" s="209" t="s">
        <v>294</v>
      </c>
      <c r="F57" s="160" t="s">
        <v>208</v>
      </c>
      <c r="G57" s="248"/>
      <c r="H57" s="249"/>
    </row>
    <row r="58" spans="2:11" s="280" customFormat="1" ht="15.75">
      <c r="B58" s="208">
        <f>B57+1</f>
        <v>11</v>
      </c>
      <c r="C58" s="583" t="s">
        <v>677</v>
      </c>
      <c r="D58" s="583"/>
      <c r="E58" s="209" t="str">
        <f>Cust_Acyn&amp;"/ Hitachi"</f>
        <v>Customer/ Hitachi</v>
      </c>
      <c r="F58" s="208" t="s">
        <v>65</v>
      </c>
      <c r="G58" s="210"/>
      <c r="H58" s="249"/>
    </row>
    <row r="59" spans="2:11" s="280" customFormat="1" ht="15.75">
      <c r="B59" s="208">
        <f>B58+1</f>
        <v>12</v>
      </c>
      <c r="C59" s="584" t="s">
        <v>678</v>
      </c>
      <c r="D59" s="585"/>
      <c r="E59" s="209" t="str">
        <f>Cust_Acyn&amp;"/ Hitachi"</f>
        <v>Customer/ Hitachi</v>
      </c>
      <c r="F59" s="208" t="s">
        <v>65</v>
      </c>
      <c r="G59" s="210"/>
      <c r="H59" s="211"/>
    </row>
    <row r="60" spans="2:11" s="280" customFormat="1" ht="15.75">
      <c r="B60" s="208">
        <f>B59+1</f>
        <v>13</v>
      </c>
      <c r="C60" s="209" t="s">
        <v>679</v>
      </c>
      <c r="D60" s="209"/>
      <c r="E60" s="209" t="str">
        <f>Cust_Acyn</f>
        <v>Customer</v>
      </c>
      <c r="F60" s="199" t="s">
        <v>325</v>
      </c>
      <c r="G60" s="210"/>
      <c r="H60" s="211"/>
      <c r="J60" s="27"/>
      <c r="K60" s="27"/>
    </row>
    <row r="61" spans="2:11" s="280" customFormat="1" ht="15.75">
      <c r="B61" s="28"/>
      <c r="C61" s="29"/>
      <c r="D61" s="33" t="s">
        <v>680</v>
      </c>
      <c r="E61" s="29"/>
      <c r="F61" s="28"/>
      <c r="G61" s="30"/>
      <c r="H61" s="31"/>
      <c r="J61" s="27"/>
      <c r="K61" s="27"/>
    </row>
    <row r="62" spans="2:11" s="27" customFormat="1" ht="13.5">
      <c r="B62" s="28"/>
      <c r="C62" s="29"/>
      <c r="D62" s="37" t="s">
        <v>681</v>
      </c>
      <c r="E62" s="29"/>
      <c r="F62" s="28"/>
      <c r="G62" s="30"/>
      <c r="H62" s="31"/>
    </row>
    <row r="63" spans="2:11" s="27" customFormat="1" ht="13.5">
      <c r="B63" s="28"/>
      <c r="C63" s="38"/>
      <c r="D63" s="368" t="s">
        <v>682</v>
      </c>
      <c r="E63" s="39"/>
      <c r="F63" s="28"/>
      <c r="G63" s="30"/>
      <c r="H63" s="31"/>
    </row>
    <row r="64" spans="2:11" s="27" customFormat="1" ht="15.75">
      <c r="B64" s="28"/>
      <c r="C64" s="38"/>
      <c r="D64" s="368" t="s">
        <v>683</v>
      </c>
      <c r="E64" s="39"/>
      <c r="F64" s="28"/>
      <c r="G64" s="30"/>
      <c r="H64" s="31"/>
      <c r="J64" s="280"/>
      <c r="K64" s="280"/>
    </row>
    <row r="65" spans="2:11" s="27" customFormat="1" ht="15.75">
      <c r="B65" s="208">
        <f>B60+1</f>
        <v>14</v>
      </c>
      <c r="C65" s="209" t="s">
        <v>684</v>
      </c>
      <c r="D65" s="327"/>
      <c r="E65" s="209" t="str">
        <f>Cust_Acyn</f>
        <v>Customer</v>
      </c>
      <c r="F65" s="199" t="s">
        <v>325</v>
      </c>
      <c r="G65" s="210"/>
      <c r="H65" s="211"/>
    </row>
    <row r="66" spans="2:11" s="280" customFormat="1" ht="15.75">
      <c r="B66" s="28"/>
      <c r="C66" s="29"/>
      <c r="D66" s="368" t="s">
        <v>685</v>
      </c>
      <c r="E66" s="29"/>
      <c r="F66" s="28"/>
      <c r="G66" s="30"/>
      <c r="H66" s="31"/>
    </row>
    <row r="67" spans="2:11" s="27" customFormat="1" ht="15.75">
      <c r="B67" s="208">
        <f>B65+1</f>
        <v>15</v>
      </c>
      <c r="C67" s="209" t="s">
        <v>686</v>
      </c>
      <c r="D67" s="42"/>
      <c r="E67" s="209" t="str">
        <f>Cust_Acyn</f>
        <v>Customer</v>
      </c>
      <c r="F67" s="199" t="s">
        <v>325</v>
      </c>
      <c r="G67" s="210"/>
      <c r="H67" s="211"/>
      <c r="J67" s="280"/>
      <c r="K67" s="280"/>
    </row>
    <row r="68" spans="2:11" s="280" customFormat="1" ht="15.75">
      <c r="B68" s="208"/>
      <c r="C68" s="209"/>
      <c r="D68" s="310" t="s">
        <v>687</v>
      </c>
      <c r="E68" s="209"/>
      <c r="F68" s="208"/>
      <c r="G68" s="210"/>
      <c r="H68" s="211"/>
    </row>
    <row r="69" spans="2:11" s="280" customFormat="1" ht="15.75">
      <c r="B69" s="208"/>
      <c r="C69" s="208" t="s">
        <v>167</v>
      </c>
      <c r="D69" s="209" t="s">
        <v>688</v>
      </c>
      <c r="E69" s="209"/>
      <c r="F69" s="208"/>
      <c r="G69" s="210"/>
      <c r="H69" s="211"/>
      <c r="J69" s="27"/>
      <c r="K69" s="27"/>
    </row>
    <row r="70" spans="2:11" s="280" customFormat="1" ht="15.75">
      <c r="B70" s="28"/>
      <c r="C70" s="28"/>
      <c r="D70" s="368" t="s">
        <v>689</v>
      </c>
      <c r="E70" s="29"/>
      <c r="F70" s="28"/>
      <c r="G70" s="30"/>
      <c r="H70" s="31"/>
      <c r="J70" s="27"/>
      <c r="K70" s="27"/>
    </row>
    <row r="71" spans="2:11" s="27" customFormat="1" ht="15.75">
      <c r="B71" s="28"/>
      <c r="C71" s="28"/>
      <c r="D71" s="368" t="s">
        <v>690</v>
      </c>
      <c r="E71" s="29"/>
      <c r="F71" s="28"/>
      <c r="G71" s="30"/>
      <c r="H71" s="31"/>
      <c r="J71" s="280"/>
      <c r="K71" s="280"/>
    </row>
    <row r="72" spans="2:11" s="27" customFormat="1" ht="15.75">
      <c r="B72" s="208"/>
      <c r="C72" s="208"/>
      <c r="D72" s="328" t="s">
        <v>691</v>
      </c>
      <c r="E72" s="209"/>
      <c r="F72" s="208"/>
      <c r="G72" s="210"/>
      <c r="H72" s="211"/>
    </row>
    <row r="73" spans="2:11" s="280" customFormat="1" ht="15.75">
      <c r="B73" s="28"/>
      <c r="C73" s="40"/>
      <c r="D73" s="365" t="s">
        <v>692</v>
      </c>
      <c r="E73" s="39"/>
      <c r="F73" s="28"/>
      <c r="G73" s="30"/>
      <c r="H73" s="31"/>
      <c r="J73" s="27"/>
      <c r="K73" s="27"/>
    </row>
    <row r="74" spans="2:11" s="27" customFormat="1" ht="13.5">
      <c r="B74" s="28"/>
      <c r="C74" s="40"/>
      <c r="D74" s="366" t="s">
        <v>693</v>
      </c>
      <c r="E74" s="39"/>
      <c r="F74" s="28"/>
      <c r="G74" s="30"/>
      <c r="H74" s="31"/>
    </row>
    <row r="75" spans="2:11" s="27" customFormat="1" ht="13.5">
      <c r="B75" s="28"/>
      <c r="C75" s="40"/>
      <c r="D75" s="366" t="s">
        <v>694</v>
      </c>
      <c r="E75" s="39"/>
      <c r="F75" s="28"/>
      <c r="G75" s="30"/>
      <c r="H75" s="31"/>
    </row>
    <row r="76" spans="2:11" s="27" customFormat="1" ht="13.5">
      <c r="B76" s="28"/>
      <c r="C76" s="40"/>
      <c r="D76" s="366" t="s">
        <v>695</v>
      </c>
      <c r="E76" s="39"/>
      <c r="F76" s="28"/>
      <c r="G76" s="30"/>
      <c r="H76" s="31"/>
    </row>
    <row r="77" spans="2:11" s="27" customFormat="1" ht="13.5">
      <c r="B77" s="28"/>
      <c r="C77" s="40"/>
      <c r="D77" s="366" t="s">
        <v>696</v>
      </c>
      <c r="E77" s="39"/>
      <c r="F77" s="28"/>
      <c r="G77" s="30"/>
      <c r="H77" s="31"/>
    </row>
    <row r="78" spans="2:11" s="27" customFormat="1" ht="15.75">
      <c r="B78" s="28"/>
      <c r="C78" s="40"/>
      <c r="D78" s="367" t="s">
        <v>697</v>
      </c>
      <c r="E78" s="39"/>
      <c r="F78" s="28"/>
      <c r="G78" s="30"/>
      <c r="H78" s="31"/>
      <c r="J78" s="280"/>
      <c r="K78" s="280"/>
    </row>
    <row r="79" spans="2:11" s="27" customFormat="1" ht="15.75">
      <c r="B79" s="208"/>
      <c r="C79" s="208" t="s">
        <v>169</v>
      </c>
      <c r="D79" s="327" t="s">
        <v>698</v>
      </c>
      <c r="E79" s="209"/>
      <c r="F79" s="208"/>
      <c r="G79" s="210"/>
      <c r="H79" s="211"/>
    </row>
    <row r="80" spans="2:11" s="280" customFormat="1" ht="15.75">
      <c r="B80" s="28"/>
      <c r="C80" s="28"/>
      <c r="D80" s="366" t="s">
        <v>699</v>
      </c>
      <c r="E80" s="29"/>
      <c r="F80" s="28"/>
      <c r="G80" s="30"/>
      <c r="H80" s="31"/>
    </row>
    <row r="81" spans="2:11" s="27" customFormat="1" ht="15.75">
      <c r="B81" s="208"/>
      <c r="C81" s="208" t="s">
        <v>171</v>
      </c>
      <c r="D81" s="209" t="s">
        <v>700</v>
      </c>
      <c r="E81" s="209"/>
      <c r="F81" s="208"/>
      <c r="G81" s="210"/>
      <c r="H81" s="211"/>
    </row>
    <row r="82" spans="2:11" s="280" customFormat="1" ht="15.75">
      <c r="B82" s="28"/>
      <c r="C82" s="28"/>
      <c r="D82" s="366" t="s">
        <v>701</v>
      </c>
      <c r="E82" s="29"/>
      <c r="F82" s="28"/>
      <c r="G82" s="30"/>
      <c r="H82" s="31"/>
    </row>
    <row r="83" spans="2:11" s="27" customFormat="1" ht="15.75">
      <c r="B83" s="208"/>
      <c r="C83" s="208" t="s">
        <v>173</v>
      </c>
      <c r="D83" s="209" t="s">
        <v>702</v>
      </c>
      <c r="E83" s="209"/>
      <c r="F83" s="208"/>
      <c r="G83" s="210"/>
      <c r="H83" s="211"/>
    </row>
    <row r="84" spans="2:11" s="280" customFormat="1" ht="15.75">
      <c r="B84" s="28"/>
      <c r="C84" s="28"/>
      <c r="D84" s="368" t="s">
        <v>703</v>
      </c>
      <c r="E84" s="29"/>
      <c r="F84" s="28"/>
      <c r="G84" s="30"/>
      <c r="H84" s="31"/>
      <c r="J84" s="27"/>
      <c r="K84" s="27"/>
    </row>
    <row r="85" spans="2:11" s="27" customFormat="1" ht="15.75">
      <c r="B85" s="28"/>
      <c r="C85" s="28"/>
      <c r="D85" s="368" t="s">
        <v>704</v>
      </c>
      <c r="E85" s="29"/>
      <c r="F85" s="28"/>
      <c r="G85" s="30"/>
      <c r="H85" s="31"/>
      <c r="J85" s="280"/>
      <c r="K85" s="280"/>
    </row>
    <row r="86" spans="2:11" s="27" customFormat="1" ht="15.75">
      <c r="B86" s="208"/>
      <c r="C86" s="208" t="s">
        <v>233</v>
      </c>
      <c r="D86" s="209" t="s">
        <v>705</v>
      </c>
      <c r="E86" s="209"/>
      <c r="F86" s="208"/>
      <c r="G86" s="210"/>
      <c r="H86" s="211"/>
    </row>
    <row r="87" spans="2:11" s="280" customFormat="1" ht="15.75">
      <c r="B87" s="28"/>
      <c r="C87" s="28"/>
      <c r="D87" s="366" t="s">
        <v>685</v>
      </c>
      <c r="E87" s="29"/>
      <c r="F87" s="28"/>
      <c r="G87" s="30"/>
      <c r="H87" s="31"/>
    </row>
    <row r="88" spans="2:11" s="27" customFormat="1" ht="15.75">
      <c r="B88" s="208"/>
      <c r="C88" s="208"/>
      <c r="D88" s="253" t="s">
        <v>706</v>
      </c>
      <c r="E88" s="209"/>
      <c r="F88" s="208"/>
      <c r="G88" s="210"/>
      <c r="H88" s="211"/>
      <c r="J88" s="280"/>
      <c r="K88" s="280"/>
    </row>
    <row r="89" spans="2:11" s="280" customFormat="1" ht="15.75">
      <c r="B89" s="208"/>
      <c r="C89" s="208" t="s">
        <v>243</v>
      </c>
      <c r="D89" s="209" t="s">
        <v>707</v>
      </c>
      <c r="E89" s="209"/>
      <c r="F89" s="208"/>
      <c r="G89" s="210"/>
      <c r="H89" s="211"/>
    </row>
    <row r="90" spans="2:11" s="280" customFormat="1" ht="15.75">
      <c r="B90" s="208"/>
      <c r="C90" s="208"/>
      <c r="D90" s="329" t="s">
        <v>708</v>
      </c>
      <c r="E90" s="209"/>
      <c r="F90" s="208"/>
      <c r="G90" s="210"/>
      <c r="H90" s="211"/>
      <c r="J90" s="27"/>
      <c r="K90" s="27"/>
    </row>
    <row r="91" spans="2:11" s="280" customFormat="1" ht="15.75">
      <c r="B91" s="28"/>
      <c r="C91" s="28"/>
      <c r="D91" s="366" t="s">
        <v>709</v>
      </c>
      <c r="E91" s="29"/>
      <c r="F91" s="28"/>
      <c r="G91" s="30"/>
      <c r="H91" s="31"/>
    </row>
    <row r="92" spans="2:11" s="27" customFormat="1" ht="15.75">
      <c r="B92" s="208"/>
      <c r="C92" s="208" t="s">
        <v>457</v>
      </c>
      <c r="D92" s="209" t="s">
        <v>710</v>
      </c>
      <c r="E92" s="209"/>
      <c r="F92" s="208"/>
      <c r="G92" s="210"/>
      <c r="H92" s="211"/>
    </row>
    <row r="93" spans="2:11" s="280" customFormat="1" ht="15.75">
      <c r="B93" s="28"/>
      <c r="C93" s="28"/>
      <c r="D93" s="365" t="s">
        <v>711</v>
      </c>
      <c r="E93" s="29"/>
      <c r="F93" s="28"/>
      <c r="G93" s="30"/>
      <c r="H93" s="31"/>
      <c r="J93" s="27"/>
      <c r="K93" s="27"/>
    </row>
    <row r="94" spans="2:11" s="27" customFormat="1" ht="13.5">
      <c r="B94" s="28"/>
      <c r="C94" s="28"/>
      <c r="D94" s="368" t="s">
        <v>712</v>
      </c>
      <c r="E94" s="29"/>
      <c r="F94" s="28"/>
      <c r="G94" s="30"/>
      <c r="H94" s="31"/>
    </row>
    <row r="95" spans="2:11" s="27" customFormat="1" ht="13.5">
      <c r="B95" s="28"/>
      <c r="C95" s="40"/>
      <c r="D95" s="366" t="s">
        <v>713</v>
      </c>
      <c r="E95" s="39"/>
      <c r="F95" s="28"/>
      <c r="G95" s="30"/>
      <c r="H95" s="31"/>
    </row>
    <row r="96" spans="2:11" s="27" customFormat="1" ht="13.5">
      <c r="B96" s="28"/>
      <c r="C96" s="40"/>
      <c r="D96" s="366" t="s">
        <v>714</v>
      </c>
      <c r="E96" s="39"/>
      <c r="F96" s="28"/>
      <c r="G96" s="30"/>
      <c r="H96" s="31"/>
    </row>
    <row r="97" spans="2:11" s="27" customFormat="1" ht="15.75">
      <c r="B97" s="28"/>
      <c r="C97" s="40"/>
      <c r="D97" s="367" t="s">
        <v>715</v>
      </c>
      <c r="E97" s="39"/>
      <c r="F97" s="28"/>
      <c r="G97" s="30"/>
      <c r="H97" s="31"/>
      <c r="J97" s="280"/>
      <c r="K97" s="280"/>
    </row>
    <row r="98" spans="2:11" s="27" customFormat="1" ht="15.75">
      <c r="B98" s="208"/>
      <c r="C98" s="208" t="s">
        <v>462</v>
      </c>
      <c r="D98" s="329" t="s">
        <v>716</v>
      </c>
      <c r="E98" s="209"/>
      <c r="F98" s="208"/>
      <c r="G98" s="210"/>
      <c r="H98" s="211"/>
      <c r="J98" s="280"/>
      <c r="K98" s="280"/>
    </row>
    <row r="99" spans="2:11" s="280" customFormat="1" ht="15.75">
      <c r="B99" s="208"/>
      <c r="C99" s="208"/>
      <c r="D99" s="328" t="s">
        <v>717</v>
      </c>
      <c r="E99" s="209"/>
      <c r="F99" s="208"/>
      <c r="G99" s="210"/>
      <c r="H99" s="211"/>
      <c r="J99" s="27"/>
      <c r="K99" s="27"/>
    </row>
    <row r="100" spans="2:11" s="280" customFormat="1" ht="15.75">
      <c r="B100" s="28"/>
      <c r="C100" s="40"/>
      <c r="D100" s="365" t="s">
        <v>718</v>
      </c>
      <c r="E100" s="39"/>
      <c r="F100" s="28"/>
      <c r="G100" s="30"/>
      <c r="H100" s="31"/>
      <c r="J100" s="27"/>
      <c r="K100" s="27"/>
    </row>
    <row r="101" spans="2:11" s="27" customFormat="1" ht="13.5">
      <c r="B101" s="28"/>
      <c r="C101" s="40"/>
      <c r="D101" s="366" t="s">
        <v>719</v>
      </c>
      <c r="E101" s="39"/>
      <c r="F101" s="28"/>
      <c r="G101" s="30"/>
      <c r="H101" s="31"/>
    </row>
    <row r="102" spans="2:11" s="27" customFormat="1" ht="15.75">
      <c r="B102" s="28"/>
      <c r="C102" s="40"/>
      <c r="D102" s="367" t="s">
        <v>720</v>
      </c>
      <c r="E102" s="39"/>
      <c r="F102" s="28"/>
      <c r="G102" s="30"/>
      <c r="H102" s="31"/>
      <c r="J102" s="280"/>
      <c r="K102" s="280"/>
    </row>
    <row r="103" spans="2:11" s="27" customFormat="1" ht="15.75">
      <c r="B103" s="208"/>
      <c r="C103" s="208" t="s">
        <v>471</v>
      </c>
      <c r="D103" s="327" t="s">
        <v>721</v>
      </c>
      <c r="E103" s="209"/>
      <c r="F103" s="208"/>
      <c r="G103" s="210"/>
      <c r="H103" s="211"/>
    </row>
    <row r="104" spans="2:11" s="280" customFormat="1" ht="15.75">
      <c r="B104" s="28"/>
      <c r="C104" s="28"/>
      <c r="D104" s="368" t="s">
        <v>722</v>
      </c>
      <c r="E104" s="29"/>
      <c r="F104" s="28"/>
      <c r="G104" s="30"/>
      <c r="H104" s="31"/>
      <c r="J104" s="27"/>
      <c r="K104" s="27"/>
    </row>
    <row r="105" spans="2:11" s="27" customFormat="1" ht="13.5">
      <c r="B105" s="28"/>
      <c r="C105" s="28"/>
      <c r="D105" s="368" t="s">
        <v>723</v>
      </c>
      <c r="E105" s="29"/>
      <c r="F105" s="28"/>
      <c r="G105" s="30"/>
      <c r="H105" s="31"/>
    </row>
    <row r="106" spans="2:11" s="27" customFormat="1" ht="15.75">
      <c r="B106" s="28"/>
      <c r="C106" s="28"/>
      <c r="D106" s="368" t="s">
        <v>724</v>
      </c>
      <c r="E106" s="29"/>
      <c r="F106" s="28"/>
      <c r="G106" s="30"/>
      <c r="H106" s="31"/>
      <c r="J106" s="280"/>
      <c r="K106" s="280"/>
    </row>
    <row r="107" spans="2:11" s="27" customFormat="1" ht="15.75">
      <c r="B107" s="208"/>
      <c r="C107" s="208" t="s">
        <v>481</v>
      </c>
      <c r="D107" s="209" t="s">
        <v>725</v>
      </c>
      <c r="E107" s="209"/>
      <c r="F107" s="208"/>
      <c r="G107" s="210"/>
      <c r="H107" s="211"/>
    </row>
    <row r="108" spans="2:11" s="280" customFormat="1" ht="15.75">
      <c r="B108" s="28"/>
      <c r="C108" s="28"/>
      <c r="D108" s="365" t="s">
        <v>726</v>
      </c>
      <c r="E108" s="29"/>
      <c r="F108" s="28"/>
      <c r="G108" s="30"/>
      <c r="H108" s="31"/>
      <c r="J108" s="27"/>
      <c r="K108" s="27"/>
    </row>
    <row r="109" spans="2:11" s="27" customFormat="1" ht="13.5">
      <c r="B109" s="28"/>
      <c r="C109" s="40"/>
      <c r="D109" s="365" t="s">
        <v>727</v>
      </c>
      <c r="E109" s="39"/>
      <c r="F109" s="28"/>
      <c r="G109" s="30"/>
      <c r="H109" s="31"/>
    </row>
    <row r="110" spans="2:11" s="27" customFormat="1" ht="13.5">
      <c r="B110" s="28"/>
      <c r="C110" s="40"/>
      <c r="D110" s="366" t="s">
        <v>728</v>
      </c>
      <c r="E110" s="39"/>
      <c r="F110" s="28"/>
      <c r="G110" s="30"/>
      <c r="H110" s="31"/>
    </row>
    <row r="111" spans="2:11" s="27" customFormat="1" ht="13.5">
      <c r="B111" s="28"/>
      <c r="C111" s="40"/>
      <c r="D111" s="366" t="s">
        <v>729</v>
      </c>
      <c r="E111" s="39"/>
      <c r="F111" s="28"/>
      <c r="G111" s="30"/>
      <c r="H111" s="31"/>
    </row>
    <row r="112" spans="2:11" s="27" customFormat="1" ht="15.75">
      <c r="B112" s="28"/>
      <c r="C112" s="40"/>
      <c r="D112" s="367" t="s">
        <v>730</v>
      </c>
      <c r="E112" s="39"/>
      <c r="F112" s="28"/>
      <c r="G112" s="30"/>
      <c r="H112" s="31"/>
      <c r="J112" s="191"/>
      <c r="K112" s="191"/>
    </row>
    <row r="113" spans="2:11" s="27" customFormat="1" ht="15.75">
      <c r="B113" s="579" t="s">
        <v>731</v>
      </c>
      <c r="C113" s="579"/>
      <c r="D113" s="580"/>
      <c r="E113" s="579"/>
      <c r="F113" s="579"/>
      <c r="G113" s="579"/>
      <c r="H113" s="579"/>
      <c r="J113" s="191"/>
      <c r="K113" s="191"/>
    </row>
    <row r="114" spans="2:11" s="280" customFormat="1" ht="15.75">
      <c r="B114" s="208">
        <f>B67+1</f>
        <v>16</v>
      </c>
      <c r="C114" s="223" t="s">
        <v>732</v>
      </c>
      <c r="D114" s="223"/>
      <c r="E114" s="209" t="str">
        <f>Cust_Acyn</f>
        <v>Customer</v>
      </c>
      <c r="F114" s="199" t="s">
        <v>325</v>
      </c>
      <c r="G114" s="210"/>
      <c r="H114" s="209"/>
      <c r="J114" s="191"/>
      <c r="K114" s="191"/>
    </row>
    <row r="115" spans="2:11" s="280" customFormat="1" ht="15.75">
      <c r="B115" s="208"/>
      <c r="C115" s="223"/>
      <c r="D115" s="251" t="s">
        <v>733</v>
      </c>
      <c r="E115" s="209"/>
      <c r="F115" s="199"/>
      <c r="G115" s="210"/>
      <c r="H115" s="209"/>
      <c r="J115" s="18"/>
      <c r="K115" s="18"/>
    </row>
    <row r="116" spans="2:11" s="280" customFormat="1" ht="15.75">
      <c r="B116" s="28"/>
      <c r="C116" s="28" t="s">
        <v>167</v>
      </c>
      <c r="D116" s="368" t="s">
        <v>734</v>
      </c>
      <c r="E116" s="29"/>
      <c r="F116" s="32"/>
      <c r="G116" s="30"/>
      <c r="H116" s="29"/>
      <c r="J116" s="191"/>
      <c r="K116" s="191"/>
    </row>
    <row r="117" spans="2:11" s="27" customFormat="1" ht="15.75">
      <c r="B117" s="208"/>
      <c r="C117" s="208"/>
      <c r="D117" s="330" t="s">
        <v>735</v>
      </c>
      <c r="E117" s="209"/>
      <c r="F117" s="199"/>
      <c r="G117" s="210"/>
      <c r="H117" s="209"/>
      <c r="J117" s="18"/>
      <c r="K117" s="18"/>
    </row>
    <row r="118" spans="2:11" s="280" customFormat="1" ht="15.75">
      <c r="B118" s="28"/>
      <c r="C118" s="40"/>
      <c r="D118" s="365" t="s">
        <v>736</v>
      </c>
      <c r="E118" s="39"/>
      <c r="F118" s="32"/>
      <c r="G118" s="30"/>
      <c r="H118" s="29"/>
      <c r="J118" s="18"/>
      <c r="K118" s="18"/>
    </row>
    <row r="119" spans="2:11" s="27" customFormat="1" ht="15">
      <c r="B119" s="28"/>
      <c r="C119" s="40"/>
      <c r="D119" s="366" t="s">
        <v>737</v>
      </c>
      <c r="E119" s="39"/>
      <c r="F119" s="32"/>
      <c r="G119" s="30"/>
      <c r="H119" s="29"/>
      <c r="J119" s="18"/>
      <c r="K119" s="18"/>
    </row>
    <row r="120" spans="2:11" s="27" customFormat="1" ht="15.75">
      <c r="B120" s="28"/>
      <c r="C120" s="40"/>
      <c r="D120" s="367" t="s">
        <v>738</v>
      </c>
      <c r="E120" s="39"/>
      <c r="F120" s="32"/>
      <c r="G120" s="30"/>
      <c r="H120" s="29"/>
      <c r="J120" s="191"/>
      <c r="K120" s="191"/>
    </row>
    <row r="121" spans="2:11" s="27" customFormat="1" ht="15.75">
      <c r="B121" s="208"/>
      <c r="C121" s="208" t="s">
        <v>169</v>
      </c>
      <c r="D121" s="331" t="s">
        <v>739</v>
      </c>
      <c r="E121" s="209"/>
      <c r="F121" s="199"/>
      <c r="G121" s="210"/>
      <c r="H121" s="209"/>
      <c r="J121" s="18"/>
      <c r="K121" s="18"/>
    </row>
    <row r="122" spans="2:11" s="280" customFormat="1" ht="15.75">
      <c r="B122" s="28"/>
      <c r="C122" s="40"/>
      <c r="D122" s="368" t="s">
        <v>740</v>
      </c>
      <c r="E122" s="39"/>
      <c r="F122" s="32"/>
      <c r="G122" s="30"/>
      <c r="H122" s="29"/>
      <c r="J122" s="18"/>
      <c r="K122" s="18"/>
    </row>
    <row r="123" spans="2:11" s="27" customFormat="1" ht="15">
      <c r="B123" s="28"/>
      <c r="C123" s="40"/>
      <c r="D123" s="365" t="s">
        <v>741</v>
      </c>
      <c r="E123" s="39"/>
      <c r="F123" s="32"/>
      <c r="G123" s="30"/>
      <c r="H123" s="29"/>
      <c r="J123" s="18"/>
      <c r="K123" s="18"/>
    </row>
    <row r="124" spans="2:11" s="27" customFormat="1" ht="15">
      <c r="B124" s="28"/>
      <c r="C124" s="40"/>
      <c r="D124" s="366" t="s">
        <v>742</v>
      </c>
      <c r="E124" s="39"/>
      <c r="F124" s="32"/>
      <c r="G124" s="30"/>
      <c r="H124" s="29"/>
      <c r="J124" s="18"/>
      <c r="K124" s="18"/>
    </row>
    <row r="125" spans="2:11" s="27" customFormat="1" ht="15">
      <c r="B125" s="28"/>
      <c r="C125" s="40"/>
      <c r="D125" s="366" t="s">
        <v>743</v>
      </c>
      <c r="E125" s="39"/>
      <c r="F125" s="32"/>
      <c r="G125" s="30"/>
      <c r="H125" s="29"/>
      <c r="J125" s="18"/>
      <c r="K125" s="18"/>
    </row>
    <row r="126" spans="2:11" s="27" customFormat="1" ht="15">
      <c r="B126" s="28"/>
      <c r="C126" s="40"/>
      <c r="D126" s="366" t="s">
        <v>744</v>
      </c>
      <c r="E126" s="39"/>
      <c r="F126" s="32"/>
      <c r="G126" s="30"/>
      <c r="H126" s="29"/>
      <c r="J126" s="18"/>
      <c r="K126" s="18"/>
    </row>
    <row r="127" spans="2:11" s="27" customFormat="1" ht="15">
      <c r="B127" s="28"/>
      <c r="C127" s="40"/>
      <c r="D127" s="366" t="s">
        <v>745</v>
      </c>
      <c r="E127" s="39"/>
      <c r="F127" s="32"/>
      <c r="G127" s="30"/>
      <c r="H127" s="29"/>
      <c r="J127" s="18"/>
      <c r="K127" s="18"/>
    </row>
    <row r="128" spans="2:11" s="27" customFormat="1" ht="15">
      <c r="B128" s="28"/>
      <c r="C128" s="40"/>
      <c r="D128" s="366" t="s">
        <v>746</v>
      </c>
      <c r="E128" s="39"/>
      <c r="F128" s="32"/>
      <c r="G128" s="30"/>
      <c r="H128" s="29"/>
      <c r="J128" s="18"/>
      <c r="K128" s="18"/>
    </row>
    <row r="129" spans="2:11" s="27" customFormat="1" ht="15">
      <c r="B129" s="28"/>
      <c r="C129" s="40"/>
      <c r="D129" s="366" t="s">
        <v>747</v>
      </c>
      <c r="E129" s="39"/>
      <c r="F129" s="32"/>
      <c r="G129" s="30"/>
      <c r="H129" s="29"/>
      <c r="J129" s="18"/>
      <c r="K129" s="18"/>
    </row>
    <row r="130" spans="2:11" s="27" customFormat="1" ht="15">
      <c r="B130" s="28"/>
      <c r="C130" s="40"/>
      <c r="D130" s="366" t="s">
        <v>748</v>
      </c>
      <c r="E130" s="39"/>
      <c r="F130" s="32"/>
      <c r="G130" s="30"/>
      <c r="H130" s="29"/>
      <c r="J130" s="18"/>
      <c r="K130" s="18"/>
    </row>
    <row r="131" spans="2:11" s="27" customFormat="1" ht="15">
      <c r="B131" s="28"/>
      <c r="C131" s="40"/>
      <c r="D131" s="366" t="s">
        <v>749</v>
      </c>
      <c r="E131" s="39"/>
      <c r="F131" s="32"/>
      <c r="G131" s="30"/>
      <c r="H131" s="29"/>
      <c r="J131" s="18"/>
      <c r="K131" s="18"/>
    </row>
    <row r="132" spans="2:11" s="27" customFormat="1" ht="15">
      <c r="B132" s="28"/>
      <c r="C132" s="40"/>
      <c r="D132" s="366" t="s">
        <v>750</v>
      </c>
      <c r="E132" s="39"/>
      <c r="F132" s="32"/>
      <c r="G132" s="30"/>
      <c r="H132" s="29"/>
      <c r="J132" s="18"/>
      <c r="K132" s="18"/>
    </row>
    <row r="133" spans="2:11" s="27" customFormat="1" ht="15">
      <c r="B133" s="28"/>
      <c r="C133" s="40"/>
      <c r="D133" s="366" t="s">
        <v>751</v>
      </c>
      <c r="E133" s="39"/>
      <c r="F133" s="32"/>
      <c r="G133" s="30"/>
      <c r="H133" s="29"/>
      <c r="J133" s="18"/>
      <c r="K133" s="18"/>
    </row>
    <row r="134" spans="2:11" s="27" customFormat="1" ht="15">
      <c r="B134" s="28"/>
      <c r="C134" s="40"/>
      <c r="D134" s="366" t="s">
        <v>752</v>
      </c>
      <c r="E134" s="39"/>
      <c r="F134" s="32"/>
      <c r="G134" s="30"/>
      <c r="H134" s="29"/>
      <c r="J134" s="18"/>
      <c r="K134" s="18"/>
    </row>
    <row r="135" spans="2:11" s="27" customFormat="1" ht="15">
      <c r="B135" s="28"/>
      <c r="C135" s="40"/>
      <c r="D135" s="366" t="s">
        <v>753</v>
      </c>
      <c r="E135" s="39"/>
      <c r="F135" s="32"/>
      <c r="G135" s="30"/>
      <c r="H135" s="29"/>
      <c r="J135" s="18"/>
      <c r="K135" s="18"/>
    </row>
    <row r="136" spans="2:11" s="27" customFormat="1" ht="15">
      <c r="B136" s="28"/>
      <c r="C136" s="40"/>
      <c r="D136" s="366" t="s">
        <v>754</v>
      </c>
      <c r="E136" s="39"/>
      <c r="F136" s="32"/>
      <c r="G136" s="30"/>
      <c r="H136" s="29"/>
      <c r="J136" s="18"/>
      <c r="K136" s="18"/>
    </row>
    <row r="137" spans="2:11" s="27" customFormat="1" ht="15">
      <c r="B137" s="28"/>
      <c r="C137" s="40"/>
      <c r="D137" s="367" t="s">
        <v>755</v>
      </c>
      <c r="E137" s="39"/>
      <c r="F137" s="32"/>
      <c r="G137" s="30"/>
      <c r="H137" s="29"/>
      <c r="J137" s="18"/>
      <c r="K137" s="18"/>
    </row>
    <row r="138" spans="2:11" s="27" customFormat="1" ht="15.75">
      <c r="B138" s="28"/>
      <c r="C138" s="28" t="s">
        <v>171</v>
      </c>
      <c r="D138" s="41" t="s">
        <v>756</v>
      </c>
      <c r="E138" s="29"/>
      <c r="F138" s="32"/>
      <c r="G138" s="30"/>
      <c r="H138" s="29"/>
      <c r="J138" s="191"/>
      <c r="K138" s="191"/>
    </row>
    <row r="139" spans="2:11" s="27" customFormat="1" ht="15.75">
      <c r="B139" s="208"/>
      <c r="C139" s="208" t="s">
        <v>173</v>
      </c>
      <c r="D139" s="223" t="s">
        <v>757</v>
      </c>
      <c r="E139" s="209"/>
      <c r="F139" s="199"/>
      <c r="G139" s="210"/>
      <c r="H139" s="209"/>
      <c r="J139" s="18"/>
      <c r="K139" s="18"/>
    </row>
    <row r="140" spans="2:11" s="280" customFormat="1" ht="15.75">
      <c r="B140" s="28"/>
      <c r="C140" s="34"/>
      <c r="D140" s="41" t="s">
        <v>758</v>
      </c>
      <c r="E140" s="29"/>
      <c r="F140" s="32"/>
      <c r="G140" s="30"/>
      <c r="H140" s="29"/>
      <c r="J140" s="191"/>
      <c r="K140" s="191"/>
    </row>
    <row r="141" spans="2:11" s="27" customFormat="1" ht="15.75">
      <c r="B141" s="208">
        <f>B114+1</f>
        <v>17</v>
      </c>
      <c r="C141" s="223" t="s">
        <v>759</v>
      </c>
      <c r="D141" s="223"/>
      <c r="E141" s="209" t="str">
        <f>Cust_Acyn</f>
        <v>Customer</v>
      </c>
      <c r="F141" s="199" t="s">
        <v>325</v>
      </c>
      <c r="G141" s="210"/>
      <c r="H141" s="209"/>
      <c r="J141" s="191"/>
      <c r="K141" s="191"/>
    </row>
    <row r="142" spans="2:11" s="280" customFormat="1" ht="15.75">
      <c r="B142" s="208"/>
      <c r="C142" s="208" t="s">
        <v>167</v>
      </c>
      <c r="D142" s="223" t="s">
        <v>760</v>
      </c>
      <c r="E142" s="209"/>
      <c r="F142" s="199"/>
      <c r="G142" s="210"/>
      <c r="H142" s="209"/>
      <c r="J142" s="18"/>
      <c r="K142" s="18"/>
    </row>
    <row r="143" spans="2:11" s="280" customFormat="1" ht="15.75">
      <c r="B143" s="28"/>
      <c r="C143" s="34"/>
      <c r="D143" s="41" t="s">
        <v>761</v>
      </c>
      <c r="E143" s="29"/>
      <c r="F143" s="32"/>
      <c r="G143" s="30"/>
      <c r="H143" s="29"/>
      <c r="J143" s="191"/>
      <c r="K143" s="191"/>
    </row>
    <row r="144" spans="2:11" s="27" customFormat="1" ht="15.75">
      <c r="B144" s="208"/>
      <c r="C144" s="223"/>
      <c r="D144" s="223" t="s">
        <v>762</v>
      </c>
      <c r="E144" s="209"/>
      <c r="F144" s="199"/>
      <c r="G144" s="210"/>
      <c r="H144" s="209"/>
      <c r="J144" s="18"/>
      <c r="K144" s="18"/>
    </row>
    <row r="145" spans="2:11" s="280" customFormat="1" ht="15.75">
      <c r="B145" s="28"/>
      <c r="C145" s="34"/>
      <c r="D145" s="368" t="s">
        <v>763</v>
      </c>
      <c r="E145" s="29"/>
      <c r="F145" s="32"/>
      <c r="G145" s="30"/>
      <c r="H145" s="29"/>
      <c r="J145" s="18"/>
      <c r="K145" s="18"/>
    </row>
    <row r="146" spans="2:11" s="27" customFormat="1" ht="15.75">
      <c r="B146" s="28"/>
      <c r="C146" s="34"/>
      <c r="D146" s="368" t="s">
        <v>764</v>
      </c>
      <c r="E146" s="29"/>
      <c r="F146" s="32"/>
      <c r="G146" s="30"/>
      <c r="H146" s="29"/>
      <c r="J146" s="191"/>
      <c r="K146" s="191"/>
    </row>
    <row r="147" spans="2:11" s="27" customFormat="1" ht="15.75">
      <c r="B147" s="208">
        <f>B141+1</f>
        <v>18</v>
      </c>
      <c r="C147" s="223" t="s">
        <v>765</v>
      </c>
      <c r="D147" s="223"/>
      <c r="E147" s="209" t="str">
        <f>Cust_Acyn</f>
        <v>Customer</v>
      </c>
      <c r="F147" s="199" t="s">
        <v>325</v>
      </c>
      <c r="G147" s="210"/>
      <c r="H147" s="209"/>
      <c r="J147" s="191"/>
      <c r="K147" s="191"/>
    </row>
    <row r="148" spans="2:11" s="280" customFormat="1" ht="15.75">
      <c r="B148" s="208">
        <f>B147+1</f>
        <v>19</v>
      </c>
      <c r="C148" s="223" t="s">
        <v>766</v>
      </c>
      <c r="D148" s="223"/>
      <c r="E148" s="209" t="str">
        <f>Cust_Acyn</f>
        <v>Customer</v>
      </c>
      <c r="F148" s="199" t="s">
        <v>325</v>
      </c>
      <c r="G148" s="210"/>
      <c r="H148" s="209"/>
      <c r="J148" s="191"/>
      <c r="K148" s="191"/>
    </row>
    <row r="149" spans="2:11" s="280" customFormat="1" ht="15.75">
      <c r="B149" s="208"/>
      <c r="C149" s="223"/>
      <c r="D149" s="251" t="s">
        <v>767</v>
      </c>
      <c r="E149" s="209"/>
      <c r="F149" s="199"/>
      <c r="G149" s="210"/>
      <c r="H149" s="209"/>
      <c r="J149" s="18"/>
      <c r="K149" s="18"/>
    </row>
    <row r="150" spans="2:11" s="280" customFormat="1" ht="15.75">
      <c r="B150" s="28"/>
      <c r="C150" s="28" t="s">
        <v>167</v>
      </c>
      <c r="D150" s="41" t="s">
        <v>768</v>
      </c>
      <c r="E150" s="29"/>
      <c r="F150" s="32"/>
      <c r="G150" s="30"/>
      <c r="H150" s="29"/>
      <c r="J150" s="18"/>
      <c r="K150" s="18"/>
    </row>
    <row r="151" spans="2:11" s="27" customFormat="1" ht="15.75">
      <c r="B151" s="28"/>
      <c r="C151" s="34"/>
      <c r="D151" s="41" t="s">
        <v>769</v>
      </c>
      <c r="E151" s="29"/>
      <c r="F151" s="32"/>
      <c r="G151" s="30"/>
      <c r="H151" s="29"/>
      <c r="J151" s="191"/>
      <c r="K151" s="191"/>
    </row>
    <row r="152" spans="2:11" s="27" customFormat="1" ht="15.75">
      <c r="B152" s="208"/>
      <c r="C152" s="223"/>
      <c r="D152" s="223" t="s">
        <v>770</v>
      </c>
      <c r="E152" s="209"/>
      <c r="F152" s="199"/>
      <c r="G152" s="210"/>
      <c r="H152" s="209"/>
      <c r="J152" s="18"/>
      <c r="K152" s="18"/>
    </row>
    <row r="153" spans="2:11" s="280" customFormat="1" ht="15.75">
      <c r="B153" s="28"/>
      <c r="C153" s="34"/>
      <c r="D153" s="368" t="s">
        <v>771</v>
      </c>
      <c r="E153" s="29"/>
      <c r="F153" s="32"/>
      <c r="G153" s="30"/>
      <c r="H153" s="29"/>
      <c r="J153" s="191"/>
      <c r="K153" s="191"/>
    </row>
    <row r="154" spans="2:11" s="27" customFormat="1" ht="15.75">
      <c r="B154" s="208"/>
      <c r="C154" s="223"/>
      <c r="D154" s="251" t="s">
        <v>772</v>
      </c>
      <c r="E154" s="209"/>
      <c r="F154" s="199"/>
      <c r="G154" s="210"/>
      <c r="H154" s="209"/>
      <c r="J154" s="191"/>
      <c r="K154" s="191"/>
    </row>
    <row r="155" spans="2:11" s="280" customFormat="1" ht="15.75">
      <c r="B155" s="208">
        <f>B148+1</f>
        <v>20</v>
      </c>
      <c r="C155" s="223" t="s">
        <v>773</v>
      </c>
      <c r="D155" s="223"/>
      <c r="E155" s="209" t="str">
        <f>Cust_Acyn</f>
        <v>Customer</v>
      </c>
      <c r="F155" s="199" t="s">
        <v>325</v>
      </c>
      <c r="G155" s="210"/>
      <c r="H155" s="209"/>
      <c r="J155" s="18"/>
      <c r="K155" s="18"/>
    </row>
    <row r="156" spans="2:11" s="280" customFormat="1" ht="15.75">
      <c r="B156" s="28"/>
      <c r="C156" s="28" t="s">
        <v>167</v>
      </c>
      <c r="D156" s="41" t="s">
        <v>774</v>
      </c>
      <c r="E156" s="29"/>
      <c r="F156" s="32"/>
      <c r="G156" s="30"/>
      <c r="H156" s="29"/>
      <c r="J156" s="191"/>
      <c r="K156" s="191"/>
    </row>
    <row r="157" spans="2:11" s="27" customFormat="1" ht="15.75">
      <c r="B157" s="208"/>
      <c r="C157" s="208"/>
      <c r="D157" s="41" t="s">
        <v>775</v>
      </c>
      <c r="E157" s="209"/>
      <c r="F157" s="199"/>
      <c r="G157" s="210"/>
      <c r="H157" s="209"/>
      <c r="J157" s="191"/>
      <c r="K157" s="191"/>
    </row>
    <row r="158" spans="2:11" s="280" customFormat="1" ht="15.75">
      <c r="B158" s="208"/>
      <c r="C158" s="208"/>
      <c r="D158" s="251" t="s">
        <v>776</v>
      </c>
      <c r="E158" s="209"/>
      <c r="F158" s="199"/>
      <c r="G158" s="210"/>
      <c r="H158" s="209"/>
      <c r="J158" s="191"/>
      <c r="K158" s="191"/>
    </row>
    <row r="159" spans="2:11" s="280" customFormat="1" ht="15.75">
      <c r="B159" s="208"/>
      <c r="C159" s="208"/>
      <c r="D159" s="281" t="s">
        <v>777</v>
      </c>
      <c r="E159" s="209"/>
      <c r="F159" s="199"/>
      <c r="G159" s="210"/>
      <c r="H159" s="209"/>
      <c r="J159" s="191"/>
      <c r="K159" s="191"/>
    </row>
    <row r="160" spans="2:11" s="280" customFormat="1" ht="15.75">
      <c r="B160" s="208"/>
      <c r="C160" s="208"/>
      <c r="D160" s="281" t="s">
        <v>778</v>
      </c>
      <c r="E160" s="209"/>
      <c r="F160" s="199"/>
      <c r="G160" s="210"/>
      <c r="H160" s="209"/>
      <c r="J160" s="191"/>
      <c r="K160" s="191"/>
    </row>
    <row r="161" spans="2:11" s="280" customFormat="1" ht="15.75">
      <c r="B161" s="208"/>
      <c r="C161" s="208"/>
      <c r="D161" s="223" t="s">
        <v>770</v>
      </c>
      <c r="E161" s="209"/>
      <c r="F161" s="199"/>
      <c r="G161" s="210"/>
      <c r="H161" s="209"/>
      <c r="J161" s="18"/>
      <c r="K161" s="18"/>
    </row>
    <row r="162" spans="2:11" s="280" customFormat="1" ht="15.75">
      <c r="B162" s="28"/>
      <c r="C162" s="28"/>
      <c r="D162" s="368" t="s">
        <v>779</v>
      </c>
      <c r="E162" s="29"/>
      <c r="F162" s="32"/>
      <c r="G162" s="30"/>
      <c r="H162" s="29"/>
      <c r="J162" s="18"/>
      <c r="K162" s="18"/>
    </row>
    <row r="163" spans="2:11" s="27" customFormat="1" ht="15.75">
      <c r="B163" s="28"/>
      <c r="C163" s="28"/>
      <c r="D163" s="368" t="s">
        <v>780</v>
      </c>
      <c r="E163" s="29"/>
      <c r="F163" s="32"/>
      <c r="G163" s="30"/>
      <c r="H163" s="29"/>
      <c r="J163" s="191"/>
      <c r="K163" s="191"/>
    </row>
    <row r="164" spans="2:11" s="27" customFormat="1" ht="15.75">
      <c r="B164" s="208"/>
      <c r="C164" s="208" t="s">
        <v>169</v>
      </c>
      <c r="D164" s="223" t="s">
        <v>781</v>
      </c>
      <c r="E164" s="209"/>
      <c r="F164" s="199"/>
      <c r="G164" s="210"/>
      <c r="H164" s="209"/>
      <c r="J164" s="18"/>
      <c r="K164" s="18"/>
    </row>
    <row r="165" spans="2:11" s="280" customFormat="1" ht="15.75">
      <c r="B165" s="28"/>
      <c r="C165" s="28"/>
      <c r="D165" s="368" t="s">
        <v>782</v>
      </c>
      <c r="E165" s="29"/>
      <c r="F165" s="32"/>
      <c r="G165" s="30"/>
      <c r="H165" s="29"/>
      <c r="J165" s="191"/>
      <c r="K165" s="191"/>
    </row>
    <row r="166" spans="2:11" s="27" customFormat="1" ht="15.75">
      <c r="B166" s="208">
        <f>B155+1</f>
        <v>21</v>
      </c>
      <c r="C166" s="223" t="s">
        <v>783</v>
      </c>
      <c r="D166" s="223"/>
      <c r="E166" s="209" t="str">
        <f>Cust_Acyn</f>
        <v>Customer</v>
      </c>
      <c r="F166" s="199" t="s">
        <v>325</v>
      </c>
      <c r="G166" s="210"/>
      <c r="H166" s="209"/>
      <c r="J166" s="18"/>
      <c r="K166" s="18"/>
    </row>
    <row r="167" spans="2:11" s="280" customFormat="1" ht="15.75">
      <c r="B167" s="28"/>
      <c r="C167" s="28" t="s">
        <v>167</v>
      </c>
      <c r="D167" s="368" t="s">
        <v>784</v>
      </c>
      <c r="E167" s="29"/>
      <c r="F167" s="32"/>
      <c r="G167" s="30"/>
      <c r="H167" s="29"/>
      <c r="J167" s="191"/>
      <c r="K167" s="191"/>
    </row>
    <row r="168" spans="2:11" s="27" customFormat="1" ht="15.75">
      <c r="B168" s="208"/>
      <c r="C168" s="223"/>
      <c r="D168" s="330" t="s">
        <v>770</v>
      </c>
      <c r="E168" s="209"/>
      <c r="F168" s="199"/>
      <c r="G168" s="210"/>
      <c r="H168" s="209"/>
      <c r="J168" s="18"/>
      <c r="K168" s="18"/>
    </row>
    <row r="169" spans="2:11" s="280" customFormat="1" ht="15.75">
      <c r="B169" s="28"/>
      <c r="C169" s="44"/>
      <c r="D169" s="365" t="s">
        <v>785</v>
      </c>
      <c r="E169" s="39"/>
      <c r="F169" s="32"/>
      <c r="G169" s="30"/>
      <c r="H169" s="29"/>
      <c r="J169" s="18"/>
      <c r="K169" s="18"/>
    </row>
    <row r="170" spans="2:11" s="27" customFormat="1" ht="15">
      <c r="B170" s="28"/>
      <c r="C170" s="44"/>
      <c r="D170" s="366" t="s">
        <v>786</v>
      </c>
      <c r="E170" s="39"/>
      <c r="F170" s="32"/>
      <c r="G170" s="30"/>
      <c r="H170" s="29"/>
      <c r="J170" s="18"/>
      <c r="K170" s="18"/>
    </row>
    <row r="171" spans="2:11" s="27" customFormat="1" ht="15">
      <c r="B171" s="28"/>
      <c r="C171" s="44"/>
      <c r="D171" s="366" t="s">
        <v>787</v>
      </c>
      <c r="E171" s="39"/>
      <c r="F171" s="32"/>
      <c r="G171" s="30"/>
      <c r="H171" s="29"/>
      <c r="J171" s="18"/>
      <c r="K171" s="18"/>
    </row>
    <row r="172" spans="2:11" s="27" customFormat="1" ht="15">
      <c r="B172" s="28"/>
      <c r="C172" s="44"/>
      <c r="D172" s="366" t="s">
        <v>788</v>
      </c>
      <c r="E172" s="39"/>
      <c r="F172" s="32"/>
      <c r="G172" s="30"/>
      <c r="H172" s="29"/>
      <c r="J172" s="18"/>
      <c r="K172" s="18"/>
    </row>
    <row r="173" spans="2:11" s="27" customFormat="1" ht="15">
      <c r="B173" s="28"/>
      <c r="C173" s="44"/>
      <c r="D173" s="366" t="s">
        <v>789</v>
      </c>
      <c r="E173" s="39"/>
      <c r="F173" s="32"/>
      <c r="G173" s="30"/>
      <c r="H173" s="29"/>
      <c r="J173" s="18"/>
      <c r="K173" s="18"/>
    </row>
    <row r="174" spans="2:11" s="27" customFormat="1" ht="15">
      <c r="B174" s="28"/>
      <c r="C174" s="44"/>
      <c r="D174" s="366" t="s">
        <v>790</v>
      </c>
      <c r="E174" s="39"/>
      <c r="F174" s="32"/>
      <c r="G174" s="30"/>
      <c r="H174" s="29"/>
      <c r="J174" s="18"/>
      <c r="K174" s="18"/>
    </row>
    <row r="175" spans="2:11" s="27" customFormat="1" ht="15">
      <c r="B175" s="28"/>
      <c r="C175" s="44"/>
      <c r="D175" s="366" t="s">
        <v>791</v>
      </c>
      <c r="E175" s="39"/>
      <c r="F175" s="32"/>
      <c r="G175" s="30"/>
      <c r="H175" s="29"/>
      <c r="J175" s="18"/>
      <c r="K175" s="18"/>
    </row>
    <row r="176" spans="2:11" s="27" customFormat="1" ht="15">
      <c r="B176" s="28"/>
      <c r="C176" s="44"/>
      <c r="D176" s="366" t="s">
        <v>792</v>
      </c>
      <c r="E176" s="39"/>
      <c r="F176" s="32"/>
      <c r="G176" s="30"/>
      <c r="H176" s="29"/>
      <c r="J176" s="18"/>
      <c r="K176" s="18"/>
    </row>
    <row r="177" spans="2:11" s="27" customFormat="1" ht="15">
      <c r="B177" s="28"/>
      <c r="C177" s="44"/>
      <c r="D177" s="366" t="s">
        <v>793</v>
      </c>
      <c r="E177" s="39"/>
      <c r="F177" s="32"/>
      <c r="G177" s="30"/>
      <c r="H177" s="29"/>
      <c r="J177" s="18"/>
      <c r="K177" s="18"/>
    </row>
    <row r="178" spans="2:11" s="27" customFormat="1" ht="15">
      <c r="B178" s="28"/>
      <c r="C178" s="44"/>
      <c r="D178" s="366" t="s">
        <v>794</v>
      </c>
      <c r="E178" s="39"/>
      <c r="F178" s="32"/>
      <c r="G178" s="30"/>
      <c r="H178" s="29"/>
      <c r="J178" s="18"/>
      <c r="K178" s="18"/>
    </row>
    <row r="179" spans="2:11" s="27" customFormat="1" ht="15">
      <c r="B179" s="28"/>
      <c r="C179" s="44"/>
      <c r="D179" s="366" t="s">
        <v>795</v>
      </c>
      <c r="E179" s="39"/>
      <c r="F179" s="32"/>
      <c r="G179" s="30"/>
      <c r="H179" s="29"/>
      <c r="J179" s="18"/>
      <c r="K179" s="18"/>
    </row>
    <row r="180" spans="2:11" s="27" customFormat="1" ht="15">
      <c r="B180" s="28"/>
      <c r="C180" s="44"/>
      <c r="D180" s="366" t="s">
        <v>796</v>
      </c>
      <c r="E180" s="39"/>
      <c r="F180" s="32"/>
      <c r="G180" s="30"/>
      <c r="H180" s="29"/>
      <c r="J180" s="18"/>
      <c r="K180" s="18"/>
    </row>
    <row r="181" spans="2:11" s="27" customFormat="1" ht="15">
      <c r="B181" s="28"/>
      <c r="C181" s="44"/>
      <c r="D181" s="366" t="s">
        <v>797</v>
      </c>
      <c r="E181" s="39"/>
      <c r="F181" s="32"/>
      <c r="G181" s="30"/>
      <c r="H181" s="29"/>
      <c r="J181" s="18"/>
      <c r="K181" s="18"/>
    </row>
    <row r="182" spans="2:11" s="27" customFormat="1" ht="15">
      <c r="B182" s="28"/>
      <c r="C182" s="44"/>
      <c r="D182" s="366" t="s">
        <v>798</v>
      </c>
      <c r="E182" s="39"/>
      <c r="F182" s="32"/>
      <c r="G182" s="30"/>
      <c r="H182" s="29"/>
      <c r="J182" s="18"/>
      <c r="K182" s="18"/>
    </row>
    <row r="183" spans="2:11" s="27" customFormat="1" ht="15">
      <c r="B183" s="28"/>
      <c r="C183" s="44"/>
      <c r="D183" s="366" t="s">
        <v>799</v>
      </c>
      <c r="E183" s="39"/>
      <c r="F183" s="32"/>
      <c r="G183" s="30"/>
      <c r="H183" s="29"/>
      <c r="J183" s="18"/>
      <c r="K183" s="18"/>
    </row>
    <row r="184" spans="2:11" s="27" customFormat="1" ht="15">
      <c r="B184" s="28"/>
      <c r="C184" s="44"/>
      <c r="D184" s="366" t="s">
        <v>800</v>
      </c>
      <c r="E184" s="39"/>
      <c r="F184" s="32"/>
      <c r="G184" s="30"/>
      <c r="H184" s="29"/>
      <c r="J184" s="18"/>
      <c r="K184" s="18"/>
    </row>
    <row r="185" spans="2:11" s="27" customFormat="1" ht="15">
      <c r="B185" s="28"/>
      <c r="C185" s="44"/>
      <c r="D185" s="366" t="s">
        <v>801</v>
      </c>
      <c r="E185" s="39"/>
      <c r="F185" s="32"/>
      <c r="G185" s="30"/>
      <c r="H185" s="29"/>
      <c r="J185" s="18"/>
      <c r="K185" s="18"/>
    </row>
    <row r="186" spans="2:11" s="27" customFormat="1" ht="15">
      <c r="B186" s="28"/>
      <c r="C186" s="44"/>
      <c r="D186" s="366" t="s">
        <v>802</v>
      </c>
      <c r="E186" s="39"/>
      <c r="F186" s="32"/>
      <c r="G186" s="30"/>
      <c r="H186" s="29"/>
      <c r="J186" s="18"/>
      <c r="K186" s="18"/>
    </row>
    <row r="187" spans="2:11" s="27" customFormat="1" ht="15">
      <c r="B187" s="28"/>
      <c r="C187" s="44"/>
      <c r="D187" s="366" t="s">
        <v>803</v>
      </c>
      <c r="E187" s="39"/>
      <c r="F187" s="32"/>
      <c r="G187" s="30"/>
      <c r="H187" s="29"/>
      <c r="J187" s="18"/>
      <c r="K187" s="18"/>
    </row>
    <row r="188" spans="2:11" s="27" customFormat="1" ht="15">
      <c r="B188" s="28"/>
      <c r="C188" s="44"/>
      <c r="D188" s="366" t="s">
        <v>804</v>
      </c>
      <c r="E188" s="39"/>
      <c r="F188" s="32"/>
      <c r="G188" s="30"/>
      <c r="H188" s="29"/>
      <c r="J188" s="18"/>
      <c r="K188" s="18"/>
    </row>
    <row r="189" spans="2:11" s="27" customFormat="1" ht="15">
      <c r="B189" s="28"/>
      <c r="C189" s="44"/>
      <c r="D189" s="366" t="s">
        <v>805</v>
      </c>
      <c r="E189" s="39"/>
      <c r="F189" s="32"/>
      <c r="G189" s="30"/>
      <c r="H189" s="29"/>
      <c r="J189" s="18"/>
      <c r="K189" s="18"/>
    </row>
    <row r="190" spans="2:11" s="27" customFormat="1" ht="15">
      <c r="B190" s="28"/>
      <c r="C190" s="44"/>
      <c r="D190" s="366" t="s">
        <v>806</v>
      </c>
      <c r="E190" s="39"/>
      <c r="F190" s="32"/>
      <c r="G190" s="30"/>
      <c r="H190" s="29"/>
      <c r="J190" s="18"/>
      <c r="K190" s="18"/>
    </row>
    <row r="191" spans="2:11" s="27" customFormat="1" ht="15">
      <c r="B191" s="28"/>
      <c r="C191" s="44"/>
      <c r="D191" s="366" t="s">
        <v>807</v>
      </c>
      <c r="E191" s="39"/>
      <c r="F191" s="32"/>
      <c r="G191" s="30"/>
      <c r="H191" s="29"/>
      <c r="J191" s="18"/>
      <c r="K191" s="18"/>
    </row>
    <row r="192" spans="2:11" s="27" customFormat="1" ht="15">
      <c r="B192" s="28"/>
      <c r="C192" s="44"/>
      <c r="D192" s="366" t="s">
        <v>808</v>
      </c>
      <c r="E192" s="39"/>
      <c r="F192" s="32"/>
      <c r="G192" s="30"/>
      <c r="H192" s="29"/>
      <c r="J192" s="18"/>
      <c r="K192" s="18"/>
    </row>
    <row r="193" spans="2:11" s="27" customFormat="1" ht="15">
      <c r="B193" s="28"/>
      <c r="C193" s="44"/>
      <c r="D193" s="366" t="s">
        <v>809</v>
      </c>
      <c r="E193" s="39"/>
      <c r="F193" s="32"/>
      <c r="G193" s="30"/>
      <c r="H193" s="29"/>
      <c r="J193" s="18"/>
      <c r="K193" s="18"/>
    </row>
    <row r="194" spans="2:11" s="27" customFormat="1" ht="15">
      <c r="B194" s="28"/>
      <c r="C194" s="44"/>
      <c r="D194" s="366" t="s">
        <v>810</v>
      </c>
      <c r="E194" s="39"/>
      <c r="F194" s="32"/>
      <c r="G194" s="30"/>
      <c r="H194" s="29"/>
      <c r="J194" s="18"/>
      <c r="K194" s="18"/>
    </row>
    <row r="195" spans="2:11" s="27" customFormat="1" ht="15">
      <c r="B195" s="28"/>
      <c r="C195" s="44"/>
      <c r="D195" s="366" t="s">
        <v>811</v>
      </c>
      <c r="E195" s="39"/>
      <c r="F195" s="32"/>
      <c r="G195" s="30"/>
      <c r="H195" s="29"/>
      <c r="J195" s="18"/>
      <c r="K195" s="18"/>
    </row>
    <row r="196" spans="2:11" s="27" customFormat="1" ht="15">
      <c r="B196" s="28"/>
      <c r="C196" s="44"/>
      <c r="D196" s="366" t="s">
        <v>812</v>
      </c>
      <c r="E196" s="39"/>
      <c r="F196" s="32"/>
      <c r="G196" s="30"/>
      <c r="H196" s="29"/>
      <c r="J196" s="18"/>
      <c r="K196" s="18"/>
    </row>
    <row r="197" spans="2:11" s="27" customFormat="1" ht="15">
      <c r="B197" s="28"/>
      <c r="C197" s="44"/>
      <c r="D197" s="366" t="s">
        <v>813</v>
      </c>
      <c r="E197" s="39"/>
      <c r="F197" s="32"/>
      <c r="G197" s="30"/>
      <c r="H197" s="29"/>
      <c r="J197" s="18"/>
      <c r="K197" s="18"/>
    </row>
    <row r="198" spans="2:11" s="27" customFormat="1" ht="15">
      <c r="B198" s="28"/>
      <c r="C198" s="44"/>
      <c r="D198" s="366" t="s">
        <v>814</v>
      </c>
      <c r="E198" s="39"/>
      <c r="F198" s="32"/>
      <c r="G198" s="30"/>
      <c r="H198" s="29"/>
      <c r="J198" s="18"/>
      <c r="K198" s="18"/>
    </row>
    <row r="199" spans="2:11" s="27" customFormat="1" ht="15">
      <c r="B199" s="28"/>
      <c r="C199" s="44"/>
      <c r="D199" s="366" t="s">
        <v>815</v>
      </c>
      <c r="E199" s="39"/>
      <c r="F199" s="32"/>
      <c r="G199" s="30"/>
      <c r="H199" s="29"/>
      <c r="J199" s="18"/>
      <c r="K199" s="18"/>
    </row>
    <row r="200" spans="2:11" s="27" customFormat="1" ht="15">
      <c r="B200" s="28"/>
      <c r="C200" s="44"/>
      <c r="D200" s="366" t="s">
        <v>816</v>
      </c>
      <c r="E200" s="39"/>
      <c r="F200" s="32"/>
      <c r="G200" s="30"/>
      <c r="H200" s="29"/>
      <c r="J200" s="18"/>
      <c r="K200" s="18"/>
    </row>
    <row r="201" spans="2:11" s="27" customFormat="1" ht="15">
      <c r="B201" s="28"/>
      <c r="C201" s="44"/>
      <c r="D201" s="366" t="s">
        <v>817</v>
      </c>
      <c r="E201" s="39"/>
      <c r="F201" s="32"/>
      <c r="G201" s="30"/>
      <c r="H201" s="29"/>
      <c r="J201" s="18"/>
      <c r="K201" s="18"/>
    </row>
    <row r="202" spans="2:11" s="27" customFormat="1" ht="15">
      <c r="B202" s="28"/>
      <c r="C202" s="44"/>
      <c r="D202" s="366" t="s">
        <v>818</v>
      </c>
      <c r="E202" s="39"/>
      <c r="F202" s="32"/>
      <c r="G202" s="30"/>
      <c r="H202" s="29"/>
      <c r="J202" s="18"/>
      <c r="K202" s="18"/>
    </row>
    <row r="203" spans="2:11" s="27" customFormat="1" ht="15">
      <c r="B203" s="28"/>
      <c r="C203" s="44"/>
      <c r="D203" s="366" t="s">
        <v>819</v>
      </c>
      <c r="E203" s="39"/>
      <c r="F203" s="32"/>
      <c r="G203" s="30"/>
      <c r="H203" s="29"/>
      <c r="J203" s="18"/>
      <c r="K203" s="18"/>
    </row>
    <row r="204" spans="2:11" s="27" customFormat="1" ht="15">
      <c r="B204" s="28"/>
      <c r="C204" s="44"/>
      <c r="D204" s="366" t="s">
        <v>820</v>
      </c>
      <c r="E204" s="39"/>
      <c r="F204" s="32"/>
      <c r="G204" s="30"/>
      <c r="H204" s="29"/>
      <c r="J204" s="18"/>
      <c r="K204" s="18"/>
    </row>
    <row r="205" spans="2:11" s="27" customFormat="1" ht="15">
      <c r="B205" s="28"/>
      <c r="C205" s="44"/>
      <c r="D205" s="366" t="s">
        <v>821</v>
      </c>
      <c r="E205" s="39"/>
      <c r="F205" s="32"/>
      <c r="G205" s="30"/>
      <c r="H205" s="29"/>
      <c r="J205" s="18"/>
      <c r="K205" s="18"/>
    </row>
    <row r="206" spans="2:11" s="27" customFormat="1" ht="15">
      <c r="B206" s="28"/>
      <c r="C206" s="44"/>
      <c r="D206" s="366" t="s">
        <v>822</v>
      </c>
      <c r="E206" s="39"/>
      <c r="F206" s="32"/>
      <c r="G206" s="30"/>
      <c r="H206" s="29"/>
      <c r="J206" s="18"/>
      <c r="K206" s="18"/>
    </row>
    <row r="207" spans="2:11" s="27" customFormat="1" ht="15">
      <c r="B207" s="28"/>
      <c r="C207" s="44"/>
      <c r="D207" s="366" t="s">
        <v>823</v>
      </c>
      <c r="E207" s="39"/>
      <c r="F207" s="32"/>
      <c r="G207" s="30"/>
      <c r="H207" s="29"/>
      <c r="J207" s="18"/>
      <c r="K207" s="18"/>
    </row>
    <row r="208" spans="2:11" s="27" customFormat="1" ht="15">
      <c r="B208" s="28"/>
      <c r="C208" s="44"/>
      <c r="D208" s="366" t="s">
        <v>824</v>
      </c>
      <c r="E208" s="39"/>
      <c r="F208" s="32"/>
      <c r="G208" s="30"/>
      <c r="H208" s="29"/>
      <c r="J208" s="18"/>
      <c r="K208" s="18"/>
    </row>
    <row r="209" spans="2:11" s="27" customFormat="1" ht="15">
      <c r="B209" s="28"/>
      <c r="C209" s="44"/>
      <c r="D209" s="366" t="s">
        <v>825</v>
      </c>
      <c r="E209" s="39"/>
      <c r="F209" s="32"/>
      <c r="G209" s="30"/>
      <c r="H209" s="29"/>
      <c r="J209" s="18"/>
      <c r="K209" s="18"/>
    </row>
    <row r="210" spans="2:11" s="27" customFormat="1" ht="15">
      <c r="B210" s="28"/>
      <c r="C210" s="44"/>
      <c r="D210" s="366" t="s">
        <v>826</v>
      </c>
      <c r="E210" s="39"/>
      <c r="F210" s="32"/>
      <c r="G210" s="30"/>
      <c r="H210" s="29"/>
      <c r="J210" s="18"/>
      <c r="K210" s="18"/>
    </row>
    <row r="211" spans="2:11" s="27" customFormat="1" ht="15">
      <c r="B211" s="28"/>
      <c r="C211" s="44"/>
      <c r="D211" s="366" t="s">
        <v>826</v>
      </c>
      <c r="E211" s="39"/>
      <c r="F211" s="32"/>
      <c r="G211" s="30"/>
      <c r="H211" s="29"/>
      <c r="J211" s="18"/>
      <c r="K211" s="18"/>
    </row>
    <row r="212" spans="2:11" s="27" customFormat="1" ht="15">
      <c r="B212" s="28"/>
      <c r="C212" s="44"/>
      <c r="D212" s="366" t="s">
        <v>827</v>
      </c>
      <c r="E212" s="39"/>
      <c r="F212" s="32"/>
      <c r="G212" s="30"/>
      <c r="H212" s="29"/>
      <c r="J212" s="18"/>
      <c r="K212" s="18"/>
    </row>
    <row r="213" spans="2:11" s="27" customFormat="1" ht="15">
      <c r="B213" s="28"/>
      <c r="C213" s="44"/>
      <c r="D213" s="366" t="s">
        <v>828</v>
      </c>
      <c r="E213" s="39"/>
      <c r="F213" s="32"/>
      <c r="G213" s="30"/>
      <c r="H213" s="29"/>
      <c r="J213" s="18"/>
      <c r="K213" s="18"/>
    </row>
    <row r="214" spans="2:11" s="27" customFormat="1" ht="15">
      <c r="B214" s="28"/>
      <c r="C214" s="44"/>
      <c r="D214" s="366" t="s">
        <v>829</v>
      </c>
      <c r="E214" s="39"/>
      <c r="F214" s="32"/>
      <c r="G214" s="30"/>
      <c r="H214" s="29"/>
      <c r="J214" s="18"/>
      <c r="K214" s="18"/>
    </row>
    <row r="215" spans="2:11" s="27" customFormat="1" ht="15.75">
      <c r="B215" s="28"/>
      <c r="C215" s="44"/>
      <c r="D215" s="367" t="s">
        <v>830</v>
      </c>
      <c r="E215" s="39"/>
      <c r="F215" s="32"/>
      <c r="G215" s="30"/>
      <c r="H215" s="29"/>
      <c r="J215" s="191"/>
      <c r="K215" s="191"/>
    </row>
    <row r="216" spans="2:11" s="27" customFormat="1" ht="15.75">
      <c r="B216" s="208"/>
      <c r="C216" s="208" t="s">
        <v>169</v>
      </c>
      <c r="D216" s="332" t="s">
        <v>831</v>
      </c>
      <c r="E216" s="209"/>
      <c r="F216" s="199"/>
      <c r="G216" s="210"/>
      <c r="H216" s="209"/>
      <c r="J216" s="191"/>
      <c r="K216" s="191"/>
    </row>
    <row r="217" spans="2:11" s="280" customFormat="1" ht="15.75">
      <c r="B217" s="208"/>
      <c r="C217" s="223"/>
      <c r="D217" s="333" t="s">
        <v>832</v>
      </c>
      <c r="E217" s="209"/>
      <c r="F217" s="199"/>
      <c r="G217" s="210"/>
      <c r="H217" s="209"/>
      <c r="J217" s="191"/>
      <c r="K217" s="191"/>
    </row>
    <row r="218" spans="2:11" s="280" customFormat="1" ht="15.75">
      <c r="B218" s="208"/>
      <c r="C218" s="223"/>
      <c r="D218" s="333" t="s">
        <v>833</v>
      </c>
      <c r="E218" s="209"/>
      <c r="F218" s="199"/>
      <c r="G218" s="210"/>
      <c r="H218" s="209"/>
      <c r="J218" s="191"/>
      <c r="K218" s="191"/>
    </row>
    <row r="219" spans="2:11" s="280" customFormat="1" ht="15.75">
      <c r="B219" s="208"/>
      <c r="C219" s="223"/>
      <c r="D219" s="333" t="s">
        <v>834</v>
      </c>
      <c r="E219" s="209"/>
      <c r="F219" s="199"/>
      <c r="G219" s="210"/>
      <c r="H219" s="209"/>
      <c r="J219" s="191"/>
      <c r="K219" s="191"/>
    </row>
    <row r="220" spans="2:11" s="280" customFormat="1" ht="15.75">
      <c r="B220" s="208"/>
      <c r="C220" s="223"/>
      <c r="D220" s="334" t="s">
        <v>835</v>
      </c>
      <c r="E220" s="209"/>
      <c r="F220" s="199"/>
      <c r="G220" s="210"/>
      <c r="H220" s="209"/>
      <c r="J220" s="191"/>
      <c r="K220" s="191"/>
    </row>
    <row r="221" spans="2:11" s="280" customFormat="1" ht="15.75">
      <c r="B221" s="208"/>
      <c r="C221" s="223"/>
      <c r="D221" s="333" t="s">
        <v>836</v>
      </c>
      <c r="E221" s="209"/>
      <c r="F221" s="199"/>
      <c r="G221" s="210"/>
      <c r="H221" s="209"/>
      <c r="J221" s="191"/>
      <c r="K221" s="191"/>
    </row>
    <row r="222" spans="2:11" s="280" customFormat="1" ht="15.75">
      <c r="B222" s="208"/>
      <c r="C222" s="208" t="s">
        <v>171</v>
      </c>
      <c r="D222" s="223" t="s">
        <v>837</v>
      </c>
      <c r="E222" s="209"/>
      <c r="F222" s="199"/>
      <c r="G222" s="210"/>
      <c r="H222" s="209"/>
      <c r="J222" s="191"/>
      <c r="K222" s="191"/>
    </row>
    <row r="223" spans="2:11" s="280" customFormat="1" ht="15.75">
      <c r="B223" s="208"/>
      <c r="C223" s="223"/>
      <c r="D223" s="366" t="s">
        <v>838</v>
      </c>
      <c r="E223" s="209"/>
      <c r="F223" s="199"/>
      <c r="G223" s="210"/>
      <c r="H223" s="209"/>
      <c r="J223" s="18"/>
      <c r="K223" s="18"/>
    </row>
    <row r="224" spans="2:11" s="280" customFormat="1" ht="15.75">
      <c r="B224" s="28"/>
      <c r="C224" s="44"/>
      <c r="D224" s="365" t="s">
        <v>839</v>
      </c>
      <c r="E224" s="39"/>
      <c r="F224" s="32"/>
      <c r="G224" s="30"/>
      <c r="H224" s="29"/>
      <c r="J224" s="18"/>
      <c r="K224" s="18"/>
    </row>
    <row r="225" spans="2:11" s="27" customFormat="1" ht="15">
      <c r="B225" s="28"/>
      <c r="C225" s="44"/>
      <c r="D225" s="366" t="s">
        <v>840</v>
      </c>
      <c r="E225" s="39"/>
      <c r="F225" s="32"/>
      <c r="G225" s="30"/>
      <c r="H225" s="29"/>
      <c r="J225" s="18"/>
      <c r="K225" s="18"/>
    </row>
    <row r="226" spans="2:11" s="27" customFormat="1" ht="15.75">
      <c r="B226" s="28"/>
      <c r="C226" s="44"/>
      <c r="D226" s="367" t="s">
        <v>841</v>
      </c>
      <c r="E226" s="39"/>
      <c r="F226" s="32"/>
      <c r="G226" s="30"/>
      <c r="H226" s="29"/>
      <c r="J226" s="191"/>
      <c r="K226" s="191"/>
    </row>
    <row r="227" spans="2:11" s="27" customFormat="1" ht="15.75">
      <c r="B227" s="208"/>
      <c r="C227" s="208" t="s">
        <v>173</v>
      </c>
      <c r="D227" s="335" t="s">
        <v>842</v>
      </c>
      <c r="E227" s="209"/>
      <c r="F227" s="199"/>
      <c r="G227" s="210"/>
      <c r="H227" s="209"/>
      <c r="J227" s="191"/>
      <c r="K227" s="191"/>
    </row>
    <row r="228" spans="2:11" s="280" customFormat="1" ht="15.75">
      <c r="B228" s="208"/>
      <c r="C228" s="223"/>
      <c r="D228" s="251" t="s">
        <v>843</v>
      </c>
      <c r="E228" s="209"/>
      <c r="F228" s="199"/>
      <c r="G228" s="210"/>
      <c r="H228" s="209"/>
      <c r="J228" s="18"/>
      <c r="K228" s="18"/>
    </row>
    <row r="229" spans="2:11" s="280" customFormat="1" ht="15.75">
      <c r="B229" s="28"/>
      <c r="C229" s="34"/>
      <c r="D229" s="366" t="s">
        <v>844</v>
      </c>
      <c r="E229" s="29"/>
      <c r="F229" s="32"/>
      <c r="G229" s="30"/>
      <c r="H229" s="29"/>
      <c r="J229" s="191"/>
      <c r="K229" s="191"/>
    </row>
    <row r="230" spans="2:11" s="27" customFormat="1" ht="15.75">
      <c r="B230" s="208"/>
      <c r="C230" s="223"/>
      <c r="D230" s="330" t="s">
        <v>845</v>
      </c>
      <c r="E230" s="209"/>
      <c r="F230" s="199"/>
      <c r="G230" s="210"/>
      <c r="H230" s="209"/>
      <c r="J230" s="18"/>
      <c r="K230" s="18"/>
    </row>
    <row r="231" spans="2:11" s="280" customFormat="1" ht="15.75">
      <c r="B231" s="28"/>
      <c r="C231" s="44"/>
      <c r="D231" s="365" t="s">
        <v>846</v>
      </c>
      <c r="E231" s="39"/>
      <c r="F231" s="32"/>
      <c r="G231" s="30"/>
      <c r="H231" s="29"/>
      <c r="J231" s="18"/>
      <c r="K231" s="18"/>
    </row>
    <row r="232" spans="2:11" s="27" customFormat="1" ht="15">
      <c r="B232" s="28"/>
      <c r="C232" s="44"/>
      <c r="D232" s="366" t="s">
        <v>847</v>
      </c>
      <c r="E232" s="39"/>
      <c r="F232" s="32"/>
      <c r="G232" s="30"/>
      <c r="H232" s="29"/>
      <c r="J232" s="18"/>
      <c r="K232" s="18"/>
    </row>
    <row r="233" spans="2:11" s="27" customFormat="1" ht="15">
      <c r="B233" s="28"/>
      <c r="C233" s="44"/>
      <c r="D233" s="366" t="s">
        <v>848</v>
      </c>
      <c r="E233" s="39"/>
      <c r="F233" s="32"/>
      <c r="G233" s="30"/>
      <c r="H233" s="29"/>
      <c r="J233" s="18"/>
      <c r="K233" s="18"/>
    </row>
    <row r="234" spans="2:11" s="27" customFormat="1" ht="15">
      <c r="B234" s="28"/>
      <c r="C234" s="44"/>
      <c r="D234" s="366" t="s">
        <v>849</v>
      </c>
      <c r="E234" s="39"/>
      <c r="F234" s="32"/>
      <c r="G234" s="30"/>
      <c r="H234" s="29"/>
      <c r="J234" s="18"/>
      <c r="K234" s="18"/>
    </row>
    <row r="235" spans="2:11" s="27" customFormat="1" ht="15">
      <c r="B235" s="28"/>
      <c r="C235" s="44"/>
      <c r="D235" s="366" t="s">
        <v>850</v>
      </c>
      <c r="E235" s="39"/>
      <c r="F235" s="32"/>
      <c r="G235" s="30"/>
      <c r="H235" s="29"/>
      <c r="J235" s="18"/>
      <c r="K235" s="18"/>
    </row>
    <row r="236" spans="2:11" s="27" customFormat="1" ht="15">
      <c r="B236" s="28"/>
      <c r="C236" s="44"/>
      <c r="D236" s="366" t="s">
        <v>851</v>
      </c>
      <c r="E236" s="39"/>
      <c r="F236" s="32"/>
      <c r="G236" s="30"/>
      <c r="H236" s="29"/>
      <c r="J236" s="18"/>
      <c r="K236" s="18"/>
    </row>
    <row r="237" spans="2:11" s="27" customFormat="1" ht="15">
      <c r="B237" s="28"/>
      <c r="C237" s="44"/>
      <c r="D237" s="366" t="s">
        <v>852</v>
      </c>
      <c r="E237" s="39"/>
      <c r="F237" s="32"/>
      <c r="G237" s="30"/>
      <c r="H237" s="29"/>
      <c r="J237" s="18"/>
      <c r="K237" s="18"/>
    </row>
    <row r="238" spans="2:11" s="27" customFormat="1" ht="15">
      <c r="B238" s="28"/>
      <c r="C238" s="44"/>
      <c r="D238" s="366" t="s">
        <v>850</v>
      </c>
      <c r="E238" s="39"/>
      <c r="F238" s="32"/>
      <c r="G238" s="30"/>
      <c r="H238" s="29"/>
      <c r="J238" s="18"/>
      <c r="K238" s="18"/>
    </row>
    <row r="239" spans="2:11" s="27" customFormat="1" ht="15">
      <c r="B239" s="28"/>
      <c r="C239" s="44"/>
      <c r="D239" s="366" t="s">
        <v>853</v>
      </c>
      <c r="E239" s="39"/>
      <c r="F239" s="32"/>
      <c r="G239" s="30"/>
      <c r="H239" s="29"/>
      <c r="J239" s="18"/>
      <c r="K239" s="18"/>
    </row>
    <row r="240" spans="2:11" s="27" customFormat="1" ht="15.75">
      <c r="B240" s="28"/>
      <c r="C240" s="44"/>
      <c r="D240" s="367" t="s">
        <v>854</v>
      </c>
      <c r="E240" s="39"/>
      <c r="F240" s="32"/>
      <c r="G240" s="30"/>
      <c r="H240" s="29"/>
      <c r="J240" s="191"/>
      <c r="K240" s="191"/>
    </row>
    <row r="241" spans="2:11" s="27" customFormat="1" ht="15.75">
      <c r="B241" s="208"/>
      <c r="C241" s="223"/>
      <c r="D241" s="330" t="s">
        <v>855</v>
      </c>
      <c r="E241" s="209"/>
      <c r="F241" s="199"/>
      <c r="G241" s="210"/>
      <c r="H241" s="209"/>
      <c r="J241" s="18"/>
      <c r="K241" s="18"/>
    </row>
    <row r="242" spans="2:11" s="280" customFormat="1" ht="15.75">
      <c r="B242" s="28"/>
      <c r="C242" s="44"/>
      <c r="D242" s="365" t="s">
        <v>846</v>
      </c>
      <c r="E242" s="39"/>
      <c r="F242" s="32"/>
      <c r="G242" s="30"/>
      <c r="H242" s="29"/>
      <c r="J242" s="18"/>
      <c r="K242" s="18"/>
    </row>
    <row r="243" spans="2:11" s="27" customFormat="1" ht="15">
      <c r="B243" s="28"/>
      <c r="C243" s="44"/>
      <c r="D243" s="366" t="s">
        <v>856</v>
      </c>
      <c r="E243" s="39"/>
      <c r="F243" s="32"/>
      <c r="G243" s="30"/>
      <c r="H243" s="29"/>
      <c r="J243" s="18"/>
      <c r="K243" s="18"/>
    </row>
    <row r="244" spans="2:11" s="27" customFormat="1" ht="15">
      <c r="B244" s="28"/>
      <c r="C244" s="44"/>
      <c r="D244" s="366" t="s">
        <v>857</v>
      </c>
      <c r="E244" s="39"/>
      <c r="F244" s="32"/>
      <c r="G244" s="30"/>
      <c r="H244" s="29"/>
      <c r="J244" s="18"/>
      <c r="K244" s="18"/>
    </row>
    <row r="245" spans="2:11" s="27" customFormat="1" ht="15">
      <c r="B245" s="28"/>
      <c r="C245" s="44"/>
      <c r="D245" s="366" t="s">
        <v>858</v>
      </c>
      <c r="E245" s="39"/>
      <c r="F245" s="32"/>
      <c r="G245" s="30"/>
      <c r="H245" s="29"/>
      <c r="J245" s="18"/>
      <c r="K245" s="18"/>
    </row>
    <row r="246" spans="2:11" s="27" customFormat="1" ht="15">
      <c r="B246" s="28"/>
      <c r="C246" s="44"/>
      <c r="D246" s="366" t="s">
        <v>859</v>
      </c>
      <c r="E246" s="39"/>
      <c r="F246" s="32"/>
      <c r="G246" s="30"/>
      <c r="H246" s="29"/>
      <c r="J246" s="18"/>
      <c r="K246" s="18"/>
    </row>
    <row r="247" spans="2:11" s="27" customFormat="1" ht="15">
      <c r="B247" s="28"/>
      <c r="C247" s="44"/>
      <c r="D247" s="366" t="s">
        <v>850</v>
      </c>
      <c r="E247" s="39"/>
      <c r="F247" s="32"/>
      <c r="G247" s="30"/>
      <c r="H247" s="29"/>
      <c r="J247" s="18"/>
      <c r="K247" s="18"/>
    </row>
    <row r="248" spans="2:11" s="27" customFormat="1" ht="15">
      <c r="B248" s="28"/>
      <c r="C248" s="44"/>
      <c r="D248" s="366" t="s">
        <v>860</v>
      </c>
      <c r="E248" s="39"/>
      <c r="F248" s="32"/>
      <c r="G248" s="30"/>
      <c r="H248" s="29"/>
      <c r="J248" s="18"/>
      <c r="K248" s="18"/>
    </row>
    <row r="249" spans="2:11" s="27" customFormat="1" ht="15">
      <c r="B249" s="28"/>
      <c r="C249" s="44"/>
      <c r="D249" s="366" t="s">
        <v>861</v>
      </c>
      <c r="E249" s="39"/>
      <c r="F249" s="32"/>
      <c r="G249" s="30"/>
      <c r="H249" s="29"/>
      <c r="J249" s="18"/>
      <c r="K249" s="18"/>
    </row>
    <row r="250" spans="2:11" s="27" customFormat="1" ht="15">
      <c r="B250" s="28"/>
      <c r="C250" s="44"/>
      <c r="D250" s="366" t="s">
        <v>850</v>
      </c>
      <c r="E250" s="39"/>
      <c r="F250" s="32"/>
      <c r="G250" s="30"/>
      <c r="H250" s="29"/>
      <c r="J250" s="18"/>
      <c r="K250" s="18"/>
    </row>
    <row r="251" spans="2:11" s="27" customFormat="1" ht="15">
      <c r="B251" s="28"/>
      <c r="C251" s="44"/>
      <c r="D251" s="366" t="s">
        <v>862</v>
      </c>
      <c r="E251" s="39"/>
      <c r="F251" s="32"/>
      <c r="G251" s="30"/>
      <c r="H251" s="29"/>
      <c r="J251" s="18"/>
      <c r="K251" s="18"/>
    </row>
    <row r="252" spans="2:11" s="27" customFormat="1" ht="15">
      <c r="B252" s="28"/>
      <c r="C252" s="44"/>
      <c r="D252" s="366" t="s">
        <v>863</v>
      </c>
      <c r="E252" s="39"/>
      <c r="F252" s="32"/>
      <c r="G252" s="30"/>
      <c r="H252" s="29"/>
      <c r="J252" s="18"/>
      <c r="K252" s="18"/>
    </row>
    <row r="253" spans="2:11" s="27" customFormat="1" ht="15">
      <c r="B253" s="28"/>
      <c r="C253" s="44"/>
      <c r="D253" s="366" t="s">
        <v>864</v>
      </c>
      <c r="E253" s="39"/>
      <c r="F253" s="32"/>
      <c r="G253" s="30"/>
      <c r="H253" s="29"/>
      <c r="J253" s="18"/>
      <c r="K253" s="18"/>
    </row>
    <row r="254" spans="2:11" s="27" customFormat="1" ht="15.75">
      <c r="B254" s="28"/>
      <c r="C254" s="44"/>
      <c r="D254" s="367" t="s">
        <v>865</v>
      </c>
      <c r="E254" s="39"/>
      <c r="F254" s="32"/>
      <c r="G254" s="30"/>
      <c r="H254" s="29"/>
      <c r="J254" s="191"/>
      <c r="K254" s="191"/>
    </row>
    <row r="255" spans="2:11" s="27" customFormat="1" ht="15.75">
      <c r="B255" s="208">
        <f>B166+1</f>
        <v>22</v>
      </c>
      <c r="C255" s="223" t="s">
        <v>866</v>
      </c>
      <c r="D255" s="335"/>
      <c r="E255" s="209" t="str">
        <f>Cust_Acyn</f>
        <v>Customer</v>
      </c>
      <c r="F255" s="199" t="s">
        <v>325</v>
      </c>
      <c r="G255" s="210"/>
      <c r="H255" s="209"/>
      <c r="J255" s="18"/>
      <c r="K255" s="18"/>
    </row>
    <row r="256" spans="2:11" s="280" customFormat="1" ht="15.75">
      <c r="B256" s="28"/>
      <c r="C256" s="34"/>
      <c r="D256" s="368" t="s">
        <v>646</v>
      </c>
      <c r="E256" s="29"/>
      <c r="F256" s="32"/>
      <c r="G256" s="30"/>
      <c r="H256" s="29"/>
      <c r="J256" s="18"/>
      <c r="K256" s="18"/>
    </row>
    <row r="257" spans="2:11" s="27" customFormat="1" ht="15">
      <c r="B257" s="28"/>
      <c r="C257" s="34"/>
      <c r="D257" s="368" t="s">
        <v>867</v>
      </c>
      <c r="E257" s="29"/>
      <c r="F257" s="32"/>
      <c r="G257" s="30"/>
      <c r="H257" s="29"/>
      <c r="J257" s="18"/>
      <c r="K257" s="18"/>
    </row>
    <row r="258" spans="2:11" s="27" customFormat="1" ht="15.75">
      <c r="B258" s="28"/>
      <c r="C258" s="34"/>
      <c r="D258" s="368" t="s">
        <v>868</v>
      </c>
      <c r="E258" s="29"/>
      <c r="F258" s="32"/>
      <c r="G258" s="30"/>
      <c r="H258" s="29"/>
      <c r="J258" s="191"/>
      <c r="K258" s="191"/>
    </row>
    <row r="259" spans="2:11" s="27" customFormat="1" ht="15.75">
      <c r="B259" s="208">
        <f>B255+1</f>
        <v>23</v>
      </c>
      <c r="C259" s="223" t="s">
        <v>869</v>
      </c>
      <c r="D259" s="223"/>
      <c r="E259" s="209" t="str">
        <f>Cust_Acyn</f>
        <v>Customer</v>
      </c>
      <c r="F259" s="199" t="s">
        <v>325</v>
      </c>
      <c r="G259" s="210"/>
      <c r="H259" s="209"/>
      <c r="J259" s="18"/>
      <c r="K259" s="18"/>
    </row>
    <row r="260" spans="2:11" s="280" customFormat="1" ht="15.75">
      <c r="B260" s="28"/>
      <c r="C260" s="34"/>
      <c r="D260" s="368" t="s">
        <v>870</v>
      </c>
      <c r="E260" s="29"/>
      <c r="F260" s="32"/>
      <c r="G260" s="30"/>
      <c r="H260" s="29"/>
      <c r="J260" s="191"/>
      <c r="K260" s="191"/>
    </row>
    <row r="261" spans="2:11" s="27" customFormat="1" ht="15.75">
      <c r="B261" s="208">
        <f>B259+1</f>
        <v>24</v>
      </c>
      <c r="C261" s="223" t="s">
        <v>871</v>
      </c>
      <c r="D261" s="223"/>
      <c r="E261" s="209" t="str">
        <f>Cust_Acyn</f>
        <v>Customer</v>
      </c>
      <c r="F261" s="199" t="s">
        <v>325</v>
      </c>
      <c r="G261" s="210"/>
      <c r="H261" s="209"/>
      <c r="J261" s="18"/>
      <c r="K261" s="18"/>
    </row>
    <row r="262" spans="2:11" s="280" customFormat="1" ht="15.75">
      <c r="B262" s="28"/>
      <c r="C262" s="34"/>
      <c r="D262" s="43" t="s">
        <v>770</v>
      </c>
      <c r="E262" s="29"/>
      <c r="F262" s="32"/>
      <c r="G262" s="30"/>
      <c r="H262" s="29"/>
      <c r="J262" s="18"/>
      <c r="K262" s="18"/>
    </row>
    <row r="263" spans="2:11" s="27" customFormat="1" ht="13.5">
      <c r="B263" s="45"/>
      <c r="C263" s="46"/>
      <c r="D263" s="365" t="s">
        <v>872</v>
      </c>
      <c r="E263" s="47"/>
      <c r="F263" s="45"/>
      <c r="G263" s="48"/>
      <c r="H263" s="49"/>
      <c r="J263" s="18"/>
      <c r="K263" s="18"/>
    </row>
    <row r="264" spans="2:11" s="50" customFormat="1" ht="15.75">
      <c r="B264" s="45"/>
      <c r="C264" s="46"/>
      <c r="D264" s="367" t="s">
        <v>873</v>
      </c>
      <c r="E264" s="47"/>
      <c r="F264" s="45"/>
      <c r="G264" s="48"/>
      <c r="H264" s="49"/>
      <c r="J264" s="191"/>
      <c r="K264" s="191"/>
    </row>
    <row r="265" spans="2:11" s="50" customFormat="1" ht="15.75">
      <c r="B265" s="208">
        <f>B261+1</f>
        <v>25</v>
      </c>
      <c r="C265" s="223" t="s">
        <v>874</v>
      </c>
      <c r="D265" s="335"/>
      <c r="E265" s="209" t="str">
        <f>Cust_Acyn</f>
        <v>Customer</v>
      </c>
      <c r="F265" s="199" t="s">
        <v>325</v>
      </c>
      <c r="G265" s="210"/>
      <c r="H265" s="209"/>
      <c r="J265" s="18"/>
      <c r="K265" s="18"/>
    </row>
    <row r="266" spans="2:11" s="280" customFormat="1" ht="15.75">
      <c r="B266" s="28"/>
      <c r="C266" s="34"/>
      <c r="D266" s="368" t="s">
        <v>875</v>
      </c>
      <c r="E266" s="29"/>
      <c r="F266" s="32"/>
      <c r="G266" s="30"/>
      <c r="H266" s="29"/>
      <c r="J266" s="191"/>
      <c r="K266" s="191"/>
    </row>
    <row r="267" spans="2:11" s="27" customFormat="1" ht="15.75">
      <c r="B267" s="208">
        <f>B265+1</f>
        <v>26</v>
      </c>
      <c r="C267" s="223" t="s">
        <v>876</v>
      </c>
      <c r="D267" s="223"/>
      <c r="E267" s="209" t="str">
        <f>Cust_Acyn</f>
        <v>Customer</v>
      </c>
      <c r="F267" s="199" t="s">
        <v>325</v>
      </c>
      <c r="G267" s="210"/>
      <c r="H267" s="209"/>
      <c r="J267" s="18"/>
      <c r="K267" s="18"/>
    </row>
    <row r="268" spans="2:11" s="280" customFormat="1" ht="15.75">
      <c r="B268" s="28"/>
      <c r="C268" s="34"/>
      <c r="D268" s="51" t="s">
        <v>838</v>
      </c>
      <c r="E268" s="29"/>
      <c r="F268" s="32"/>
      <c r="G268" s="30"/>
      <c r="H268" s="29"/>
      <c r="J268" s="18"/>
      <c r="K268" s="18"/>
    </row>
    <row r="269" spans="2:11" s="27" customFormat="1" ht="15">
      <c r="B269" s="28"/>
      <c r="C269" s="44"/>
      <c r="D269" s="52" t="s">
        <v>877</v>
      </c>
      <c r="E269" s="39"/>
      <c r="F269" s="32"/>
      <c r="G269" s="30"/>
      <c r="H269" s="29"/>
      <c r="J269" s="18"/>
      <c r="K269" s="18"/>
    </row>
    <row r="270" spans="2:11" s="27" customFormat="1" ht="15">
      <c r="B270" s="28"/>
      <c r="C270" s="44"/>
      <c r="D270" s="53" t="s">
        <v>878</v>
      </c>
      <c r="E270" s="39"/>
      <c r="F270" s="32"/>
      <c r="G270" s="30"/>
      <c r="H270" s="29"/>
      <c r="J270" s="18"/>
      <c r="K270" s="18"/>
    </row>
    <row r="271" spans="2:11" s="27" customFormat="1" ht="15.75">
      <c r="B271" s="28"/>
      <c r="C271" s="44"/>
      <c r="D271" s="54" t="s">
        <v>879</v>
      </c>
      <c r="E271" s="39"/>
      <c r="F271" s="32"/>
      <c r="G271" s="30"/>
      <c r="H271" s="29"/>
      <c r="J271" s="191"/>
      <c r="K271" s="191"/>
    </row>
    <row r="272" spans="2:11" s="27" customFormat="1" ht="15.75">
      <c r="B272" s="208">
        <f>B267+1</f>
        <v>27</v>
      </c>
      <c r="C272" s="223" t="s">
        <v>880</v>
      </c>
      <c r="D272" s="223"/>
      <c r="E272" s="209" t="str">
        <f>Cust_Acyn</f>
        <v>Customer</v>
      </c>
      <c r="F272" s="199" t="s">
        <v>325</v>
      </c>
      <c r="G272" s="210"/>
      <c r="H272" s="209" t="s">
        <v>83</v>
      </c>
      <c r="J272" s="191"/>
      <c r="K272" s="191"/>
    </row>
    <row r="273" spans="2:11" s="280" customFormat="1" ht="15.75">
      <c r="B273" s="208"/>
      <c r="C273" s="223" t="s">
        <v>770</v>
      </c>
      <c r="D273" s="223"/>
      <c r="E273" s="209"/>
      <c r="F273" s="199"/>
      <c r="G273" s="210"/>
      <c r="H273" s="209"/>
      <c r="J273" s="191"/>
      <c r="K273" s="191"/>
    </row>
    <row r="274" spans="2:11" s="280" customFormat="1" ht="15.75">
      <c r="B274" s="208"/>
      <c r="C274" s="223"/>
      <c r="D274" s="330" t="s">
        <v>881</v>
      </c>
      <c r="E274" s="209"/>
      <c r="F274" s="199"/>
      <c r="G274" s="210"/>
      <c r="H274" s="209"/>
      <c r="J274" s="18"/>
      <c r="K274" s="18"/>
    </row>
    <row r="275" spans="2:11" s="280" customFormat="1" ht="15.75">
      <c r="B275" s="45"/>
      <c r="C275" s="46"/>
      <c r="D275" s="365" t="s">
        <v>882</v>
      </c>
      <c r="E275" s="47"/>
      <c r="F275" s="45"/>
      <c r="G275" s="48"/>
      <c r="H275" s="49"/>
      <c r="J275" s="18"/>
      <c r="K275" s="18"/>
    </row>
    <row r="276" spans="2:11" s="50" customFormat="1" ht="13.5">
      <c r="B276" s="45"/>
      <c r="C276" s="46"/>
      <c r="D276" s="366" t="s">
        <v>883</v>
      </c>
      <c r="E276" s="47"/>
      <c r="F276" s="45"/>
      <c r="G276" s="48"/>
      <c r="H276" s="49"/>
      <c r="J276" s="18"/>
      <c r="K276" s="18"/>
    </row>
    <row r="277" spans="2:11" s="50" customFormat="1" ht="15.75">
      <c r="B277" s="45"/>
      <c r="C277" s="46"/>
      <c r="D277" s="367" t="s">
        <v>884</v>
      </c>
      <c r="E277" s="47"/>
      <c r="F277" s="45"/>
      <c r="G277" s="48"/>
      <c r="H277" s="49"/>
      <c r="J277" s="191"/>
      <c r="K277" s="191"/>
    </row>
    <row r="278" spans="2:11" s="50" customFormat="1" ht="15.75">
      <c r="B278" s="208">
        <f>B272+1</f>
        <v>28</v>
      </c>
      <c r="C278" s="223" t="s">
        <v>885</v>
      </c>
      <c r="D278" s="335"/>
      <c r="E278" s="209" t="str">
        <f>Cust_Acyn</f>
        <v>Customer</v>
      </c>
      <c r="F278" s="199" t="s">
        <v>325</v>
      </c>
      <c r="G278" s="209"/>
      <c r="H278" s="223"/>
      <c r="J278" s="18"/>
      <c r="K278" s="18"/>
    </row>
    <row r="279" spans="2:11" s="280" customFormat="1" ht="15.75">
      <c r="B279" s="28"/>
      <c r="C279" s="36"/>
      <c r="D279" s="368" t="s">
        <v>886</v>
      </c>
      <c r="E279" s="29"/>
      <c r="F279" s="56"/>
      <c r="G279" s="29"/>
      <c r="H279" s="34"/>
      <c r="J279" s="191"/>
      <c r="K279" s="191"/>
    </row>
    <row r="280" spans="2:11" s="27" customFormat="1" ht="15.75">
      <c r="B280" s="208"/>
      <c r="C280" s="227"/>
      <c r="D280" s="251" t="s">
        <v>887</v>
      </c>
      <c r="E280" s="209"/>
      <c r="F280" s="323"/>
      <c r="G280" s="209"/>
      <c r="H280" s="223"/>
      <c r="J280" s="191"/>
      <c r="K280" s="191"/>
    </row>
    <row r="281" spans="2:11" s="280" customFormat="1" ht="15.75">
      <c r="B281" s="208">
        <f>B278+1</f>
        <v>29</v>
      </c>
      <c r="C281" s="209" t="s">
        <v>888</v>
      </c>
      <c r="D281" s="281"/>
      <c r="E281" s="209" t="str">
        <f>Cust_Acyn</f>
        <v>Customer</v>
      </c>
      <c r="F281" s="199" t="s">
        <v>325</v>
      </c>
      <c r="G281" s="209"/>
      <c r="H281" s="223"/>
      <c r="J281" s="18"/>
      <c r="K281" s="18"/>
    </row>
    <row r="282" spans="2:11" s="280" customFormat="1" ht="15.75">
      <c r="B282" s="28"/>
      <c r="C282" s="36"/>
      <c r="D282" s="368" t="s">
        <v>889</v>
      </c>
      <c r="E282" s="29"/>
      <c r="F282" s="56"/>
      <c r="G282" s="29"/>
      <c r="H282" s="34"/>
      <c r="J282" s="191"/>
      <c r="K282" s="191"/>
    </row>
    <row r="283" spans="2:11" s="27" customFormat="1" ht="15.75">
      <c r="B283" s="208">
        <f>B281+1</f>
        <v>30</v>
      </c>
      <c r="C283" s="223" t="s">
        <v>890</v>
      </c>
      <c r="D283" s="253"/>
      <c r="E283" s="209" t="str">
        <f>Cust_Acyn</f>
        <v>Customer</v>
      </c>
      <c r="F283" s="199" t="s">
        <v>325</v>
      </c>
      <c r="G283" s="209"/>
      <c r="H283" s="223"/>
      <c r="J283" s="18"/>
      <c r="K283" s="18"/>
    </row>
    <row r="284" spans="2:11" s="280" customFormat="1" ht="15.75">
      <c r="B284" s="28"/>
      <c r="C284" s="36"/>
      <c r="D284" s="368" t="s">
        <v>891</v>
      </c>
      <c r="E284" s="29"/>
      <c r="F284" s="56"/>
      <c r="G284" s="29"/>
      <c r="H284" s="34"/>
      <c r="J284" s="18"/>
      <c r="K284" s="18"/>
    </row>
    <row r="285" spans="2:11" s="27" customFormat="1" ht="15.75">
      <c r="B285" s="28"/>
      <c r="C285" s="36"/>
      <c r="D285" s="368" t="s">
        <v>637</v>
      </c>
      <c r="E285" s="29"/>
      <c r="F285" s="56"/>
      <c r="G285" s="29"/>
      <c r="H285" s="34"/>
      <c r="J285" s="191"/>
      <c r="K285" s="191"/>
    </row>
    <row r="286" spans="2:11" s="27" customFormat="1" ht="15.75">
      <c r="B286" s="208"/>
      <c r="C286" s="227"/>
      <c r="D286" s="223" t="s">
        <v>892</v>
      </c>
      <c r="E286" s="209"/>
      <c r="F286" s="323"/>
      <c r="G286" s="209"/>
      <c r="H286" s="223"/>
      <c r="J286" s="18"/>
      <c r="K286" s="18"/>
    </row>
    <row r="287" spans="2:11" s="280" customFormat="1" ht="15.75">
      <c r="B287" s="28"/>
      <c r="C287" s="36"/>
      <c r="D287" s="368" t="s">
        <v>893</v>
      </c>
      <c r="E287" s="29"/>
      <c r="F287" s="56"/>
      <c r="G287" s="29"/>
      <c r="H287" s="34"/>
      <c r="J287" s="191"/>
      <c r="K287" s="191"/>
    </row>
    <row r="288" spans="2:11" s="27" customFormat="1" ht="15.75">
      <c r="B288" s="208">
        <f>B283+1</f>
        <v>31</v>
      </c>
      <c r="C288" s="223" t="s">
        <v>894</v>
      </c>
      <c r="D288" s="223"/>
      <c r="E288" s="209" t="str">
        <f>Cust_Acyn</f>
        <v>Customer</v>
      </c>
      <c r="F288" s="199" t="s">
        <v>325</v>
      </c>
      <c r="G288" s="209"/>
      <c r="H288" s="223"/>
      <c r="J288" s="18"/>
      <c r="K288" s="18"/>
    </row>
    <row r="289" spans="2:11" s="280" customFormat="1" ht="15.75">
      <c r="B289" s="28"/>
      <c r="C289" s="36"/>
      <c r="D289" s="368" t="s">
        <v>895</v>
      </c>
      <c r="E289" s="29"/>
      <c r="F289" s="56"/>
      <c r="G289" s="29"/>
      <c r="H289" s="34"/>
      <c r="J289" s="191"/>
      <c r="K289" s="191"/>
    </row>
    <row r="290" spans="2:11" s="27" customFormat="1" ht="15.75">
      <c r="B290" s="208"/>
      <c r="C290" s="227"/>
      <c r="D290" s="251" t="s">
        <v>896</v>
      </c>
      <c r="E290" s="209"/>
      <c r="F290" s="323"/>
      <c r="G290" s="209"/>
      <c r="H290" s="223"/>
      <c r="J290" s="191"/>
      <c r="K290" s="191"/>
    </row>
    <row r="291" spans="2:11" s="280" customFormat="1" ht="15.75">
      <c r="B291" s="208">
        <f>B288+1</f>
        <v>32</v>
      </c>
      <c r="C291" s="223" t="s">
        <v>897</v>
      </c>
      <c r="D291" s="330"/>
      <c r="E291" s="209" t="str">
        <f>Cust_Acyn</f>
        <v>Customer</v>
      </c>
      <c r="F291" s="199" t="s">
        <v>325</v>
      </c>
      <c r="G291" s="209"/>
      <c r="H291" s="223"/>
      <c r="J291" s="18"/>
      <c r="K291" s="18"/>
    </row>
    <row r="292" spans="2:11" s="280" customFormat="1" ht="15.75">
      <c r="B292" s="45"/>
      <c r="C292" s="46"/>
      <c r="D292" s="365" t="s">
        <v>898</v>
      </c>
      <c r="E292" s="47"/>
      <c r="F292" s="57"/>
      <c r="G292" s="49"/>
      <c r="H292" s="55"/>
      <c r="J292" s="18"/>
      <c r="K292" s="18"/>
    </row>
    <row r="293" spans="2:11" s="50" customFormat="1" ht="13.5">
      <c r="B293" s="45"/>
      <c r="C293" s="46"/>
      <c r="D293" s="366" t="s">
        <v>899</v>
      </c>
      <c r="E293" s="47"/>
      <c r="F293" s="57"/>
      <c r="G293" s="49"/>
      <c r="H293" s="55"/>
      <c r="J293" s="18"/>
      <c r="K293" s="18"/>
    </row>
    <row r="294" spans="2:11" s="50" customFormat="1" ht="15.75">
      <c r="B294" s="45"/>
      <c r="C294" s="46"/>
      <c r="D294" s="367" t="s">
        <v>900</v>
      </c>
      <c r="E294" s="47"/>
      <c r="F294" s="57"/>
      <c r="G294" s="49"/>
      <c r="H294" s="55"/>
      <c r="J294" s="191"/>
      <c r="K294" s="191"/>
    </row>
    <row r="295" spans="2:11" s="50" customFormat="1" ht="15.75">
      <c r="B295" s="208"/>
      <c r="C295" s="227"/>
      <c r="D295" s="331" t="s">
        <v>901</v>
      </c>
      <c r="E295" s="209"/>
      <c r="F295" s="323"/>
      <c r="G295" s="209"/>
      <c r="H295" s="223"/>
      <c r="J295" s="18"/>
      <c r="K295" s="18"/>
    </row>
    <row r="296" spans="2:11" s="280" customFormat="1" ht="15.75">
      <c r="B296" s="45"/>
      <c r="C296" s="46"/>
      <c r="D296" s="365" t="s">
        <v>902</v>
      </c>
      <c r="E296" s="47"/>
      <c r="F296" s="57"/>
      <c r="G296" s="49"/>
      <c r="H296" s="55"/>
      <c r="J296" s="18"/>
      <c r="K296" s="18"/>
    </row>
    <row r="297" spans="2:11" s="50" customFormat="1" ht="13.5">
      <c r="B297" s="45"/>
      <c r="C297" s="46"/>
      <c r="D297" s="366" t="s">
        <v>903</v>
      </c>
      <c r="E297" s="47"/>
      <c r="F297" s="57"/>
      <c r="G297" s="49"/>
      <c r="H297" s="55"/>
      <c r="J297" s="18"/>
      <c r="K297" s="18"/>
    </row>
    <row r="298" spans="2:11" s="50" customFormat="1" ht="13.5">
      <c r="B298" s="45"/>
      <c r="C298" s="46"/>
      <c r="D298" s="366" t="s">
        <v>904</v>
      </c>
      <c r="E298" s="47"/>
      <c r="F298" s="57"/>
      <c r="G298" s="49"/>
      <c r="H298" s="55"/>
      <c r="J298" s="18"/>
      <c r="K298" s="18"/>
    </row>
    <row r="299" spans="2:11" s="50" customFormat="1" ht="13.5">
      <c r="B299" s="45"/>
      <c r="C299" s="46"/>
      <c r="D299" s="366" t="s">
        <v>905</v>
      </c>
      <c r="E299" s="47"/>
      <c r="F299" s="57"/>
      <c r="G299" s="49"/>
      <c r="H299" s="55"/>
      <c r="J299" s="18"/>
      <c r="K299" s="18"/>
    </row>
    <row r="300" spans="2:11" s="50" customFormat="1" ht="13.5">
      <c r="B300" s="45"/>
      <c r="C300" s="46"/>
      <c r="D300" s="366" t="s">
        <v>906</v>
      </c>
      <c r="E300" s="47"/>
      <c r="F300" s="57"/>
      <c r="G300" s="49"/>
      <c r="H300" s="55"/>
      <c r="J300" s="18"/>
      <c r="K300" s="18"/>
    </row>
    <row r="301" spans="2:11" s="50" customFormat="1" ht="15.75">
      <c r="B301" s="45"/>
      <c r="C301" s="46"/>
      <c r="D301" s="367" t="s">
        <v>907</v>
      </c>
      <c r="E301" s="47"/>
      <c r="F301" s="57"/>
      <c r="G301" s="49"/>
      <c r="H301" s="55"/>
      <c r="J301" s="191"/>
      <c r="K301" s="191"/>
    </row>
    <row r="302" spans="2:11" s="50" customFormat="1" ht="15.75">
      <c r="B302" s="208">
        <f>B291+1</f>
        <v>33</v>
      </c>
      <c r="C302" s="223" t="s">
        <v>908</v>
      </c>
      <c r="D302" s="335"/>
      <c r="E302" s="209" t="str">
        <f>Cust_Acyn</f>
        <v>Customer</v>
      </c>
      <c r="F302" s="199" t="s">
        <v>325</v>
      </c>
      <c r="G302" s="209"/>
      <c r="H302" s="223"/>
      <c r="J302" s="18"/>
      <c r="K302" s="18"/>
    </row>
    <row r="303" spans="2:11" s="280" customFormat="1" ht="15.75">
      <c r="B303" s="28"/>
      <c r="C303" s="36"/>
      <c r="D303" s="368" t="s">
        <v>909</v>
      </c>
      <c r="E303" s="29"/>
      <c r="F303" s="56"/>
      <c r="G303" s="29"/>
      <c r="H303" s="34"/>
      <c r="J303" s="191"/>
      <c r="K303" s="191"/>
    </row>
    <row r="304" spans="2:11" s="27" customFormat="1" ht="15.75">
      <c r="B304" s="208"/>
      <c r="C304" s="227"/>
      <c r="D304" s="331" t="s">
        <v>901</v>
      </c>
      <c r="E304" s="209"/>
      <c r="F304" s="323"/>
      <c r="G304" s="209"/>
      <c r="H304" s="223"/>
      <c r="J304" s="18"/>
      <c r="K304" s="18"/>
    </row>
    <row r="305" spans="2:11" s="280" customFormat="1" ht="15.75">
      <c r="B305" s="45"/>
      <c r="C305" s="46"/>
      <c r="D305" s="365" t="s">
        <v>910</v>
      </c>
      <c r="E305" s="47"/>
      <c r="F305" s="57"/>
      <c r="G305" s="49"/>
      <c r="H305" s="55"/>
      <c r="J305" s="18"/>
      <c r="K305" s="18"/>
    </row>
    <row r="306" spans="2:11" s="50" customFormat="1" ht="15.75">
      <c r="B306" s="45"/>
      <c r="C306" s="46"/>
      <c r="D306" s="367" t="s">
        <v>911</v>
      </c>
      <c r="E306" s="47"/>
      <c r="F306" s="57"/>
      <c r="G306" s="49"/>
      <c r="H306" s="55"/>
      <c r="J306" s="191"/>
      <c r="K306" s="191"/>
    </row>
    <row r="307" spans="2:11" s="50" customFormat="1" ht="15.75">
      <c r="B307" s="208">
        <f>B302+1</f>
        <v>34</v>
      </c>
      <c r="C307" s="227" t="s">
        <v>912</v>
      </c>
      <c r="D307" s="335"/>
      <c r="E307" s="209" t="str">
        <f>Cust_Acyn</f>
        <v>Customer</v>
      </c>
      <c r="F307" s="199" t="s">
        <v>325</v>
      </c>
      <c r="G307" s="209"/>
      <c r="H307" s="223"/>
      <c r="J307" s="191"/>
      <c r="K307" s="191"/>
    </row>
    <row r="308" spans="2:11" s="280" customFormat="1" ht="15.75">
      <c r="B308" s="208"/>
      <c r="C308" s="199" t="s">
        <v>167</v>
      </c>
      <c r="D308" s="223" t="s">
        <v>913</v>
      </c>
      <c r="E308" s="209"/>
      <c r="F308" s="323"/>
      <c r="G308" s="209"/>
      <c r="H308" s="223"/>
      <c r="J308" s="18"/>
      <c r="K308" s="18"/>
    </row>
    <row r="309" spans="2:11" s="280" customFormat="1" ht="15.75">
      <c r="B309" s="28"/>
      <c r="C309" s="32"/>
      <c r="D309" s="368" t="s">
        <v>914</v>
      </c>
      <c r="E309" s="29"/>
      <c r="F309" s="56"/>
      <c r="G309" s="29"/>
      <c r="H309" s="34"/>
      <c r="J309" s="18"/>
      <c r="K309" s="18"/>
    </row>
    <row r="310" spans="2:11" s="27" customFormat="1" ht="15.75">
      <c r="B310" s="28"/>
      <c r="C310" s="32"/>
      <c r="D310" s="42" t="s">
        <v>915</v>
      </c>
      <c r="E310" s="29"/>
      <c r="F310" s="56"/>
      <c r="G310" s="29"/>
      <c r="H310" s="34"/>
      <c r="J310" s="191"/>
      <c r="K310" s="191"/>
    </row>
    <row r="311" spans="2:11" s="27" customFormat="1" ht="15.75">
      <c r="B311" s="208"/>
      <c r="C311" s="199" t="s">
        <v>169</v>
      </c>
      <c r="D311" s="223" t="s">
        <v>916</v>
      </c>
      <c r="E311" s="209"/>
      <c r="F311" s="323"/>
      <c r="G311" s="209"/>
      <c r="H311" s="223"/>
      <c r="J311" s="18"/>
      <c r="K311" s="18"/>
    </row>
    <row r="312" spans="2:11" s="280" customFormat="1" ht="15.75">
      <c r="B312" s="28"/>
      <c r="C312" s="32"/>
      <c r="D312" s="368" t="s">
        <v>917</v>
      </c>
      <c r="E312" s="29"/>
      <c r="F312" s="56"/>
      <c r="G312" s="29"/>
      <c r="H312" s="34"/>
      <c r="J312" s="18"/>
      <c r="K312" s="18"/>
    </row>
    <row r="313" spans="2:11" s="27" customFormat="1" ht="13.5">
      <c r="B313" s="45"/>
      <c r="C313" s="45"/>
      <c r="D313" s="365" t="s">
        <v>918</v>
      </c>
      <c r="E313" s="49"/>
      <c r="F313" s="57"/>
      <c r="G313" s="49"/>
      <c r="H313" s="55"/>
      <c r="J313" s="18"/>
      <c r="K313" s="18"/>
    </row>
    <row r="314" spans="2:11" s="50" customFormat="1" ht="13.5">
      <c r="B314" s="45"/>
      <c r="C314" s="45"/>
      <c r="D314" s="366" t="s">
        <v>919</v>
      </c>
      <c r="E314" s="49"/>
      <c r="F314" s="57"/>
      <c r="G314" s="49"/>
      <c r="H314" s="55"/>
      <c r="J314" s="18"/>
      <c r="K314" s="18"/>
    </row>
    <row r="315" spans="2:11" s="50" customFormat="1" ht="13.5">
      <c r="B315" s="45"/>
      <c r="C315" s="45"/>
      <c r="D315" s="366" t="s">
        <v>920</v>
      </c>
      <c r="E315" s="49"/>
      <c r="F315" s="57"/>
      <c r="G315" s="49"/>
      <c r="H315" s="55"/>
      <c r="J315" s="18"/>
      <c r="K315" s="18"/>
    </row>
    <row r="316" spans="2:11" s="50" customFormat="1" ht="13.5">
      <c r="B316" s="45"/>
      <c r="C316" s="45"/>
      <c r="D316" s="366" t="s">
        <v>921</v>
      </c>
      <c r="E316" s="49"/>
      <c r="F316" s="57"/>
      <c r="G316" s="49"/>
      <c r="H316" s="55"/>
      <c r="J316" s="18"/>
      <c r="K316" s="18"/>
    </row>
    <row r="317" spans="2:11" s="50" customFormat="1" ht="13.5">
      <c r="B317" s="45"/>
      <c r="C317" s="45"/>
      <c r="D317" s="366" t="s">
        <v>922</v>
      </c>
      <c r="E317" s="49"/>
      <c r="F317" s="57"/>
      <c r="G317" s="49"/>
      <c r="H317" s="55"/>
      <c r="J317" s="18"/>
      <c r="K317" s="18"/>
    </row>
    <row r="318" spans="2:11" s="50" customFormat="1" ht="13.5">
      <c r="B318" s="45"/>
      <c r="C318" s="45"/>
      <c r="D318" s="366" t="s">
        <v>923</v>
      </c>
      <c r="E318" s="49"/>
      <c r="F318" s="57"/>
      <c r="G318" s="49"/>
      <c r="H318" s="55"/>
      <c r="J318" s="18"/>
      <c r="K318" s="18"/>
    </row>
    <row r="319" spans="2:11" s="50" customFormat="1" ht="13.5">
      <c r="B319" s="45"/>
      <c r="C319" s="45"/>
      <c r="D319" s="366" t="s">
        <v>924</v>
      </c>
      <c r="E319" s="49"/>
      <c r="F319" s="57"/>
      <c r="G319" s="49"/>
      <c r="H319" s="55"/>
      <c r="J319" s="18"/>
      <c r="K319" s="18"/>
    </row>
    <row r="320" spans="2:11" s="50" customFormat="1" ht="13.5">
      <c r="B320" s="45"/>
      <c r="C320" s="45"/>
      <c r="D320" s="366" t="s">
        <v>925</v>
      </c>
      <c r="E320" s="49"/>
      <c r="F320" s="57"/>
      <c r="G320" s="49"/>
      <c r="H320" s="55"/>
      <c r="J320" s="18"/>
      <c r="K320" s="18"/>
    </row>
    <row r="321" spans="2:11" s="50" customFormat="1" ht="13.5">
      <c r="B321" s="45"/>
      <c r="C321" s="45"/>
      <c r="D321" s="366" t="s">
        <v>918</v>
      </c>
      <c r="E321" s="49"/>
      <c r="F321" s="57"/>
      <c r="G321" s="49"/>
      <c r="H321" s="55"/>
      <c r="J321" s="18"/>
      <c r="K321" s="18"/>
    </row>
    <row r="322" spans="2:11" s="50" customFormat="1" ht="13.5">
      <c r="B322" s="45"/>
      <c r="C322" s="45"/>
      <c r="D322" s="366" t="s">
        <v>919</v>
      </c>
      <c r="E322" s="49"/>
      <c r="F322" s="57"/>
      <c r="G322" s="49"/>
      <c r="H322" s="55"/>
      <c r="J322" s="18"/>
      <c r="K322" s="18"/>
    </row>
    <row r="323" spans="2:11" s="50" customFormat="1" ht="13.5">
      <c r="B323" s="45"/>
      <c r="C323" s="45"/>
      <c r="D323" s="366" t="s">
        <v>920</v>
      </c>
      <c r="E323" s="49"/>
      <c r="F323" s="57"/>
      <c r="G323" s="49"/>
      <c r="H323" s="55"/>
      <c r="J323" s="18"/>
      <c r="K323" s="18"/>
    </row>
    <row r="324" spans="2:11" s="50" customFormat="1" ht="15.75">
      <c r="B324" s="45"/>
      <c r="C324" s="45"/>
      <c r="D324" s="367" t="s">
        <v>921</v>
      </c>
      <c r="E324" s="49"/>
      <c r="F324" s="57"/>
      <c r="G324" s="49"/>
      <c r="H324" s="55"/>
      <c r="J324" s="191"/>
      <c r="K324" s="191"/>
    </row>
    <row r="325" spans="2:11" s="50" customFormat="1" ht="15.75">
      <c r="B325" s="208"/>
      <c r="C325" s="199" t="s">
        <v>171</v>
      </c>
      <c r="D325" s="223" t="s">
        <v>926</v>
      </c>
      <c r="E325" s="209"/>
      <c r="F325" s="323"/>
      <c r="G325" s="209"/>
      <c r="H325" s="223"/>
      <c r="J325" s="18"/>
      <c r="K325" s="18"/>
    </row>
    <row r="326" spans="2:11" s="280" customFormat="1" ht="15.75">
      <c r="B326" s="28"/>
      <c r="C326" s="32"/>
      <c r="D326" s="368" t="s">
        <v>927</v>
      </c>
      <c r="E326" s="29"/>
      <c r="F326" s="56"/>
      <c r="G326" s="29"/>
      <c r="H326" s="34"/>
      <c r="J326" s="18"/>
      <c r="K326" s="18"/>
    </row>
    <row r="327" spans="2:11" s="27" customFormat="1" ht="13.5">
      <c r="B327" s="45"/>
      <c r="C327" s="45"/>
      <c r="D327" s="366" t="s">
        <v>928</v>
      </c>
      <c r="E327" s="49"/>
      <c r="F327" s="57"/>
      <c r="G327" s="49"/>
      <c r="H327" s="55"/>
      <c r="J327" s="18"/>
      <c r="K327" s="18"/>
    </row>
    <row r="328" spans="2:11" s="50" customFormat="1" ht="13.5">
      <c r="B328" s="45"/>
      <c r="C328" s="45"/>
      <c r="D328" s="366" t="s">
        <v>929</v>
      </c>
      <c r="E328" s="49"/>
      <c r="F328" s="57"/>
      <c r="G328" s="49"/>
      <c r="H328" s="55"/>
      <c r="J328" s="18"/>
      <c r="K328" s="18"/>
    </row>
    <row r="329" spans="2:11" s="50" customFormat="1" ht="13.5">
      <c r="B329" s="45"/>
      <c r="C329" s="45"/>
      <c r="D329" s="366" t="s">
        <v>928</v>
      </c>
      <c r="E329" s="49"/>
      <c r="F329" s="57"/>
      <c r="G329" s="49"/>
      <c r="H329" s="55"/>
      <c r="J329" s="18"/>
      <c r="K329" s="18"/>
    </row>
    <row r="330" spans="2:11" s="50" customFormat="1" ht="13.5">
      <c r="B330" s="45"/>
      <c r="C330" s="45"/>
      <c r="D330" s="366" t="s">
        <v>83</v>
      </c>
      <c r="E330" s="49"/>
      <c r="F330" s="57"/>
      <c r="G330" s="49"/>
      <c r="H330" s="55"/>
      <c r="J330" s="18"/>
      <c r="K330" s="18"/>
    </row>
    <row r="331" spans="2:11" s="50" customFormat="1" ht="13.5">
      <c r="B331" s="45"/>
      <c r="C331" s="45"/>
      <c r="D331" s="366" t="s">
        <v>930</v>
      </c>
      <c r="E331" s="49"/>
      <c r="F331" s="57"/>
      <c r="G331" s="49"/>
      <c r="H331" s="55"/>
      <c r="J331" s="18"/>
      <c r="K331" s="18"/>
    </row>
    <row r="332" spans="2:11" s="50" customFormat="1" ht="13.5">
      <c r="B332" s="45"/>
      <c r="C332" s="45"/>
      <c r="D332" s="366" t="s">
        <v>931</v>
      </c>
      <c r="E332" s="49"/>
      <c r="F332" s="57"/>
      <c r="G332" s="49"/>
      <c r="H332" s="55"/>
      <c r="J332" s="18"/>
      <c r="K332" s="18"/>
    </row>
    <row r="333" spans="2:11" s="50" customFormat="1" ht="13.5">
      <c r="B333" s="45"/>
      <c r="C333" s="45"/>
      <c r="D333" s="366" t="s">
        <v>930</v>
      </c>
      <c r="E333" s="49"/>
      <c r="F333" s="57"/>
      <c r="G333" s="49"/>
      <c r="H333" s="55"/>
      <c r="J333" s="18"/>
      <c r="K333" s="18"/>
    </row>
    <row r="334" spans="2:11" s="50" customFormat="1" ht="13.5">
      <c r="B334" s="45"/>
      <c r="C334" s="45"/>
      <c r="D334" s="366" t="s">
        <v>932</v>
      </c>
      <c r="E334" s="49"/>
      <c r="F334" s="57"/>
      <c r="G334" s="49"/>
      <c r="H334" s="55"/>
      <c r="J334" s="18"/>
      <c r="K334" s="18"/>
    </row>
    <row r="335" spans="2:11" s="50" customFormat="1" ht="13.5">
      <c r="B335" s="45"/>
      <c r="C335" s="45"/>
      <c r="D335" s="366" t="s">
        <v>933</v>
      </c>
      <c r="E335" s="49"/>
      <c r="F335" s="57"/>
      <c r="G335" s="49"/>
      <c r="H335" s="55"/>
      <c r="J335" s="18"/>
      <c r="K335" s="18"/>
    </row>
    <row r="336" spans="2:11" s="50" customFormat="1" ht="13.5">
      <c r="B336" s="45"/>
      <c r="C336" s="45"/>
      <c r="D336" s="366" t="s">
        <v>934</v>
      </c>
      <c r="E336" s="49"/>
      <c r="F336" s="57"/>
      <c r="G336" s="49"/>
      <c r="H336" s="55"/>
      <c r="J336" s="18"/>
      <c r="K336" s="18"/>
    </row>
    <row r="337" spans="2:11" s="50" customFormat="1" ht="13.5">
      <c r="B337" s="45"/>
      <c r="C337" s="45"/>
      <c r="D337" s="366" t="s">
        <v>83</v>
      </c>
      <c r="E337" s="49"/>
      <c r="F337" s="57"/>
      <c r="G337" s="49"/>
      <c r="H337" s="55"/>
      <c r="J337" s="18"/>
      <c r="K337" s="18"/>
    </row>
    <row r="338" spans="2:11" s="50" customFormat="1" ht="13.5">
      <c r="B338" s="45"/>
      <c r="C338" s="45"/>
      <c r="D338" s="366" t="s">
        <v>935</v>
      </c>
      <c r="E338" s="49"/>
      <c r="F338" s="57"/>
      <c r="G338" s="49"/>
      <c r="H338" s="55"/>
      <c r="J338" s="18"/>
      <c r="K338" s="18"/>
    </row>
    <row r="339" spans="2:11" s="50" customFormat="1" ht="13.5">
      <c r="B339" s="45"/>
      <c r="C339" s="45"/>
      <c r="D339" s="366" t="s">
        <v>936</v>
      </c>
      <c r="E339" s="49"/>
      <c r="F339" s="57"/>
      <c r="G339" s="49"/>
      <c r="H339" s="55"/>
      <c r="J339" s="18"/>
      <c r="K339" s="18"/>
    </row>
    <row r="340" spans="2:11" s="50" customFormat="1" ht="13.5">
      <c r="B340" s="45"/>
      <c r="C340" s="45"/>
      <c r="D340" s="366" t="s">
        <v>937</v>
      </c>
      <c r="E340" s="49"/>
      <c r="F340" s="57"/>
      <c r="G340" s="49"/>
      <c r="H340" s="55"/>
      <c r="J340" s="18"/>
      <c r="K340" s="18"/>
    </row>
    <row r="341" spans="2:11" s="50" customFormat="1" ht="13.5">
      <c r="B341" s="45"/>
      <c r="C341" s="45"/>
      <c r="D341" s="366" t="s">
        <v>938</v>
      </c>
      <c r="E341" s="49"/>
      <c r="F341" s="57"/>
      <c r="G341" s="49"/>
      <c r="H341" s="55"/>
      <c r="J341" s="18"/>
      <c r="K341" s="18"/>
    </row>
    <row r="342" spans="2:11" s="50" customFormat="1" ht="13.5">
      <c r="B342" s="45"/>
      <c r="C342" s="45"/>
      <c r="D342" s="366" t="s">
        <v>83</v>
      </c>
      <c r="E342" s="49"/>
      <c r="F342" s="57"/>
      <c r="G342" s="49"/>
      <c r="H342" s="55"/>
      <c r="J342" s="18"/>
      <c r="K342" s="18"/>
    </row>
    <row r="343" spans="2:11" s="50" customFormat="1" ht="13.5">
      <c r="B343" s="45"/>
      <c r="C343" s="45"/>
      <c r="D343" s="366" t="s">
        <v>939</v>
      </c>
      <c r="E343" s="49"/>
      <c r="F343" s="57"/>
      <c r="G343" s="49"/>
      <c r="H343" s="55"/>
      <c r="J343" s="18"/>
      <c r="K343" s="18"/>
    </row>
    <row r="344" spans="2:11" s="50" customFormat="1" ht="13.5">
      <c r="B344" s="45"/>
      <c r="C344" s="45"/>
      <c r="D344" s="366" t="s">
        <v>940</v>
      </c>
      <c r="E344" s="49"/>
      <c r="F344" s="57"/>
      <c r="G344" s="49"/>
      <c r="H344" s="55"/>
      <c r="J344" s="18"/>
      <c r="K344" s="18"/>
    </row>
    <row r="345" spans="2:11" s="50" customFormat="1" ht="13.5">
      <c r="B345" s="45"/>
      <c r="C345" s="45"/>
      <c r="D345" s="366" t="s">
        <v>941</v>
      </c>
      <c r="E345" s="49"/>
      <c r="F345" s="57"/>
      <c r="G345" s="49"/>
      <c r="H345" s="55"/>
      <c r="J345" s="18"/>
      <c r="K345" s="18"/>
    </row>
    <row r="346" spans="2:11" s="50" customFormat="1" ht="13.5">
      <c r="B346" s="45"/>
      <c r="C346" s="45"/>
      <c r="D346" s="366" t="s">
        <v>942</v>
      </c>
      <c r="E346" s="49"/>
      <c r="F346" s="57"/>
      <c r="G346" s="49"/>
      <c r="H346" s="55"/>
      <c r="J346" s="18"/>
      <c r="K346" s="18"/>
    </row>
    <row r="347" spans="2:11" s="50" customFormat="1" ht="13.5">
      <c r="B347" s="45"/>
      <c r="C347" s="45"/>
      <c r="D347" s="366" t="s">
        <v>943</v>
      </c>
      <c r="E347" s="49"/>
      <c r="F347" s="57"/>
      <c r="G347" s="49"/>
      <c r="H347" s="55"/>
      <c r="J347" s="18"/>
      <c r="K347" s="18"/>
    </row>
    <row r="348" spans="2:11" s="50" customFormat="1" ht="13.5">
      <c r="B348" s="45"/>
      <c r="C348" s="45"/>
      <c r="D348" s="366" t="s">
        <v>944</v>
      </c>
      <c r="E348" s="49"/>
      <c r="F348" s="57"/>
      <c r="G348" s="49"/>
      <c r="H348" s="55"/>
      <c r="J348" s="18"/>
      <c r="K348" s="18"/>
    </row>
    <row r="349" spans="2:11" s="50" customFormat="1" ht="13.5">
      <c r="B349" s="45"/>
      <c r="C349" s="45"/>
      <c r="D349" s="366" t="s">
        <v>945</v>
      </c>
      <c r="E349" s="49"/>
      <c r="F349" s="57"/>
      <c r="G349" s="49"/>
      <c r="H349" s="55"/>
      <c r="J349" s="18"/>
      <c r="K349" s="18"/>
    </row>
    <row r="350" spans="2:11" s="50" customFormat="1" ht="13.5">
      <c r="B350" s="45"/>
      <c r="C350" s="45"/>
      <c r="D350" s="366" t="s">
        <v>946</v>
      </c>
      <c r="E350" s="49"/>
      <c r="F350" s="57"/>
      <c r="G350" s="49"/>
      <c r="H350" s="55"/>
      <c r="J350" s="18"/>
      <c r="K350" s="18"/>
    </row>
    <row r="351" spans="2:11" s="50" customFormat="1" ht="13.5">
      <c r="B351" s="45"/>
      <c r="C351" s="45"/>
      <c r="D351" s="366" t="s">
        <v>947</v>
      </c>
      <c r="E351" s="49"/>
      <c r="F351" s="57"/>
      <c r="G351" s="49"/>
      <c r="H351" s="55"/>
      <c r="J351" s="18"/>
      <c r="K351" s="18"/>
    </row>
    <row r="352" spans="2:11" s="50" customFormat="1" ht="13.5">
      <c r="B352" s="45"/>
      <c r="C352" s="45"/>
      <c r="D352" s="366" t="s">
        <v>83</v>
      </c>
      <c r="E352" s="49"/>
      <c r="F352" s="57"/>
      <c r="G352" s="49"/>
      <c r="H352" s="55"/>
      <c r="J352" s="18"/>
      <c r="K352" s="18"/>
    </row>
    <row r="353" spans="2:11" s="50" customFormat="1" ht="13.5">
      <c r="B353" s="45"/>
      <c r="C353" s="45"/>
      <c r="D353" s="366" t="s">
        <v>948</v>
      </c>
      <c r="E353" s="49"/>
      <c r="F353" s="57"/>
      <c r="G353" s="49"/>
      <c r="H353" s="55"/>
      <c r="J353" s="18"/>
      <c r="K353" s="18"/>
    </row>
    <row r="354" spans="2:11" s="50" customFormat="1" ht="13.5">
      <c r="B354" s="45"/>
      <c r="C354" s="45"/>
      <c r="D354" s="366" t="s">
        <v>83</v>
      </c>
      <c r="E354" s="49"/>
      <c r="F354" s="57"/>
      <c r="G354" s="49"/>
      <c r="H354" s="55"/>
      <c r="J354" s="18"/>
      <c r="K354" s="18"/>
    </row>
    <row r="355" spans="2:11" s="50" customFormat="1" ht="13.5">
      <c r="B355" s="45"/>
      <c r="C355" s="45"/>
      <c r="D355" s="366" t="s">
        <v>949</v>
      </c>
      <c r="E355" s="49"/>
      <c r="F355" s="57"/>
      <c r="G355" s="49"/>
      <c r="H355" s="55"/>
      <c r="J355" s="18"/>
      <c r="K355" s="18"/>
    </row>
    <row r="356" spans="2:11" s="50" customFormat="1" ht="13.5">
      <c r="B356" s="45"/>
      <c r="C356" s="45"/>
      <c r="D356" s="366" t="s">
        <v>950</v>
      </c>
      <c r="E356" s="49"/>
      <c r="F356" s="57"/>
      <c r="G356" s="49"/>
      <c r="H356" s="55"/>
      <c r="J356" s="18"/>
      <c r="K356" s="18"/>
    </row>
    <row r="357" spans="2:11" s="50" customFormat="1" ht="13.5">
      <c r="B357" s="45"/>
      <c r="C357" s="45"/>
      <c r="D357" s="366" t="s">
        <v>951</v>
      </c>
      <c r="E357" s="49"/>
      <c r="F357" s="57"/>
      <c r="G357" s="49"/>
      <c r="H357" s="55"/>
      <c r="J357" s="18"/>
      <c r="K357" s="18"/>
    </row>
    <row r="358" spans="2:11" s="50" customFormat="1" ht="13.5">
      <c r="B358" s="45"/>
      <c r="C358" s="45"/>
      <c r="D358" s="366" t="s">
        <v>952</v>
      </c>
      <c r="E358" s="49"/>
      <c r="F358" s="57"/>
      <c r="G358" s="49"/>
      <c r="H358" s="55"/>
      <c r="J358" s="18"/>
      <c r="K358" s="18"/>
    </row>
    <row r="359" spans="2:11" s="50" customFormat="1" ht="13.5">
      <c r="B359" s="45"/>
      <c r="C359" s="45"/>
      <c r="D359" s="366" t="s">
        <v>953</v>
      </c>
      <c r="E359" s="49"/>
      <c r="F359" s="57"/>
      <c r="G359" s="49"/>
      <c r="H359" s="55"/>
      <c r="J359" s="18"/>
      <c r="K359" s="18"/>
    </row>
    <row r="360" spans="2:11" s="50" customFormat="1" ht="13.5">
      <c r="B360" s="45"/>
      <c r="C360" s="45"/>
      <c r="D360" s="366" t="s">
        <v>954</v>
      </c>
      <c r="E360" s="49"/>
      <c r="F360" s="57"/>
      <c r="G360" s="49"/>
      <c r="H360" s="55"/>
      <c r="J360" s="18"/>
      <c r="K360" s="18"/>
    </row>
    <row r="361" spans="2:11" s="50" customFormat="1" ht="13.5">
      <c r="B361" s="45"/>
      <c r="C361" s="45"/>
      <c r="D361" s="366" t="s">
        <v>83</v>
      </c>
      <c r="E361" s="49"/>
      <c r="F361" s="57"/>
      <c r="G361" s="49"/>
      <c r="H361" s="55"/>
      <c r="J361" s="18"/>
      <c r="K361" s="18"/>
    </row>
    <row r="362" spans="2:11" s="50" customFormat="1" ht="13.5">
      <c r="B362" s="45"/>
      <c r="C362" s="45"/>
      <c r="D362" s="366" t="s">
        <v>83</v>
      </c>
      <c r="E362" s="49"/>
      <c r="F362" s="57"/>
      <c r="G362" s="49"/>
      <c r="H362" s="55"/>
      <c r="J362" s="18"/>
      <c r="K362" s="18"/>
    </row>
    <row r="363" spans="2:11" s="50" customFormat="1" ht="13.5">
      <c r="B363" s="45"/>
      <c r="C363" s="45"/>
      <c r="D363" s="366" t="s">
        <v>955</v>
      </c>
      <c r="E363" s="49"/>
      <c r="F363" s="57"/>
      <c r="G363" s="49"/>
      <c r="H363" s="55"/>
      <c r="J363" s="18"/>
      <c r="K363" s="18"/>
    </row>
    <row r="364" spans="2:11" s="50" customFormat="1" ht="13.5">
      <c r="B364" s="45"/>
      <c r="C364" s="45"/>
      <c r="D364" s="366" t="s">
        <v>956</v>
      </c>
      <c r="E364" s="49"/>
      <c r="F364" s="57"/>
      <c r="G364" s="49"/>
      <c r="H364" s="55"/>
      <c r="J364" s="18"/>
      <c r="K364" s="18"/>
    </row>
    <row r="365" spans="2:11" s="50" customFormat="1" ht="15.75">
      <c r="B365" s="45"/>
      <c r="C365" s="45"/>
      <c r="D365" s="366" t="s">
        <v>955</v>
      </c>
      <c r="E365" s="49"/>
      <c r="F365" s="57"/>
      <c r="G365" s="49"/>
      <c r="H365" s="55"/>
      <c r="J365" s="191"/>
      <c r="K365" s="191"/>
    </row>
    <row r="366" spans="2:11" s="50" customFormat="1" ht="15.75">
      <c r="B366" s="208"/>
      <c r="C366" s="208" t="s">
        <v>173</v>
      </c>
      <c r="D366" s="223" t="s">
        <v>957</v>
      </c>
      <c r="E366" s="209"/>
      <c r="F366" s="323"/>
      <c r="G366" s="209"/>
      <c r="H366" s="223"/>
      <c r="J366" s="18"/>
      <c r="K366" s="18"/>
    </row>
    <row r="367" spans="2:11" s="280" customFormat="1" ht="15.75">
      <c r="B367" s="28"/>
      <c r="C367" s="32"/>
      <c r="D367" s="368" t="s">
        <v>958</v>
      </c>
      <c r="E367" s="29"/>
      <c r="F367" s="56"/>
      <c r="G367" s="29"/>
      <c r="H367" s="34"/>
      <c r="J367" s="18"/>
      <c r="K367" s="18"/>
    </row>
    <row r="368" spans="2:11" s="27" customFormat="1" ht="13.5">
      <c r="B368" s="45"/>
      <c r="C368" s="45"/>
      <c r="D368" s="53" t="s">
        <v>930</v>
      </c>
      <c r="E368" s="49"/>
      <c r="F368" s="57"/>
      <c r="G368" s="49"/>
      <c r="H368" s="55"/>
      <c r="J368" s="18"/>
      <c r="K368" s="18"/>
    </row>
    <row r="369" spans="2:11" s="50" customFormat="1" ht="13.5">
      <c r="B369" s="45"/>
      <c r="C369" s="45"/>
      <c r="D369" s="53" t="s">
        <v>931</v>
      </c>
      <c r="E369" s="49"/>
      <c r="F369" s="57"/>
      <c r="G369" s="49"/>
      <c r="H369" s="55"/>
      <c r="J369" s="18"/>
      <c r="K369" s="18"/>
    </row>
    <row r="370" spans="2:11" s="50" customFormat="1" ht="13.5">
      <c r="B370" s="45"/>
      <c r="C370" s="45"/>
      <c r="D370" s="53" t="s">
        <v>930</v>
      </c>
      <c r="E370" s="49"/>
      <c r="F370" s="57"/>
      <c r="G370" s="49"/>
      <c r="H370" s="55"/>
      <c r="J370" s="18"/>
      <c r="K370" s="18"/>
    </row>
    <row r="371" spans="2:11" s="50" customFormat="1" ht="13.5">
      <c r="B371" s="45"/>
      <c r="C371" s="45"/>
      <c r="D371" s="53" t="s">
        <v>932</v>
      </c>
      <c r="E371" s="49"/>
      <c r="F371" s="57"/>
      <c r="G371" s="49"/>
      <c r="H371" s="55"/>
      <c r="J371" s="18"/>
      <c r="K371" s="18"/>
    </row>
    <row r="372" spans="2:11" s="50" customFormat="1" ht="13.5">
      <c r="B372" s="45"/>
      <c r="C372" s="45"/>
      <c r="D372" s="53" t="s">
        <v>933</v>
      </c>
      <c r="E372" s="49"/>
      <c r="F372" s="57"/>
      <c r="G372" s="49"/>
      <c r="H372" s="55"/>
      <c r="J372" s="18"/>
      <c r="K372" s="18"/>
    </row>
    <row r="373" spans="2:11" s="50" customFormat="1" ht="13.5">
      <c r="B373" s="45"/>
      <c r="C373" s="45"/>
      <c r="D373" s="53" t="s">
        <v>934</v>
      </c>
      <c r="E373" s="49"/>
      <c r="F373" s="57"/>
      <c r="G373" s="49"/>
      <c r="H373" s="55"/>
      <c r="J373" s="18"/>
      <c r="K373" s="18"/>
    </row>
    <row r="374" spans="2:11" s="50" customFormat="1" ht="13.5">
      <c r="B374" s="45"/>
      <c r="C374" s="45"/>
      <c r="D374" s="53" t="s">
        <v>83</v>
      </c>
      <c r="E374" s="49"/>
      <c r="F374" s="57"/>
      <c r="G374" s="49"/>
      <c r="H374" s="55"/>
      <c r="J374" s="18"/>
      <c r="K374" s="18"/>
    </row>
    <row r="375" spans="2:11" s="50" customFormat="1" ht="13.5">
      <c r="B375" s="45"/>
      <c r="C375" s="45"/>
      <c r="D375" s="53" t="s">
        <v>935</v>
      </c>
      <c r="E375" s="49"/>
      <c r="F375" s="57"/>
      <c r="G375" s="49"/>
      <c r="H375" s="55"/>
      <c r="J375" s="18"/>
      <c r="K375" s="18"/>
    </row>
    <row r="376" spans="2:11" s="50" customFormat="1" ht="13.5">
      <c r="B376" s="45"/>
      <c r="C376" s="45"/>
      <c r="D376" s="53" t="s">
        <v>936</v>
      </c>
      <c r="E376" s="49"/>
      <c r="F376" s="57"/>
      <c r="G376" s="49"/>
      <c r="H376" s="55"/>
      <c r="J376" s="18"/>
      <c r="K376" s="18"/>
    </row>
    <row r="377" spans="2:11" s="50" customFormat="1" ht="13.5">
      <c r="B377" s="45"/>
      <c r="C377" s="45"/>
      <c r="D377" s="53" t="s">
        <v>937</v>
      </c>
      <c r="E377" s="49"/>
      <c r="F377" s="57"/>
      <c r="G377" s="49"/>
      <c r="H377" s="55"/>
      <c r="J377" s="18"/>
      <c r="K377" s="18"/>
    </row>
    <row r="378" spans="2:11" s="50" customFormat="1" ht="13.5">
      <c r="B378" s="45"/>
      <c r="C378" s="45"/>
      <c r="D378" s="53" t="s">
        <v>938</v>
      </c>
      <c r="E378" s="49"/>
      <c r="F378" s="57"/>
      <c r="G378" s="49"/>
      <c r="H378" s="55"/>
      <c r="J378" s="18"/>
      <c r="K378" s="18"/>
    </row>
    <row r="379" spans="2:11" s="50" customFormat="1" ht="13.5">
      <c r="B379" s="45"/>
      <c r="C379" s="45"/>
      <c r="D379" s="53" t="s">
        <v>83</v>
      </c>
      <c r="E379" s="49"/>
      <c r="F379" s="57"/>
      <c r="G379" s="49"/>
      <c r="H379" s="55"/>
      <c r="J379" s="18"/>
      <c r="K379" s="18"/>
    </row>
    <row r="380" spans="2:11" s="50" customFormat="1" ht="13.5">
      <c r="B380" s="45"/>
      <c r="C380" s="45"/>
      <c r="D380" s="53" t="s">
        <v>939</v>
      </c>
      <c r="E380" s="49"/>
      <c r="F380" s="57"/>
      <c r="G380" s="49"/>
      <c r="H380" s="55"/>
      <c r="J380" s="18"/>
      <c r="K380" s="18"/>
    </row>
    <row r="381" spans="2:11" s="50" customFormat="1" ht="13.5">
      <c r="B381" s="45"/>
      <c r="C381" s="45"/>
      <c r="D381" s="53" t="s">
        <v>940</v>
      </c>
      <c r="E381" s="49"/>
      <c r="F381" s="57"/>
      <c r="G381" s="49"/>
      <c r="H381" s="55"/>
      <c r="J381" s="18"/>
      <c r="K381" s="18"/>
    </row>
    <row r="382" spans="2:11" s="50" customFormat="1" ht="13.5">
      <c r="B382" s="45"/>
      <c r="C382" s="45"/>
      <c r="D382" s="53" t="s">
        <v>941</v>
      </c>
      <c r="E382" s="49"/>
      <c r="F382" s="57"/>
      <c r="G382" s="49"/>
      <c r="H382" s="55"/>
      <c r="J382" s="18"/>
      <c r="K382" s="18"/>
    </row>
    <row r="383" spans="2:11" s="50" customFormat="1" ht="13.5">
      <c r="B383" s="45"/>
      <c r="C383" s="45"/>
      <c r="D383" s="53" t="s">
        <v>942</v>
      </c>
      <c r="E383" s="49"/>
      <c r="F383" s="57"/>
      <c r="G383" s="49"/>
      <c r="H383" s="55"/>
      <c r="J383" s="18"/>
      <c r="K383" s="18"/>
    </row>
    <row r="384" spans="2:11" s="50" customFormat="1" ht="13.5">
      <c r="B384" s="45"/>
      <c r="C384" s="45"/>
      <c r="D384" s="53" t="s">
        <v>943</v>
      </c>
      <c r="E384" s="49"/>
      <c r="F384" s="57"/>
      <c r="G384" s="49"/>
      <c r="H384" s="55"/>
      <c r="J384" s="18"/>
      <c r="K384" s="18"/>
    </row>
    <row r="385" spans="2:11" s="50" customFormat="1" ht="13.5">
      <c r="B385" s="45"/>
      <c r="C385" s="45"/>
      <c r="D385" s="53" t="s">
        <v>944</v>
      </c>
      <c r="E385" s="49"/>
      <c r="F385" s="57"/>
      <c r="G385" s="49"/>
      <c r="H385" s="55"/>
      <c r="J385" s="18"/>
      <c r="K385" s="18"/>
    </row>
    <row r="386" spans="2:11" s="50" customFormat="1" ht="13.5">
      <c r="B386" s="45"/>
      <c r="C386" s="45"/>
      <c r="D386" s="53" t="s">
        <v>945</v>
      </c>
      <c r="E386" s="49"/>
      <c r="F386" s="57"/>
      <c r="G386" s="49"/>
      <c r="H386" s="55"/>
      <c r="J386" s="18"/>
      <c r="K386" s="18"/>
    </row>
    <row r="387" spans="2:11" s="50" customFormat="1" ht="13.5">
      <c r="B387" s="45"/>
      <c r="C387" s="45"/>
      <c r="D387" s="53" t="s">
        <v>946</v>
      </c>
      <c r="E387" s="49"/>
      <c r="F387" s="57"/>
      <c r="G387" s="49"/>
      <c r="H387" s="55"/>
      <c r="J387" s="18"/>
      <c r="K387" s="18"/>
    </row>
    <row r="388" spans="2:11" s="50" customFormat="1" ht="13.5">
      <c r="B388" s="45"/>
      <c r="C388" s="45"/>
      <c r="D388" s="53" t="s">
        <v>947</v>
      </c>
      <c r="E388" s="49"/>
      <c r="F388" s="57"/>
      <c r="G388" s="49"/>
      <c r="H388" s="55"/>
      <c r="J388" s="18"/>
      <c r="K388" s="18"/>
    </row>
    <row r="389" spans="2:11" s="50" customFormat="1" ht="13.5">
      <c r="B389" s="45"/>
      <c r="C389" s="45"/>
      <c r="D389" s="53" t="s">
        <v>83</v>
      </c>
      <c r="E389" s="49"/>
      <c r="F389" s="57"/>
      <c r="G389" s="49"/>
      <c r="H389" s="55"/>
      <c r="J389" s="18"/>
      <c r="K389" s="18"/>
    </row>
    <row r="390" spans="2:11" s="50" customFormat="1" ht="13.5">
      <c r="B390" s="45"/>
      <c r="C390" s="45"/>
      <c r="D390" s="53" t="s">
        <v>948</v>
      </c>
      <c r="E390" s="49"/>
      <c r="F390" s="57"/>
      <c r="G390" s="49"/>
      <c r="H390" s="55"/>
      <c r="J390" s="18"/>
      <c r="K390" s="18"/>
    </row>
    <row r="391" spans="2:11" s="50" customFormat="1" ht="13.5">
      <c r="B391" s="45"/>
      <c r="C391" s="45"/>
      <c r="D391" s="53" t="s">
        <v>83</v>
      </c>
      <c r="E391" s="49"/>
      <c r="F391" s="57"/>
      <c r="G391" s="49"/>
      <c r="H391" s="55"/>
      <c r="J391" s="18"/>
      <c r="K391" s="18"/>
    </row>
    <row r="392" spans="2:11" s="50" customFormat="1" ht="13.5">
      <c r="B392" s="45"/>
      <c r="C392" s="45"/>
      <c r="D392" s="53" t="s">
        <v>949</v>
      </c>
      <c r="E392" s="49"/>
      <c r="F392" s="57"/>
      <c r="G392" s="49"/>
      <c r="H392" s="55"/>
      <c r="J392" s="18"/>
      <c r="K392" s="18"/>
    </row>
    <row r="393" spans="2:11" s="50" customFormat="1" ht="13.5">
      <c r="B393" s="45"/>
      <c r="C393" s="45"/>
      <c r="D393" s="53" t="s">
        <v>950</v>
      </c>
      <c r="E393" s="49"/>
      <c r="F393" s="57"/>
      <c r="G393" s="49"/>
      <c r="H393" s="55"/>
      <c r="J393" s="18"/>
      <c r="K393" s="18"/>
    </row>
    <row r="394" spans="2:11" s="50" customFormat="1" ht="13.5">
      <c r="B394" s="45"/>
      <c r="C394" s="45"/>
      <c r="D394" s="53" t="s">
        <v>951</v>
      </c>
      <c r="E394" s="49"/>
      <c r="F394" s="57"/>
      <c r="G394" s="49"/>
      <c r="H394" s="55"/>
      <c r="J394" s="18"/>
      <c r="K394" s="18"/>
    </row>
    <row r="395" spans="2:11" s="50" customFormat="1" ht="13.5">
      <c r="B395" s="45"/>
      <c r="C395" s="45"/>
      <c r="D395" s="53" t="s">
        <v>952</v>
      </c>
      <c r="E395" s="49"/>
      <c r="F395" s="57"/>
      <c r="G395" s="49"/>
      <c r="H395" s="55"/>
      <c r="J395" s="18"/>
      <c r="K395" s="18"/>
    </row>
    <row r="396" spans="2:11" s="50" customFormat="1" ht="13.5">
      <c r="B396" s="45"/>
      <c r="C396" s="45"/>
      <c r="D396" s="53" t="s">
        <v>953</v>
      </c>
      <c r="E396" s="49"/>
      <c r="F396" s="57"/>
      <c r="G396" s="49"/>
      <c r="H396" s="55"/>
      <c r="J396" s="18"/>
      <c r="K396" s="18"/>
    </row>
    <row r="397" spans="2:11" s="50" customFormat="1" ht="13.5">
      <c r="B397" s="45"/>
      <c r="C397" s="45"/>
      <c r="D397" s="53" t="s">
        <v>954</v>
      </c>
      <c r="E397" s="49"/>
      <c r="F397" s="57"/>
      <c r="G397" s="49"/>
      <c r="H397" s="55"/>
      <c r="J397" s="18"/>
      <c r="K397" s="18"/>
    </row>
    <row r="398" spans="2:11" s="50" customFormat="1" ht="13.5">
      <c r="B398" s="45"/>
      <c r="C398" s="45"/>
      <c r="D398" s="53" t="s">
        <v>83</v>
      </c>
      <c r="E398" s="49"/>
      <c r="F398" s="57"/>
      <c r="G398" s="49"/>
      <c r="H398" s="55"/>
      <c r="J398" s="18"/>
      <c r="K398" s="18"/>
    </row>
    <row r="399" spans="2:11" s="50" customFormat="1" ht="13.5">
      <c r="B399" s="45"/>
      <c r="C399" s="45"/>
      <c r="D399" s="53" t="s">
        <v>930</v>
      </c>
      <c r="E399" s="49"/>
      <c r="F399" s="57"/>
      <c r="G399" s="49"/>
      <c r="H399" s="55"/>
      <c r="J399" s="18"/>
      <c r="K399" s="18"/>
    </row>
    <row r="400" spans="2:11" s="50" customFormat="1" ht="13.5">
      <c r="B400" s="45"/>
      <c r="C400" s="45"/>
      <c r="D400" s="53" t="s">
        <v>959</v>
      </c>
      <c r="E400" s="49"/>
      <c r="F400" s="57"/>
      <c r="G400" s="49"/>
      <c r="H400" s="55"/>
      <c r="J400" s="18"/>
      <c r="K400" s="18"/>
    </row>
    <row r="401" spans="2:11" s="50" customFormat="1" ht="13.5">
      <c r="B401" s="45"/>
      <c r="C401" s="45"/>
      <c r="D401" s="53" t="s">
        <v>930</v>
      </c>
      <c r="E401" s="49"/>
      <c r="F401" s="57"/>
      <c r="G401" s="49"/>
      <c r="H401" s="55"/>
      <c r="J401" s="18"/>
      <c r="K401" s="18"/>
    </row>
    <row r="402" spans="2:11" s="50" customFormat="1" ht="13.5">
      <c r="B402" s="45"/>
      <c r="C402" s="45"/>
      <c r="D402" s="53" t="s">
        <v>83</v>
      </c>
      <c r="E402" s="49"/>
      <c r="F402" s="57"/>
      <c r="G402" s="49"/>
      <c r="H402" s="55"/>
      <c r="J402" s="18"/>
      <c r="K402" s="18"/>
    </row>
    <row r="403" spans="2:11" s="50" customFormat="1" ht="13.5">
      <c r="B403" s="45"/>
      <c r="C403" s="45"/>
      <c r="D403" s="53" t="s">
        <v>960</v>
      </c>
      <c r="E403" s="49"/>
      <c r="F403" s="57"/>
      <c r="G403" s="49"/>
      <c r="H403" s="55"/>
      <c r="J403" s="18"/>
      <c r="K403" s="18"/>
    </row>
    <row r="404" spans="2:11" s="50" customFormat="1" ht="13.5">
      <c r="B404" s="45"/>
      <c r="C404" s="45"/>
      <c r="D404" s="53" t="s">
        <v>961</v>
      </c>
      <c r="E404" s="49"/>
      <c r="F404" s="57"/>
      <c r="G404" s="49"/>
      <c r="H404" s="55"/>
      <c r="J404" s="18"/>
      <c r="K404" s="18"/>
    </row>
    <row r="405" spans="2:11" s="50" customFormat="1" ht="13.5">
      <c r="B405" s="45"/>
      <c r="C405" s="45"/>
      <c r="D405" s="53" t="s">
        <v>962</v>
      </c>
      <c r="E405" s="49"/>
      <c r="F405" s="57"/>
      <c r="G405" s="49"/>
      <c r="H405" s="55"/>
      <c r="J405" s="18"/>
      <c r="K405" s="18"/>
    </row>
    <row r="406" spans="2:11" s="50" customFormat="1" ht="13.5">
      <c r="B406" s="45"/>
      <c r="C406" s="45"/>
      <c r="D406" s="53" t="s">
        <v>963</v>
      </c>
      <c r="E406" s="49"/>
      <c r="F406" s="57"/>
      <c r="G406" s="49"/>
      <c r="H406" s="55"/>
      <c r="J406" s="18"/>
      <c r="K406" s="18"/>
    </row>
    <row r="407" spans="2:11" s="50" customFormat="1" ht="13.5">
      <c r="B407" s="45"/>
      <c r="C407" s="45"/>
      <c r="D407" s="53" t="s">
        <v>964</v>
      </c>
      <c r="E407" s="49"/>
      <c r="F407" s="57"/>
      <c r="G407" s="49"/>
      <c r="H407" s="55"/>
      <c r="J407" s="18"/>
      <c r="K407" s="18"/>
    </row>
    <row r="408" spans="2:11" s="50" customFormat="1" ht="13.5">
      <c r="B408" s="45"/>
      <c r="C408" s="45"/>
      <c r="D408" s="53" t="s">
        <v>965</v>
      </c>
      <c r="E408" s="49"/>
      <c r="F408" s="57"/>
      <c r="G408" s="49"/>
      <c r="H408" s="55"/>
      <c r="J408" s="18"/>
      <c r="K408" s="18"/>
    </row>
    <row r="409" spans="2:11" s="50" customFormat="1" ht="13.5">
      <c r="B409" s="45"/>
      <c r="C409" s="45"/>
      <c r="D409" s="53" t="s">
        <v>966</v>
      </c>
      <c r="E409" s="49"/>
      <c r="F409" s="57"/>
      <c r="G409" s="49"/>
      <c r="H409" s="55"/>
      <c r="J409" s="18"/>
      <c r="K409" s="18"/>
    </row>
    <row r="410" spans="2:11" s="50" customFormat="1" ht="13.5">
      <c r="B410" s="45"/>
      <c r="C410" s="45"/>
      <c r="D410" s="53" t="s">
        <v>967</v>
      </c>
      <c r="E410" s="49"/>
      <c r="F410" s="57"/>
      <c r="G410" s="49"/>
      <c r="H410" s="55"/>
      <c r="J410" s="18"/>
      <c r="K410" s="18"/>
    </row>
    <row r="411" spans="2:11" s="50" customFormat="1" ht="13.5">
      <c r="B411" s="45"/>
      <c r="C411" s="45"/>
      <c r="D411" s="53" t="s">
        <v>83</v>
      </c>
      <c r="E411" s="49"/>
      <c r="F411" s="57"/>
      <c r="G411" s="49"/>
      <c r="H411" s="55"/>
      <c r="J411" s="18"/>
      <c r="K411" s="18"/>
    </row>
    <row r="412" spans="2:11" s="50" customFormat="1" ht="13.5">
      <c r="B412" s="45"/>
      <c r="C412" s="45"/>
      <c r="D412" s="53" t="s">
        <v>968</v>
      </c>
      <c r="E412" s="49"/>
      <c r="F412" s="57"/>
      <c r="G412" s="49"/>
      <c r="H412" s="55"/>
      <c r="J412" s="18"/>
      <c r="K412" s="18"/>
    </row>
    <row r="413" spans="2:11" s="50" customFormat="1" ht="13.5">
      <c r="B413" s="45"/>
      <c r="C413" s="45"/>
      <c r="D413" s="53" t="s">
        <v>969</v>
      </c>
      <c r="E413" s="49"/>
      <c r="F413" s="57"/>
      <c r="G413" s="49"/>
      <c r="H413" s="55"/>
      <c r="J413" s="18"/>
      <c r="K413" s="18"/>
    </row>
    <row r="414" spans="2:11" s="50" customFormat="1" ht="13.5">
      <c r="B414" s="45"/>
      <c r="C414" s="45"/>
      <c r="D414" s="53" t="s">
        <v>970</v>
      </c>
      <c r="E414" s="49"/>
      <c r="F414" s="57"/>
      <c r="G414" s="49"/>
      <c r="H414" s="55"/>
      <c r="J414" s="18"/>
      <c r="K414" s="18"/>
    </row>
    <row r="415" spans="2:11" s="50" customFormat="1" ht="13.5">
      <c r="B415" s="45"/>
      <c r="C415" s="45"/>
      <c r="D415" s="53" t="s">
        <v>971</v>
      </c>
      <c r="E415" s="49"/>
      <c r="F415" s="57"/>
      <c r="G415" s="49"/>
      <c r="H415" s="55"/>
      <c r="J415" s="18"/>
      <c r="K415" s="18"/>
    </row>
    <row r="416" spans="2:11" s="50" customFormat="1" ht="13.5">
      <c r="B416" s="45"/>
      <c r="C416" s="45"/>
      <c r="D416" s="53" t="s">
        <v>972</v>
      </c>
      <c r="E416" s="49"/>
      <c r="F416" s="57"/>
      <c r="G416" s="49"/>
      <c r="H416" s="55"/>
      <c r="J416" s="18"/>
      <c r="K416" s="18"/>
    </row>
    <row r="417" spans="2:11" s="50" customFormat="1" ht="13.5">
      <c r="B417" s="45"/>
      <c r="C417" s="45"/>
      <c r="D417" s="53" t="s">
        <v>83</v>
      </c>
      <c r="E417" s="49"/>
      <c r="F417" s="57"/>
      <c r="G417" s="49"/>
      <c r="H417" s="55"/>
      <c r="J417" s="18"/>
      <c r="K417" s="18"/>
    </row>
    <row r="418" spans="2:11" s="50" customFormat="1" ht="13.5">
      <c r="B418" s="45"/>
      <c r="C418" s="45"/>
      <c r="D418" s="53" t="s">
        <v>930</v>
      </c>
      <c r="E418" s="49"/>
      <c r="F418" s="57"/>
      <c r="G418" s="49"/>
      <c r="H418" s="55"/>
      <c r="J418" s="18"/>
      <c r="K418" s="18"/>
    </row>
    <row r="419" spans="2:11" s="50" customFormat="1" ht="13.5">
      <c r="B419" s="45"/>
      <c r="C419" s="45"/>
      <c r="D419" s="53" t="s">
        <v>973</v>
      </c>
      <c r="E419" s="49"/>
      <c r="F419" s="57"/>
      <c r="G419" s="49"/>
      <c r="H419" s="55"/>
      <c r="J419" s="18"/>
      <c r="K419" s="18"/>
    </row>
    <row r="420" spans="2:11" s="50" customFormat="1" ht="13.5">
      <c r="B420" s="45"/>
      <c r="C420" s="45"/>
      <c r="D420" s="53" t="s">
        <v>930</v>
      </c>
      <c r="E420" s="49"/>
      <c r="F420" s="57"/>
      <c r="G420" s="49"/>
      <c r="H420" s="55"/>
      <c r="J420" s="18"/>
      <c r="K420" s="18"/>
    </row>
    <row r="421" spans="2:11" s="50" customFormat="1" ht="13.5">
      <c r="B421" s="45"/>
      <c r="C421" s="45"/>
      <c r="D421" s="53" t="s">
        <v>83</v>
      </c>
      <c r="E421" s="49"/>
      <c r="F421" s="57"/>
      <c r="G421" s="49"/>
      <c r="H421" s="55"/>
      <c r="J421" s="18"/>
      <c r="K421" s="18"/>
    </row>
    <row r="422" spans="2:11" s="50" customFormat="1" ht="13.5">
      <c r="B422" s="45"/>
      <c r="C422" s="45"/>
      <c r="D422" s="53" t="s">
        <v>974</v>
      </c>
      <c r="E422" s="49"/>
      <c r="F422" s="57"/>
      <c r="G422" s="49"/>
      <c r="H422" s="55"/>
      <c r="J422" s="18"/>
      <c r="K422" s="18"/>
    </row>
    <row r="423" spans="2:11" s="50" customFormat="1" ht="13.5">
      <c r="B423" s="45"/>
      <c r="C423" s="45"/>
      <c r="D423" s="53" t="s">
        <v>975</v>
      </c>
      <c r="E423" s="49"/>
      <c r="F423" s="57"/>
      <c r="G423" s="49"/>
      <c r="H423" s="55"/>
      <c r="J423" s="18"/>
      <c r="K423" s="18"/>
    </row>
    <row r="424" spans="2:11" s="50" customFormat="1" ht="13.5">
      <c r="B424" s="45"/>
      <c r="C424" s="45"/>
      <c r="D424" s="53" t="s">
        <v>976</v>
      </c>
      <c r="E424" s="49"/>
      <c r="F424" s="57"/>
      <c r="G424" s="49"/>
      <c r="H424" s="55"/>
      <c r="J424" s="18"/>
      <c r="K424" s="18"/>
    </row>
    <row r="425" spans="2:11" s="50" customFormat="1" ht="13.5">
      <c r="B425" s="45"/>
      <c r="C425" s="45"/>
      <c r="D425" s="53" t="s">
        <v>977</v>
      </c>
      <c r="E425" s="49"/>
      <c r="F425" s="57"/>
      <c r="G425" s="49"/>
      <c r="H425" s="55"/>
      <c r="J425" s="18"/>
      <c r="K425" s="18"/>
    </row>
    <row r="426" spans="2:11" s="50" customFormat="1" ht="13.5">
      <c r="B426" s="45"/>
      <c r="C426" s="45"/>
      <c r="D426" s="53" t="s">
        <v>978</v>
      </c>
      <c r="E426" s="49"/>
      <c r="F426" s="57"/>
      <c r="G426" s="49"/>
      <c r="H426" s="55"/>
      <c r="J426" s="18"/>
      <c r="K426" s="18"/>
    </row>
    <row r="427" spans="2:11" s="50" customFormat="1" ht="13.5">
      <c r="B427" s="45"/>
      <c r="C427" s="45"/>
      <c r="D427" s="53" t="s">
        <v>979</v>
      </c>
      <c r="E427" s="49"/>
      <c r="F427" s="57"/>
      <c r="G427" s="49"/>
      <c r="H427" s="55"/>
      <c r="J427" s="18"/>
      <c r="K427" s="18"/>
    </row>
    <row r="428" spans="2:11" s="50" customFormat="1" ht="13.5">
      <c r="B428" s="45"/>
      <c r="C428" s="45"/>
      <c r="D428" s="53" t="s">
        <v>980</v>
      </c>
      <c r="E428" s="49"/>
      <c r="F428" s="57"/>
      <c r="G428" s="49"/>
      <c r="H428" s="55"/>
      <c r="J428" s="18"/>
      <c r="K428" s="18"/>
    </row>
    <row r="429" spans="2:11" s="50" customFormat="1" ht="13.5">
      <c r="B429" s="45"/>
      <c r="C429" s="45"/>
      <c r="D429" s="53" t="s">
        <v>981</v>
      </c>
      <c r="E429" s="49"/>
      <c r="F429" s="57"/>
      <c r="G429" s="49"/>
      <c r="H429" s="55"/>
      <c r="J429" s="18"/>
      <c r="K429" s="18"/>
    </row>
    <row r="430" spans="2:11" s="50" customFormat="1" ht="13.5">
      <c r="B430" s="45"/>
      <c r="C430" s="45"/>
      <c r="D430" s="53" t="s">
        <v>982</v>
      </c>
      <c r="E430" s="49"/>
      <c r="F430" s="57"/>
      <c r="G430" s="49"/>
      <c r="H430" s="55"/>
      <c r="J430" s="18"/>
      <c r="K430" s="18"/>
    </row>
    <row r="431" spans="2:11" s="50" customFormat="1" ht="13.5">
      <c r="B431" s="45"/>
      <c r="C431" s="45"/>
      <c r="D431" s="53" t="s">
        <v>983</v>
      </c>
      <c r="E431" s="49"/>
      <c r="F431" s="57"/>
      <c r="G431" s="49"/>
      <c r="H431" s="55"/>
      <c r="J431" s="18"/>
      <c r="K431" s="18"/>
    </row>
    <row r="432" spans="2:11" s="50" customFormat="1" ht="15.75">
      <c r="B432" s="45"/>
      <c r="C432" s="45"/>
      <c r="D432" s="53" t="s">
        <v>984</v>
      </c>
      <c r="E432" s="49"/>
      <c r="F432" s="57"/>
      <c r="G432" s="49"/>
      <c r="H432" s="55"/>
      <c r="J432" s="191"/>
      <c r="K432" s="191"/>
    </row>
    <row r="433" spans="2:11" s="50" customFormat="1" ht="15.75">
      <c r="B433" s="208">
        <f>B307+1</f>
        <v>35</v>
      </c>
      <c r="C433" s="209" t="s">
        <v>985</v>
      </c>
      <c r="D433" s="223"/>
      <c r="E433" s="209" t="str">
        <f>Cust_Acyn</f>
        <v>Customer</v>
      </c>
      <c r="F433" s="199" t="s">
        <v>325</v>
      </c>
      <c r="G433" s="209"/>
      <c r="H433" s="223"/>
      <c r="J433" s="191"/>
      <c r="K433" s="191"/>
    </row>
    <row r="434" spans="2:11" s="280" customFormat="1" ht="15.75">
      <c r="B434" s="208"/>
      <c r="C434" s="208" t="s">
        <v>167</v>
      </c>
      <c r="D434" s="223" t="s">
        <v>986</v>
      </c>
      <c r="E434" s="209"/>
      <c r="F434" s="323"/>
      <c r="G434" s="209"/>
      <c r="H434" s="223"/>
      <c r="J434" s="191"/>
      <c r="K434" s="191"/>
    </row>
    <row r="435" spans="2:11" s="280" customFormat="1" ht="31.5">
      <c r="B435" s="208"/>
      <c r="C435" s="199"/>
      <c r="D435" s="336" t="s">
        <v>987</v>
      </c>
      <c r="E435" s="209"/>
      <c r="F435" s="323"/>
      <c r="G435" s="209"/>
      <c r="H435" s="223"/>
      <c r="J435" s="191"/>
      <c r="K435" s="191"/>
    </row>
    <row r="436" spans="2:11" s="280" customFormat="1" ht="15.75">
      <c r="B436" s="208"/>
      <c r="C436" s="199"/>
      <c r="D436" s="336" t="s">
        <v>988</v>
      </c>
      <c r="E436" s="209"/>
      <c r="F436" s="323"/>
      <c r="G436" s="209"/>
      <c r="H436" s="223"/>
      <c r="J436" s="191"/>
      <c r="K436" s="191"/>
    </row>
    <row r="437" spans="2:11" s="280" customFormat="1" ht="15.75">
      <c r="B437" s="208"/>
      <c r="C437" s="208" t="s">
        <v>169</v>
      </c>
      <c r="D437" s="223" t="s">
        <v>989</v>
      </c>
      <c r="E437" s="209"/>
      <c r="F437" s="323"/>
      <c r="G437" s="209"/>
      <c r="H437" s="223"/>
      <c r="J437" s="18"/>
      <c r="K437" s="18"/>
    </row>
    <row r="438" spans="2:11" s="280" customFormat="1" ht="15.75">
      <c r="B438" s="28"/>
      <c r="C438" s="32"/>
      <c r="D438" s="368" t="s">
        <v>990</v>
      </c>
      <c r="E438" s="29"/>
      <c r="F438" s="56"/>
      <c r="G438" s="29"/>
      <c r="H438" s="34"/>
      <c r="J438" s="18"/>
      <c r="K438" s="18"/>
    </row>
    <row r="439" spans="2:11" s="27" customFormat="1" ht="15">
      <c r="B439" s="28"/>
      <c r="C439" s="32"/>
      <c r="D439" s="368" t="s">
        <v>991</v>
      </c>
      <c r="E439" s="29"/>
      <c r="F439" s="56"/>
      <c r="G439" s="29"/>
      <c r="H439" s="34"/>
      <c r="J439" s="18"/>
      <c r="K439" s="18"/>
    </row>
    <row r="440" spans="2:11" s="27" customFormat="1" ht="15">
      <c r="B440" s="28"/>
      <c r="C440" s="32"/>
      <c r="D440" s="366" t="s">
        <v>992</v>
      </c>
      <c r="E440" s="29"/>
      <c r="F440" s="56"/>
      <c r="G440" s="29"/>
      <c r="H440" s="34"/>
      <c r="J440" s="18"/>
      <c r="K440" s="18"/>
    </row>
    <row r="441" spans="2:11" s="27" customFormat="1" ht="15">
      <c r="B441" s="28"/>
      <c r="C441" s="32"/>
      <c r="D441" s="366" t="s">
        <v>993</v>
      </c>
      <c r="E441" s="29"/>
      <c r="F441" s="56"/>
      <c r="G441" s="29"/>
      <c r="H441" s="34"/>
      <c r="J441" s="18"/>
      <c r="K441" s="18"/>
    </row>
    <row r="442" spans="2:11" s="27" customFormat="1" ht="15">
      <c r="B442" s="28"/>
      <c r="C442" s="32"/>
      <c r="D442" s="366" t="s">
        <v>994</v>
      </c>
      <c r="E442" s="29"/>
      <c r="F442" s="56"/>
      <c r="G442" s="29"/>
      <c r="H442" s="34"/>
      <c r="J442" s="18"/>
      <c r="K442" s="18"/>
    </row>
    <row r="443" spans="2:11" s="27" customFormat="1" ht="15.75">
      <c r="B443" s="28"/>
      <c r="C443" s="32"/>
      <c r="D443" s="366" t="s">
        <v>995</v>
      </c>
      <c r="E443" s="29"/>
      <c r="F443" s="56"/>
      <c r="G443" s="29"/>
      <c r="H443" s="34"/>
      <c r="J443" s="191"/>
      <c r="K443" s="191"/>
    </row>
    <row r="444" spans="2:11" s="27" customFormat="1" ht="15.75">
      <c r="B444" s="208"/>
      <c r="C444" s="208" t="s">
        <v>171</v>
      </c>
      <c r="D444" s="223" t="s">
        <v>996</v>
      </c>
      <c r="E444" s="209"/>
      <c r="F444" s="323"/>
      <c r="G444" s="209"/>
      <c r="H444" s="223"/>
      <c r="J444" s="18"/>
      <c r="K444" s="18"/>
    </row>
    <row r="445" spans="2:11" s="280" customFormat="1" ht="15.75">
      <c r="B445" s="28"/>
      <c r="C445" s="32"/>
      <c r="D445" s="368" t="s">
        <v>997</v>
      </c>
      <c r="E445" s="29"/>
      <c r="F445" s="56"/>
      <c r="G445" s="29"/>
      <c r="H445" s="34"/>
      <c r="J445" s="18"/>
      <c r="K445" s="18"/>
    </row>
    <row r="446" spans="2:11" s="27" customFormat="1" ht="15.75">
      <c r="B446" s="28"/>
      <c r="C446" s="32"/>
      <c r="D446" s="368" t="s">
        <v>998</v>
      </c>
      <c r="E446" s="29"/>
      <c r="F446" s="56"/>
      <c r="G446" s="29"/>
      <c r="H446" s="34"/>
      <c r="J446" s="191"/>
      <c r="K446" s="191"/>
    </row>
    <row r="447" spans="2:11" s="27" customFormat="1" ht="15.75">
      <c r="B447" s="208"/>
      <c r="C447" s="208" t="s">
        <v>173</v>
      </c>
      <c r="D447" s="223" t="s">
        <v>999</v>
      </c>
      <c r="E447" s="209"/>
      <c r="F447" s="323"/>
      <c r="G447" s="209"/>
      <c r="H447" s="223"/>
      <c r="J447" s="18"/>
      <c r="K447" s="18"/>
    </row>
    <row r="448" spans="2:11" s="280" customFormat="1" ht="15.75">
      <c r="B448" s="28"/>
      <c r="C448" s="32"/>
      <c r="D448" s="368" t="s">
        <v>1000</v>
      </c>
      <c r="E448" s="29"/>
      <c r="F448" s="56"/>
      <c r="G448" s="29"/>
      <c r="H448" s="34"/>
      <c r="J448" s="18"/>
      <c r="K448" s="18"/>
    </row>
    <row r="449" spans="2:11" s="27" customFormat="1" ht="15.75">
      <c r="B449" s="28"/>
      <c r="C449" s="32"/>
      <c r="D449" s="368" t="s">
        <v>1001</v>
      </c>
      <c r="E449" s="29"/>
      <c r="F449" s="56"/>
      <c r="G449" s="29"/>
      <c r="H449" s="34"/>
      <c r="J449" s="191"/>
      <c r="K449" s="191"/>
    </row>
    <row r="450" spans="2:11" s="27" customFormat="1" ht="15.75">
      <c r="B450" s="208">
        <f>B433+1</f>
        <v>36</v>
      </c>
      <c r="C450" s="209" t="s">
        <v>1002</v>
      </c>
      <c r="D450" s="223"/>
      <c r="E450" s="209" t="str">
        <f>Cust_Acyn</f>
        <v>Customer</v>
      </c>
      <c r="F450" s="199" t="s">
        <v>325</v>
      </c>
      <c r="G450" s="209"/>
      <c r="H450" s="223"/>
      <c r="J450" s="191"/>
      <c r="K450" s="191"/>
    </row>
    <row r="451" spans="2:11" s="280" customFormat="1" ht="15.75">
      <c r="B451" s="208"/>
      <c r="C451" s="208" t="s">
        <v>167</v>
      </c>
      <c r="D451" s="336" t="s">
        <v>1003</v>
      </c>
      <c r="E451" s="209"/>
      <c r="F451" s="323"/>
      <c r="G451" s="209"/>
      <c r="H451" s="223"/>
      <c r="J451" s="18"/>
      <c r="K451" s="18"/>
    </row>
    <row r="452" spans="2:11" s="280" customFormat="1" ht="15.75">
      <c r="B452" s="28"/>
      <c r="C452" s="32"/>
      <c r="D452" s="368" t="s">
        <v>997</v>
      </c>
      <c r="E452" s="29"/>
      <c r="F452" s="56"/>
      <c r="G452" s="29"/>
      <c r="H452" s="34"/>
      <c r="J452" s="18"/>
      <c r="K452" s="18"/>
    </row>
    <row r="453" spans="2:11" s="27" customFormat="1" ht="15">
      <c r="B453" s="28"/>
      <c r="C453" s="32"/>
      <c r="D453" s="368" t="s">
        <v>990</v>
      </c>
      <c r="E453" s="29"/>
      <c r="F453" s="56"/>
      <c r="G453" s="29"/>
      <c r="H453" s="34"/>
      <c r="J453" s="18"/>
      <c r="K453" s="18"/>
    </row>
    <row r="454" spans="2:11" s="27" customFormat="1" ht="15">
      <c r="B454" s="28"/>
      <c r="C454" s="32"/>
      <c r="D454" s="368" t="s">
        <v>998</v>
      </c>
      <c r="E454" s="29"/>
      <c r="F454" s="56"/>
      <c r="G454" s="29"/>
      <c r="H454" s="34"/>
      <c r="J454" s="18"/>
      <c r="K454" s="18"/>
    </row>
    <row r="455" spans="2:11" s="27" customFormat="1" ht="15">
      <c r="B455" s="28"/>
      <c r="C455" s="32"/>
      <c r="D455" s="368" t="s">
        <v>1004</v>
      </c>
      <c r="E455" s="29"/>
      <c r="F455" s="56"/>
      <c r="G455" s="29"/>
      <c r="H455" s="34"/>
      <c r="J455" s="18"/>
      <c r="K455" s="18"/>
    </row>
    <row r="456" spans="2:11" s="27" customFormat="1" ht="13.5">
      <c r="B456" s="28"/>
      <c r="C456" s="28" t="s">
        <v>169</v>
      </c>
      <c r="D456" s="366" t="s">
        <v>1005</v>
      </c>
      <c r="E456" s="29"/>
      <c r="F456" s="56"/>
      <c r="G456" s="29"/>
      <c r="H456" s="34"/>
      <c r="J456" s="18"/>
      <c r="K456" s="18"/>
    </row>
    <row r="457" spans="2:11" s="27" customFormat="1" ht="15.75">
      <c r="B457" s="28"/>
      <c r="C457" s="28" t="s">
        <v>171</v>
      </c>
      <c r="D457" s="366" t="s">
        <v>1006</v>
      </c>
      <c r="E457" s="29"/>
      <c r="F457" s="56"/>
      <c r="G457" s="29"/>
      <c r="H457" s="34"/>
      <c r="J457" s="191"/>
      <c r="K457" s="191"/>
    </row>
    <row r="458" spans="2:11" s="27" customFormat="1" ht="15.75">
      <c r="B458" s="208"/>
      <c r="C458" s="199"/>
      <c r="D458" s="223" t="s">
        <v>770</v>
      </c>
      <c r="E458" s="209"/>
      <c r="F458" s="323"/>
      <c r="G458" s="209"/>
      <c r="H458" s="223"/>
      <c r="J458" s="18"/>
      <c r="K458" s="18"/>
    </row>
    <row r="459" spans="2:11" s="280" customFormat="1" ht="15.75">
      <c r="B459" s="28"/>
      <c r="C459" s="32"/>
      <c r="D459" s="366" t="s">
        <v>1007</v>
      </c>
      <c r="E459" s="29"/>
      <c r="F459" s="56"/>
      <c r="G459" s="29"/>
      <c r="H459" s="34"/>
      <c r="J459" s="18"/>
      <c r="K459" s="18"/>
    </row>
    <row r="460" spans="2:11" s="27" customFormat="1" ht="15">
      <c r="B460" s="28"/>
      <c r="C460" s="32"/>
      <c r="D460" s="366"/>
      <c r="E460" s="29"/>
      <c r="F460" s="56"/>
      <c r="G460" s="29"/>
      <c r="H460" s="34"/>
      <c r="J460" s="18"/>
      <c r="K460" s="18"/>
    </row>
    <row r="461" spans="2:11" s="27" customFormat="1" ht="15">
      <c r="B461" s="28"/>
      <c r="C461" s="32"/>
      <c r="D461" s="366" t="s">
        <v>928</v>
      </c>
      <c r="E461" s="29"/>
      <c r="F461" s="56"/>
      <c r="G461" s="29"/>
      <c r="H461" s="34"/>
      <c r="J461" s="18"/>
      <c r="K461" s="18"/>
    </row>
    <row r="462" spans="2:11" s="27" customFormat="1" ht="15">
      <c r="B462" s="28"/>
      <c r="C462" s="32"/>
      <c r="D462" s="366" t="s">
        <v>929</v>
      </c>
      <c r="E462" s="29"/>
      <c r="F462" s="56"/>
      <c r="G462" s="29"/>
      <c r="H462" s="34"/>
      <c r="J462" s="18"/>
      <c r="K462" s="18"/>
    </row>
    <row r="463" spans="2:11" s="27" customFormat="1" ht="15">
      <c r="B463" s="28"/>
      <c r="C463" s="32"/>
      <c r="D463" s="366" t="s">
        <v>928</v>
      </c>
      <c r="E463" s="29"/>
      <c r="F463" s="56"/>
      <c r="G463" s="29"/>
      <c r="H463" s="34"/>
      <c r="J463" s="18"/>
      <c r="K463" s="18"/>
    </row>
    <row r="464" spans="2:11" s="27" customFormat="1" ht="15">
      <c r="B464" s="28"/>
      <c r="C464" s="32"/>
      <c r="D464" s="366" t="s">
        <v>83</v>
      </c>
      <c r="E464" s="29"/>
      <c r="F464" s="56"/>
      <c r="G464" s="29"/>
      <c r="H464" s="34"/>
      <c r="J464" s="18"/>
      <c r="K464" s="18"/>
    </row>
    <row r="465" spans="2:11" s="27" customFormat="1" ht="15">
      <c r="B465" s="28"/>
      <c r="C465" s="32"/>
      <c r="D465" s="366" t="s">
        <v>930</v>
      </c>
      <c r="E465" s="29"/>
      <c r="F465" s="56"/>
      <c r="G465" s="29"/>
      <c r="H465" s="34"/>
      <c r="J465" s="18"/>
      <c r="K465" s="18"/>
    </row>
    <row r="466" spans="2:11" s="27" customFormat="1" ht="15">
      <c r="B466" s="28"/>
      <c r="C466" s="32"/>
      <c r="D466" s="366" t="s">
        <v>931</v>
      </c>
      <c r="E466" s="29"/>
      <c r="F466" s="56"/>
      <c r="G466" s="29"/>
      <c r="H466" s="34"/>
      <c r="J466" s="18"/>
      <c r="K466" s="18"/>
    </row>
    <row r="467" spans="2:11" s="27" customFormat="1" ht="15">
      <c r="B467" s="28"/>
      <c r="C467" s="32"/>
      <c r="D467" s="366" t="s">
        <v>930</v>
      </c>
      <c r="E467" s="29"/>
      <c r="F467" s="56"/>
      <c r="G467" s="29"/>
      <c r="H467" s="34"/>
      <c r="J467" s="18"/>
      <c r="K467" s="18"/>
    </row>
    <row r="468" spans="2:11" s="27" customFormat="1" ht="15">
      <c r="B468" s="28"/>
      <c r="C468" s="32"/>
      <c r="D468" s="366" t="s">
        <v>932</v>
      </c>
      <c r="E468" s="29"/>
      <c r="F468" s="56"/>
      <c r="G468" s="29"/>
      <c r="H468" s="34"/>
      <c r="J468" s="18"/>
      <c r="K468" s="18"/>
    </row>
    <row r="469" spans="2:11" s="27" customFormat="1" ht="15">
      <c r="B469" s="28"/>
      <c r="C469" s="32"/>
      <c r="D469" s="366" t="s">
        <v>933</v>
      </c>
      <c r="E469" s="29"/>
      <c r="F469" s="56"/>
      <c r="G469" s="29"/>
      <c r="H469" s="34"/>
      <c r="J469" s="18"/>
      <c r="K469" s="18"/>
    </row>
    <row r="470" spans="2:11" s="27" customFormat="1" ht="15">
      <c r="B470" s="28"/>
      <c r="C470" s="32"/>
      <c r="D470" s="366" t="s">
        <v>934</v>
      </c>
      <c r="E470" s="29"/>
      <c r="F470" s="56"/>
      <c r="G470" s="29"/>
      <c r="H470" s="34"/>
      <c r="J470" s="18"/>
      <c r="K470" s="18"/>
    </row>
    <row r="471" spans="2:11" s="27" customFormat="1" ht="15">
      <c r="B471" s="28"/>
      <c r="C471" s="32"/>
      <c r="D471" s="366" t="s">
        <v>83</v>
      </c>
      <c r="E471" s="29"/>
      <c r="F471" s="56"/>
      <c r="G471" s="29"/>
      <c r="H471" s="34"/>
      <c r="J471" s="18"/>
      <c r="K471" s="18"/>
    </row>
    <row r="472" spans="2:11" s="27" customFormat="1" ht="15">
      <c r="B472" s="28"/>
      <c r="C472" s="32"/>
      <c r="D472" s="366" t="s">
        <v>935</v>
      </c>
      <c r="E472" s="29"/>
      <c r="F472" s="56"/>
      <c r="G472" s="29"/>
      <c r="H472" s="34"/>
      <c r="J472" s="18"/>
      <c r="K472" s="18"/>
    </row>
    <row r="473" spans="2:11" s="27" customFormat="1" ht="15">
      <c r="B473" s="28"/>
      <c r="C473" s="32"/>
      <c r="D473" s="366" t="s">
        <v>936</v>
      </c>
      <c r="E473" s="29"/>
      <c r="F473" s="56"/>
      <c r="G473" s="29"/>
      <c r="H473" s="34"/>
      <c r="J473" s="18"/>
      <c r="K473" s="18"/>
    </row>
    <row r="474" spans="2:11" s="27" customFormat="1" ht="15">
      <c r="B474" s="28"/>
      <c r="C474" s="32"/>
      <c r="D474" s="366" t="s">
        <v>937</v>
      </c>
      <c r="E474" s="29"/>
      <c r="F474" s="56"/>
      <c r="G474" s="29"/>
      <c r="H474" s="34"/>
      <c r="J474" s="18"/>
      <c r="K474" s="18"/>
    </row>
    <row r="475" spans="2:11" s="27" customFormat="1" ht="15">
      <c r="B475" s="28"/>
      <c r="C475" s="32"/>
      <c r="D475" s="366" t="s">
        <v>938</v>
      </c>
      <c r="E475" s="29"/>
      <c r="F475" s="56"/>
      <c r="G475" s="29"/>
      <c r="H475" s="34"/>
      <c r="J475" s="18"/>
      <c r="K475" s="18"/>
    </row>
    <row r="476" spans="2:11" s="27" customFormat="1" ht="15">
      <c r="B476" s="28"/>
      <c r="C476" s="32"/>
      <c r="D476" s="366" t="s">
        <v>83</v>
      </c>
      <c r="E476" s="29"/>
      <c r="F476" s="56"/>
      <c r="G476" s="29"/>
      <c r="H476" s="34"/>
      <c r="J476" s="18"/>
      <c r="K476" s="18"/>
    </row>
    <row r="477" spans="2:11" s="27" customFormat="1" ht="15">
      <c r="B477" s="28"/>
      <c r="C477" s="32"/>
      <c r="D477" s="366" t="s">
        <v>939</v>
      </c>
      <c r="E477" s="29"/>
      <c r="F477" s="56"/>
      <c r="G477" s="29"/>
      <c r="H477" s="34"/>
      <c r="J477" s="18"/>
      <c r="K477" s="18"/>
    </row>
    <row r="478" spans="2:11" s="27" customFormat="1" ht="15">
      <c r="B478" s="28"/>
      <c r="C478" s="32"/>
      <c r="D478" s="366" t="s">
        <v>940</v>
      </c>
      <c r="E478" s="29"/>
      <c r="F478" s="56"/>
      <c r="G478" s="29"/>
      <c r="H478" s="34"/>
      <c r="J478" s="18"/>
      <c r="K478" s="18"/>
    </row>
    <row r="479" spans="2:11" s="27" customFormat="1" ht="15">
      <c r="B479" s="28"/>
      <c r="C479" s="32"/>
      <c r="D479" s="366" t="s">
        <v>1008</v>
      </c>
      <c r="E479" s="29"/>
      <c r="F479" s="56"/>
      <c r="G479" s="29"/>
      <c r="H479" s="34"/>
      <c r="J479" s="18"/>
      <c r="K479" s="18"/>
    </row>
    <row r="480" spans="2:11" s="27" customFormat="1" ht="15">
      <c r="B480" s="28"/>
      <c r="C480" s="32"/>
      <c r="D480" s="366" t="s">
        <v>1009</v>
      </c>
      <c r="E480" s="29"/>
      <c r="F480" s="56"/>
      <c r="G480" s="29"/>
      <c r="H480" s="34"/>
      <c r="J480" s="18"/>
      <c r="K480" s="18"/>
    </row>
    <row r="481" spans="2:11" s="27" customFormat="1" ht="15">
      <c r="B481" s="28"/>
      <c r="C481" s="32"/>
      <c r="D481" s="366" t="s">
        <v>83</v>
      </c>
      <c r="E481" s="29"/>
      <c r="F481" s="56"/>
      <c r="G481" s="29"/>
      <c r="H481" s="34"/>
      <c r="J481" s="18"/>
      <c r="K481" s="18"/>
    </row>
    <row r="482" spans="2:11" s="27" customFormat="1" ht="15">
      <c r="B482" s="28"/>
      <c r="C482" s="32"/>
      <c r="D482" s="366" t="s">
        <v>948</v>
      </c>
      <c r="E482" s="29"/>
      <c r="F482" s="56"/>
      <c r="G482" s="29"/>
      <c r="H482" s="34"/>
      <c r="J482" s="18"/>
      <c r="K482" s="18"/>
    </row>
    <row r="483" spans="2:11" s="27" customFormat="1" ht="15">
      <c r="B483" s="28"/>
      <c r="C483" s="32"/>
      <c r="D483" s="366" t="s">
        <v>83</v>
      </c>
      <c r="E483" s="29"/>
      <c r="F483" s="56"/>
      <c r="G483" s="29"/>
      <c r="H483" s="34"/>
      <c r="J483" s="18"/>
      <c r="K483" s="18"/>
    </row>
    <row r="484" spans="2:11" s="27" customFormat="1" ht="15">
      <c r="B484" s="28"/>
      <c r="C484" s="32"/>
      <c r="D484" s="366" t="s">
        <v>949</v>
      </c>
      <c r="E484" s="29"/>
      <c r="F484" s="56"/>
      <c r="G484" s="29"/>
      <c r="H484" s="34"/>
      <c r="J484" s="18"/>
      <c r="K484" s="18"/>
    </row>
    <row r="485" spans="2:11" s="27" customFormat="1" ht="15">
      <c r="B485" s="28"/>
      <c r="C485" s="32"/>
      <c r="D485" s="366" t="s">
        <v>950</v>
      </c>
      <c r="E485" s="29"/>
      <c r="F485" s="56"/>
      <c r="G485" s="29"/>
      <c r="H485" s="34"/>
      <c r="J485" s="18"/>
      <c r="K485" s="18"/>
    </row>
    <row r="486" spans="2:11" s="27" customFormat="1" ht="15">
      <c r="B486" s="28"/>
      <c r="C486" s="32"/>
      <c r="D486" s="366" t="s">
        <v>1010</v>
      </c>
      <c r="E486" s="29"/>
      <c r="F486" s="56"/>
      <c r="G486" s="29"/>
      <c r="H486" s="34"/>
      <c r="J486" s="18"/>
      <c r="K486" s="18"/>
    </row>
    <row r="487" spans="2:11" s="27" customFormat="1" ht="15">
      <c r="B487" s="28"/>
      <c r="C487" s="32"/>
      <c r="D487" s="366" t="s">
        <v>1011</v>
      </c>
      <c r="E487" s="29"/>
      <c r="F487" s="56"/>
      <c r="G487" s="29"/>
      <c r="H487" s="34"/>
      <c r="J487" s="18"/>
      <c r="K487" s="18"/>
    </row>
    <row r="488" spans="2:11" s="27" customFormat="1" ht="15">
      <c r="B488" s="28"/>
      <c r="C488" s="32"/>
      <c r="D488" s="366" t="s">
        <v>953</v>
      </c>
      <c r="E488" s="29"/>
      <c r="F488" s="56"/>
      <c r="G488" s="29"/>
      <c r="H488" s="34"/>
      <c r="J488" s="18"/>
      <c r="K488" s="18"/>
    </row>
    <row r="489" spans="2:11" s="27" customFormat="1" ht="15">
      <c r="B489" s="28"/>
      <c r="C489" s="32"/>
      <c r="D489" s="366" t="s">
        <v>1012</v>
      </c>
      <c r="E489" s="29"/>
      <c r="F489" s="56"/>
      <c r="G489" s="29"/>
      <c r="H489" s="34"/>
      <c r="J489" s="18"/>
      <c r="K489" s="18"/>
    </row>
    <row r="490" spans="2:11" s="27" customFormat="1" ht="15">
      <c r="B490" s="28"/>
      <c r="C490" s="32"/>
      <c r="D490" s="366" t="s">
        <v>83</v>
      </c>
      <c r="E490" s="29"/>
      <c r="F490" s="56"/>
      <c r="G490" s="29"/>
      <c r="H490" s="34"/>
      <c r="J490" s="18"/>
      <c r="K490" s="18"/>
    </row>
    <row r="491" spans="2:11" s="27" customFormat="1" ht="15">
      <c r="B491" s="28"/>
      <c r="C491" s="32"/>
      <c r="D491" s="366" t="s">
        <v>1013</v>
      </c>
      <c r="E491" s="29"/>
      <c r="F491" s="56"/>
      <c r="G491" s="29"/>
      <c r="H491" s="34"/>
      <c r="J491" s="18"/>
      <c r="K491" s="18"/>
    </row>
    <row r="492" spans="2:11" s="27" customFormat="1" ht="15">
      <c r="B492" s="28"/>
      <c r="C492" s="32"/>
      <c r="D492" s="366" t="s">
        <v>1014</v>
      </c>
      <c r="E492" s="29"/>
      <c r="F492" s="56"/>
      <c r="G492" s="29"/>
      <c r="H492" s="34"/>
      <c r="J492" s="18"/>
      <c r="K492" s="18"/>
    </row>
    <row r="493" spans="2:11" s="27" customFormat="1" ht="15">
      <c r="B493" s="28"/>
      <c r="C493" s="32"/>
      <c r="D493" s="366" t="s">
        <v>1015</v>
      </c>
      <c r="E493" s="29"/>
      <c r="F493" s="56"/>
      <c r="G493" s="29"/>
      <c r="H493" s="34"/>
      <c r="J493" s="18"/>
      <c r="K493" s="18"/>
    </row>
    <row r="494" spans="2:11" s="27" customFormat="1" ht="15">
      <c r="B494" s="28"/>
      <c r="C494" s="32"/>
      <c r="D494" s="366" t="s">
        <v>1016</v>
      </c>
      <c r="E494" s="29"/>
      <c r="F494" s="56"/>
      <c r="G494" s="29"/>
      <c r="H494" s="34"/>
      <c r="J494" s="18"/>
      <c r="K494" s="18"/>
    </row>
    <row r="495" spans="2:11" s="27" customFormat="1" ht="15">
      <c r="B495" s="28"/>
      <c r="C495" s="32"/>
      <c r="D495" s="366" t="s">
        <v>1017</v>
      </c>
      <c r="E495" s="29"/>
      <c r="F495" s="56"/>
      <c r="G495" s="29"/>
      <c r="H495" s="34"/>
      <c r="J495" s="18"/>
      <c r="K495" s="18"/>
    </row>
    <row r="496" spans="2:11" s="27" customFormat="1" ht="15">
      <c r="B496" s="28"/>
      <c r="C496" s="32"/>
      <c r="D496" s="366" t="s">
        <v>83</v>
      </c>
      <c r="E496" s="29"/>
      <c r="F496" s="56"/>
      <c r="G496" s="29"/>
      <c r="H496" s="34"/>
      <c r="J496" s="18"/>
      <c r="K496" s="18"/>
    </row>
    <row r="497" spans="2:11" s="27" customFormat="1" ht="15">
      <c r="B497" s="28"/>
      <c r="C497" s="32"/>
      <c r="D497" s="366" t="s">
        <v>1018</v>
      </c>
      <c r="E497" s="29"/>
      <c r="F497" s="56"/>
      <c r="G497" s="29"/>
      <c r="H497" s="34"/>
      <c r="J497" s="18"/>
      <c r="K497" s="18"/>
    </row>
    <row r="498" spans="2:11" s="27" customFormat="1" ht="15">
      <c r="B498" s="28"/>
      <c r="C498" s="32"/>
      <c r="D498" s="366" t="s">
        <v>1019</v>
      </c>
      <c r="E498" s="29"/>
      <c r="F498" s="56"/>
      <c r="G498" s="29"/>
      <c r="H498" s="34"/>
      <c r="J498" s="18"/>
      <c r="K498" s="18"/>
    </row>
    <row r="499" spans="2:11" s="27" customFormat="1" ht="15">
      <c r="B499" s="28"/>
      <c r="C499" s="32"/>
      <c r="D499" s="366" t="s">
        <v>1020</v>
      </c>
      <c r="E499" s="29"/>
      <c r="F499" s="56"/>
      <c r="G499" s="29"/>
      <c r="H499" s="34"/>
      <c r="J499" s="18"/>
      <c r="K499" s="18"/>
    </row>
    <row r="500" spans="2:11" s="27" customFormat="1" ht="15">
      <c r="B500" s="28"/>
      <c r="C500" s="32"/>
      <c r="D500" s="366" t="s">
        <v>83</v>
      </c>
      <c r="E500" s="29"/>
      <c r="F500" s="56"/>
      <c r="G500" s="29"/>
      <c r="H500" s="34"/>
      <c r="J500" s="18"/>
      <c r="K500" s="18"/>
    </row>
    <row r="501" spans="2:11" s="27" customFormat="1" ht="15">
      <c r="B501" s="28"/>
      <c r="C501" s="32"/>
      <c r="D501" s="366" t="s">
        <v>83</v>
      </c>
      <c r="E501" s="29"/>
      <c r="F501" s="56"/>
      <c r="G501" s="29"/>
      <c r="H501" s="34"/>
      <c r="J501" s="18"/>
      <c r="K501" s="18"/>
    </row>
    <row r="502" spans="2:11" s="27" customFormat="1" ht="15">
      <c r="B502" s="28"/>
      <c r="C502" s="32"/>
      <c r="D502" s="366" t="s">
        <v>955</v>
      </c>
      <c r="E502" s="29"/>
      <c r="F502" s="56"/>
      <c r="G502" s="29"/>
      <c r="H502" s="34"/>
      <c r="J502" s="18"/>
      <c r="K502" s="18"/>
    </row>
    <row r="503" spans="2:11" s="27" customFormat="1" ht="15">
      <c r="B503" s="28"/>
      <c r="C503" s="32"/>
      <c r="D503" s="366" t="s">
        <v>956</v>
      </c>
      <c r="E503" s="29"/>
      <c r="F503" s="56"/>
      <c r="G503" s="29"/>
      <c r="H503" s="34"/>
      <c r="J503" s="18"/>
      <c r="K503" s="18"/>
    </row>
    <row r="504" spans="2:11" s="27" customFormat="1" ht="15.75">
      <c r="B504" s="28"/>
      <c r="C504" s="32"/>
      <c r="D504" s="366" t="s">
        <v>955</v>
      </c>
      <c r="E504" s="29"/>
      <c r="F504" s="56"/>
      <c r="G504" s="29"/>
      <c r="H504" s="34"/>
      <c r="J504" s="191"/>
      <c r="K504" s="191"/>
    </row>
    <row r="505" spans="2:11" s="27" customFormat="1" ht="15.75">
      <c r="B505" s="208"/>
      <c r="C505" s="208" t="s">
        <v>173</v>
      </c>
      <c r="D505" s="223" t="s">
        <v>1021</v>
      </c>
      <c r="E505" s="209"/>
      <c r="F505" s="323"/>
      <c r="G505" s="209"/>
      <c r="H505" s="223"/>
      <c r="J505" s="191"/>
      <c r="K505" s="191"/>
    </row>
    <row r="506" spans="2:11" s="280" customFormat="1" ht="15.75">
      <c r="B506" s="208"/>
      <c r="C506" s="199"/>
      <c r="D506" s="223" t="s">
        <v>770</v>
      </c>
      <c r="E506" s="209"/>
      <c r="F506" s="323"/>
      <c r="G506" s="209"/>
      <c r="H506" s="223"/>
      <c r="J506" s="18"/>
      <c r="K506" s="18"/>
    </row>
    <row r="507" spans="2:11" s="280" customFormat="1" ht="15.75">
      <c r="B507" s="28"/>
      <c r="C507" s="32"/>
      <c r="D507" s="366" t="s">
        <v>1022</v>
      </c>
      <c r="E507" s="29"/>
      <c r="F507" s="56"/>
      <c r="G507" s="29"/>
      <c r="H507" s="34"/>
      <c r="J507" s="18"/>
      <c r="K507" s="18"/>
    </row>
    <row r="508" spans="2:11" s="27" customFormat="1" ht="15">
      <c r="B508" s="28"/>
      <c r="C508" s="32"/>
      <c r="D508" s="366"/>
      <c r="E508" s="29"/>
      <c r="F508" s="56"/>
      <c r="G508" s="29"/>
      <c r="H508" s="34"/>
      <c r="J508" s="18"/>
      <c r="K508" s="18"/>
    </row>
    <row r="509" spans="2:11" s="27" customFormat="1" ht="15">
      <c r="B509" s="28"/>
      <c r="C509" s="32"/>
      <c r="D509" s="366" t="s">
        <v>930</v>
      </c>
      <c r="E509" s="29"/>
      <c r="F509" s="56"/>
      <c r="G509" s="29"/>
      <c r="H509" s="34"/>
      <c r="J509" s="18"/>
      <c r="K509" s="18"/>
    </row>
    <row r="510" spans="2:11" s="27" customFormat="1" ht="15">
      <c r="B510" s="28"/>
      <c r="C510" s="32"/>
      <c r="D510" s="366" t="s">
        <v>931</v>
      </c>
      <c r="E510" s="29"/>
      <c r="F510" s="56"/>
      <c r="G510" s="29"/>
      <c r="H510" s="34"/>
      <c r="J510" s="18"/>
      <c r="K510" s="18"/>
    </row>
    <row r="511" spans="2:11" s="27" customFormat="1" ht="15">
      <c r="B511" s="28"/>
      <c r="C511" s="32"/>
      <c r="D511" s="366" t="s">
        <v>930</v>
      </c>
      <c r="E511" s="29"/>
      <c r="F511" s="56"/>
      <c r="G511" s="29"/>
      <c r="H511" s="34"/>
      <c r="J511" s="18"/>
      <c r="K511" s="18"/>
    </row>
    <row r="512" spans="2:11" s="27" customFormat="1" ht="15">
      <c r="B512" s="28"/>
      <c r="C512" s="32"/>
      <c r="D512" s="366" t="s">
        <v>932</v>
      </c>
      <c r="E512" s="29"/>
      <c r="F512" s="56"/>
      <c r="G512" s="29"/>
      <c r="H512" s="34"/>
      <c r="J512" s="18"/>
      <c r="K512" s="18"/>
    </row>
    <row r="513" spans="2:11" s="27" customFormat="1" ht="15">
      <c r="B513" s="28"/>
      <c r="C513" s="32"/>
      <c r="D513" s="366" t="s">
        <v>933</v>
      </c>
      <c r="E513" s="29"/>
      <c r="F513" s="56"/>
      <c r="G513" s="29"/>
      <c r="H513" s="34"/>
      <c r="J513" s="18"/>
      <c r="K513" s="18"/>
    </row>
    <row r="514" spans="2:11" s="27" customFormat="1" ht="15">
      <c r="B514" s="28"/>
      <c r="C514" s="32"/>
      <c r="D514" s="366" t="s">
        <v>934</v>
      </c>
      <c r="E514" s="29"/>
      <c r="F514" s="56"/>
      <c r="G514" s="29"/>
      <c r="H514" s="34"/>
      <c r="J514" s="18"/>
      <c r="K514" s="18"/>
    </row>
    <row r="515" spans="2:11" s="27" customFormat="1" ht="15">
      <c r="B515" s="28"/>
      <c r="C515" s="32"/>
      <c r="D515" s="366" t="s">
        <v>83</v>
      </c>
      <c r="E515" s="29"/>
      <c r="F515" s="56"/>
      <c r="G515" s="29"/>
      <c r="H515" s="34"/>
      <c r="J515" s="18"/>
      <c r="K515" s="18"/>
    </row>
    <row r="516" spans="2:11" s="27" customFormat="1" ht="15">
      <c r="B516" s="28"/>
      <c r="C516" s="32"/>
      <c r="D516" s="366" t="s">
        <v>935</v>
      </c>
      <c r="E516" s="29"/>
      <c r="F516" s="56"/>
      <c r="G516" s="29"/>
      <c r="H516" s="34"/>
      <c r="J516" s="18"/>
      <c r="K516" s="18"/>
    </row>
    <row r="517" spans="2:11" s="27" customFormat="1" ht="15">
      <c r="B517" s="28"/>
      <c r="C517" s="32"/>
      <c r="D517" s="366" t="s">
        <v>936</v>
      </c>
      <c r="E517" s="29"/>
      <c r="F517" s="56"/>
      <c r="G517" s="29"/>
      <c r="H517" s="34"/>
      <c r="J517" s="18"/>
      <c r="K517" s="18"/>
    </row>
    <row r="518" spans="2:11" s="27" customFormat="1" ht="15">
      <c r="B518" s="28"/>
      <c r="C518" s="32"/>
      <c r="D518" s="366" t="s">
        <v>937</v>
      </c>
      <c r="E518" s="29"/>
      <c r="F518" s="56"/>
      <c r="G518" s="29"/>
      <c r="H518" s="34"/>
      <c r="J518" s="18"/>
      <c r="K518" s="18"/>
    </row>
    <row r="519" spans="2:11" s="27" customFormat="1" ht="15">
      <c r="B519" s="28"/>
      <c r="C519" s="32"/>
      <c r="D519" s="366" t="s">
        <v>938</v>
      </c>
      <c r="E519" s="29"/>
      <c r="F519" s="56"/>
      <c r="G519" s="29"/>
      <c r="H519" s="34"/>
      <c r="J519" s="18"/>
      <c r="K519" s="18"/>
    </row>
    <row r="520" spans="2:11" s="27" customFormat="1" ht="15">
      <c r="B520" s="28"/>
      <c r="C520" s="32"/>
      <c r="D520" s="366" t="s">
        <v>83</v>
      </c>
      <c r="E520" s="29"/>
      <c r="F520" s="56"/>
      <c r="G520" s="29"/>
      <c r="H520" s="34"/>
      <c r="J520" s="18"/>
      <c r="K520" s="18"/>
    </row>
    <row r="521" spans="2:11" s="27" customFormat="1" ht="15">
      <c r="B521" s="28"/>
      <c r="C521" s="32"/>
      <c r="D521" s="366" t="s">
        <v>939</v>
      </c>
      <c r="E521" s="29"/>
      <c r="F521" s="56"/>
      <c r="G521" s="29"/>
      <c r="H521" s="34"/>
      <c r="J521" s="18"/>
      <c r="K521" s="18"/>
    </row>
    <row r="522" spans="2:11" s="27" customFormat="1" ht="15">
      <c r="B522" s="28"/>
      <c r="C522" s="32"/>
      <c r="D522" s="366" t="s">
        <v>940</v>
      </c>
      <c r="E522" s="29"/>
      <c r="F522" s="56"/>
      <c r="G522" s="29"/>
      <c r="H522" s="34"/>
      <c r="J522" s="18"/>
      <c r="K522" s="18"/>
    </row>
    <row r="523" spans="2:11" s="27" customFormat="1" ht="15">
      <c r="B523" s="28"/>
      <c r="C523" s="32"/>
      <c r="D523" s="366" t="s">
        <v>1009</v>
      </c>
      <c r="E523" s="29"/>
      <c r="F523" s="56"/>
      <c r="G523" s="29"/>
      <c r="H523" s="34"/>
      <c r="J523" s="18"/>
      <c r="K523" s="18"/>
    </row>
    <row r="524" spans="2:11" s="27" customFormat="1" ht="15">
      <c r="B524" s="28"/>
      <c r="C524" s="32"/>
      <c r="D524" s="366" t="s">
        <v>83</v>
      </c>
      <c r="E524" s="29"/>
      <c r="F524" s="56"/>
      <c r="G524" s="29"/>
      <c r="H524" s="34"/>
      <c r="J524" s="18"/>
      <c r="K524" s="18"/>
    </row>
    <row r="525" spans="2:11" s="27" customFormat="1" ht="15">
      <c r="B525" s="28"/>
      <c r="C525" s="32"/>
      <c r="D525" s="366" t="s">
        <v>948</v>
      </c>
      <c r="E525" s="29"/>
      <c r="F525" s="56"/>
      <c r="G525" s="29"/>
      <c r="H525" s="34"/>
      <c r="J525" s="18"/>
      <c r="K525" s="18"/>
    </row>
    <row r="526" spans="2:11" s="27" customFormat="1" ht="15">
      <c r="B526" s="28"/>
      <c r="C526" s="32"/>
      <c r="D526" s="366" t="s">
        <v>83</v>
      </c>
      <c r="E526" s="29"/>
      <c r="F526" s="56"/>
      <c r="G526" s="29"/>
      <c r="H526" s="34"/>
      <c r="J526" s="18"/>
      <c r="K526" s="18"/>
    </row>
    <row r="527" spans="2:11" s="27" customFormat="1" ht="15">
      <c r="B527" s="28"/>
      <c r="C527" s="32"/>
      <c r="D527" s="366" t="s">
        <v>949</v>
      </c>
      <c r="E527" s="29"/>
      <c r="F527" s="56"/>
      <c r="G527" s="29"/>
      <c r="H527" s="34"/>
      <c r="J527" s="18"/>
      <c r="K527" s="18"/>
    </row>
    <row r="528" spans="2:11" s="27" customFormat="1" ht="15">
      <c r="B528" s="28"/>
      <c r="C528" s="32"/>
      <c r="D528" s="366" t="s">
        <v>950</v>
      </c>
      <c r="E528" s="29"/>
      <c r="F528" s="56"/>
      <c r="G528" s="29"/>
      <c r="H528" s="34"/>
      <c r="J528" s="18"/>
      <c r="K528" s="18"/>
    </row>
    <row r="529" spans="2:11" s="27" customFormat="1" ht="15">
      <c r="B529" s="28"/>
      <c r="C529" s="32"/>
      <c r="D529" s="366" t="s">
        <v>1023</v>
      </c>
      <c r="E529" s="29"/>
      <c r="F529" s="56"/>
      <c r="G529" s="29"/>
      <c r="H529" s="34"/>
      <c r="J529" s="18"/>
      <c r="K529" s="18"/>
    </row>
    <row r="530" spans="2:11" s="27" customFormat="1" ht="15">
      <c r="B530" s="28"/>
      <c r="C530" s="32"/>
      <c r="D530" s="366" t="s">
        <v>1024</v>
      </c>
      <c r="E530" s="29"/>
      <c r="F530" s="56"/>
      <c r="G530" s="29"/>
      <c r="H530" s="34"/>
      <c r="J530" s="18"/>
      <c r="K530" s="18"/>
    </row>
    <row r="531" spans="2:11" s="27" customFormat="1" ht="15">
      <c r="B531" s="28"/>
      <c r="C531" s="32"/>
      <c r="D531" s="366" t="s">
        <v>953</v>
      </c>
      <c r="E531" s="29"/>
      <c r="F531" s="56"/>
      <c r="G531" s="29"/>
      <c r="H531" s="34"/>
      <c r="J531" s="18"/>
      <c r="K531" s="18"/>
    </row>
    <row r="532" spans="2:11" s="27" customFormat="1" ht="15">
      <c r="B532" s="28"/>
      <c r="C532" s="32"/>
      <c r="D532" s="366" t="s">
        <v>1025</v>
      </c>
      <c r="E532" s="29"/>
      <c r="F532" s="56"/>
      <c r="G532" s="29"/>
      <c r="H532" s="34"/>
      <c r="J532" s="18"/>
      <c r="K532" s="18"/>
    </row>
    <row r="533" spans="2:11" s="27" customFormat="1" ht="15">
      <c r="B533" s="28"/>
      <c r="C533" s="32"/>
      <c r="D533" s="366" t="s">
        <v>83</v>
      </c>
      <c r="E533" s="29"/>
      <c r="F533" s="56"/>
      <c r="G533" s="29"/>
      <c r="H533" s="34"/>
      <c r="J533" s="18"/>
      <c r="K533" s="18"/>
    </row>
    <row r="534" spans="2:11" s="27" customFormat="1" ht="15">
      <c r="B534" s="28"/>
      <c r="C534" s="32"/>
      <c r="D534" s="366" t="s">
        <v>1026</v>
      </c>
      <c r="E534" s="29"/>
      <c r="F534" s="56"/>
      <c r="G534" s="29"/>
      <c r="H534" s="34"/>
      <c r="J534" s="18"/>
      <c r="K534" s="18"/>
    </row>
    <row r="535" spans="2:11" s="27" customFormat="1" ht="15">
      <c r="B535" s="28"/>
      <c r="C535" s="32"/>
      <c r="D535" s="366" t="s">
        <v>1027</v>
      </c>
      <c r="E535" s="29"/>
      <c r="F535" s="56"/>
      <c r="G535" s="29"/>
      <c r="H535" s="34"/>
      <c r="J535" s="18"/>
      <c r="K535" s="18"/>
    </row>
    <row r="536" spans="2:11" s="27" customFormat="1" ht="15">
      <c r="B536" s="28"/>
      <c r="C536" s="32"/>
      <c r="D536" s="366" t="s">
        <v>930</v>
      </c>
      <c r="E536" s="29"/>
      <c r="F536" s="56"/>
      <c r="G536" s="29"/>
      <c r="H536" s="34"/>
      <c r="J536" s="18"/>
      <c r="K536" s="18"/>
    </row>
    <row r="537" spans="2:11" s="27" customFormat="1" ht="15">
      <c r="B537" s="28"/>
      <c r="C537" s="32"/>
      <c r="D537" s="366" t="s">
        <v>959</v>
      </c>
      <c r="E537" s="29"/>
      <c r="F537" s="56"/>
      <c r="G537" s="29"/>
      <c r="H537" s="34"/>
      <c r="J537" s="18"/>
      <c r="K537" s="18"/>
    </row>
    <row r="538" spans="2:11" s="27" customFormat="1" ht="15">
      <c r="B538" s="28"/>
      <c r="C538" s="32"/>
      <c r="D538" s="366" t="s">
        <v>930</v>
      </c>
      <c r="E538" s="29"/>
      <c r="F538" s="56"/>
      <c r="G538" s="29"/>
      <c r="H538" s="34"/>
      <c r="J538" s="18"/>
      <c r="K538" s="18"/>
    </row>
    <row r="539" spans="2:11" s="27" customFormat="1" ht="15">
      <c r="B539" s="28"/>
      <c r="C539" s="32"/>
      <c r="D539" s="366" t="s">
        <v>83</v>
      </c>
      <c r="E539" s="29"/>
      <c r="F539" s="56"/>
      <c r="G539" s="29"/>
      <c r="H539" s="34"/>
      <c r="J539" s="18"/>
      <c r="K539" s="18"/>
    </row>
    <row r="540" spans="2:11" s="27" customFormat="1" ht="15">
      <c r="B540" s="28"/>
      <c r="C540" s="32"/>
      <c r="D540" s="366" t="s">
        <v>960</v>
      </c>
      <c r="E540" s="29"/>
      <c r="F540" s="56"/>
      <c r="G540" s="29"/>
      <c r="H540" s="34"/>
      <c r="J540" s="18"/>
      <c r="K540" s="18"/>
    </row>
    <row r="541" spans="2:11" s="27" customFormat="1" ht="15">
      <c r="B541" s="28"/>
      <c r="C541" s="32"/>
      <c r="D541" s="366" t="s">
        <v>1028</v>
      </c>
      <c r="E541" s="29"/>
      <c r="F541" s="56"/>
      <c r="G541" s="29"/>
      <c r="H541" s="34"/>
      <c r="J541" s="18"/>
      <c r="K541" s="18"/>
    </row>
    <row r="542" spans="2:11" s="27" customFormat="1" ht="15">
      <c r="B542" s="28"/>
      <c r="C542" s="32"/>
      <c r="D542" s="366" t="s">
        <v>83</v>
      </c>
      <c r="E542" s="29"/>
      <c r="F542" s="56"/>
      <c r="G542" s="29"/>
      <c r="H542" s="34"/>
      <c r="J542" s="18"/>
      <c r="K542" s="18"/>
    </row>
    <row r="543" spans="2:11" s="27" customFormat="1" ht="15">
      <c r="B543" s="28"/>
      <c r="C543" s="32"/>
      <c r="D543" s="366" t="s">
        <v>972</v>
      </c>
      <c r="E543" s="29"/>
      <c r="F543" s="56"/>
      <c r="G543" s="29"/>
      <c r="H543" s="34"/>
      <c r="J543" s="18"/>
      <c r="K543" s="18"/>
    </row>
    <row r="544" spans="2:11" s="27" customFormat="1" ht="15">
      <c r="B544" s="28"/>
      <c r="C544" s="32"/>
      <c r="D544" s="366" t="s">
        <v>83</v>
      </c>
      <c r="E544" s="29"/>
      <c r="F544" s="56"/>
      <c r="G544" s="29"/>
      <c r="H544" s="34"/>
      <c r="J544" s="18"/>
      <c r="K544" s="18"/>
    </row>
    <row r="545" spans="2:11" s="27" customFormat="1" ht="15">
      <c r="B545" s="28"/>
      <c r="C545" s="32"/>
      <c r="D545" s="366" t="s">
        <v>1026</v>
      </c>
      <c r="E545" s="29"/>
      <c r="F545" s="56"/>
      <c r="G545" s="29"/>
      <c r="H545" s="34"/>
      <c r="J545" s="18"/>
      <c r="K545" s="18"/>
    </row>
    <row r="546" spans="2:11" s="27" customFormat="1" ht="15">
      <c r="B546" s="28"/>
      <c r="C546" s="32"/>
      <c r="D546" s="366" t="s">
        <v>1027</v>
      </c>
      <c r="E546" s="29"/>
      <c r="F546" s="56"/>
      <c r="G546" s="29"/>
      <c r="H546" s="34"/>
      <c r="J546" s="18"/>
      <c r="K546" s="18"/>
    </row>
    <row r="547" spans="2:11" s="27" customFormat="1" ht="15">
      <c r="B547" s="28"/>
      <c r="C547" s="32"/>
      <c r="D547" s="366" t="s">
        <v>1029</v>
      </c>
      <c r="E547" s="29"/>
      <c r="F547" s="56"/>
      <c r="G547" s="29"/>
      <c r="H547" s="34"/>
      <c r="J547" s="18"/>
      <c r="K547" s="18"/>
    </row>
    <row r="548" spans="2:11" s="27" customFormat="1" ht="15">
      <c r="B548" s="28"/>
      <c r="C548" s="32"/>
      <c r="D548" s="366" t="s">
        <v>83</v>
      </c>
      <c r="E548" s="29"/>
      <c r="F548" s="56"/>
      <c r="G548" s="29"/>
      <c r="H548" s="34"/>
      <c r="J548" s="18"/>
      <c r="K548" s="18"/>
    </row>
    <row r="549" spans="2:11" s="27" customFormat="1" ht="15">
      <c r="B549" s="28"/>
      <c r="C549" s="32"/>
      <c r="D549" s="366" t="s">
        <v>1030</v>
      </c>
      <c r="E549" s="29"/>
      <c r="F549" s="56"/>
      <c r="G549" s="29"/>
      <c r="H549" s="34"/>
      <c r="J549" s="18"/>
      <c r="K549" s="18"/>
    </row>
    <row r="550" spans="2:11" s="27" customFormat="1" ht="15">
      <c r="B550" s="28"/>
      <c r="C550" s="32"/>
      <c r="D550" s="366" t="s">
        <v>1031</v>
      </c>
      <c r="E550" s="29"/>
      <c r="F550" s="56"/>
      <c r="G550" s="29"/>
      <c r="H550" s="34"/>
      <c r="J550" s="18"/>
      <c r="K550" s="18"/>
    </row>
    <row r="551" spans="2:11" s="27" customFormat="1" ht="15">
      <c r="B551" s="28"/>
      <c r="C551" s="32"/>
      <c r="D551" s="366" t="s">
        <v>1032</v>
      </c>
      <c r="E551" s="29"/>
      <c r="F551" s="56"/>
      <c r="G551" s="29"/>
      <c r="H551" s="34"/>
      <c r="J551" s="18"/>
      <c r="K551" s="18"/>
    </row>
    <row r="552" spans="2:11" s="27" customFormat="1" ht="15">
      <c r="B552" s="28"/>
      <c r="C552" s="32"/>
      <c r="D552" s="366" t="s">
        <v>83</v>
      </c>
      <c r="E552" s="29"/>
      <c r="F552" s="56"/>
      <c r="G552" s="29"/>
      <c r="H552" s="34"/>
      <c r="J552" s="18"/>
      <c r="K552" s="18"/>
    </row>
    <row r="553" spans="2:11" s="27" customFormat="1" ht="15">
      <c r="B553" s="28"/>
      <c r="C553" s="32"/>
      <c r="D553" s="366" t="s">
        <v>1033</v>
      </c>
      <c r="E553" s="29"/>
      <c r="F553" s="56"/>
      <c r="G553" s="29"/>
      <c r="H553" s="34"/>
      <c r="J553" s="18"/>
      <c r="K553" s="18"/>
    </row>
    <row r="554" spans="2:11" s="27" customFormat="1" ht="15">
      <c r="B554" s="28"/>
      <c r="C554" s="32"/>
      <c r="D554" s="366" t="s">
        <v>1034</v>
      </c>
      <c r="E554" s="29"/>
      <c r="F554" s="56"/>
      <c r="G554" s="29"/>
      <c r="H554" s="34"/>
      <c r="J554" s="18"/>
      <c r="K554" s="18"/>
    </row>
    <row r="555" spans="2:11" s="27" customFormat="1" ht="15">
      <c r="B555" s="28"/>
      <c r="C555" s="32"/>
      <c r="D555" s="366" t="s">
        <v>1035</v>
      </c>
      <c r="E555" s="29"/>
      <c r="F555" s="56"/>
      <c r="G555" s="29"/>
      <c r="H555" s="34"/>
      <c r="J555" s="18"/>
      <c r="K555" s="18"/>
    </row>
    <row r="556" spans="2:11" s="27" customFormat="1" ht="15">
      <c r="B556" s="28"/>
      <c r="C556" s="32"/>
      <c r="D556" s="366" t="s">
        <v>1036</v>
      </c>
      <c r="E556" s="29"/>
      <c r="F556" s="56"/>
      <c r="G556" s="29"/>
      <c r="H556" s="34"/>
      <c r="J556" s="18"/>
      <c r="K556" s="18"/>
    </row>
    <row r="557" spans="2:11" s="27" customFormat="1" ht="15">
      <c r="B557" s="28"/>
      <c r="C557" s="32"/>
      <c r="D557" s="366" t="s">
        <v>83</v>
      </c>
      <c r="E557" s="29"/>
      <c r="F557" s="56"/>
      <c r="G557" s="29"/>
      <c r="H557" s="34"/>
      <c r="J557" s="18"/>
      <c r="K557" s="18"/>
    </row>
    <row r="558" spans="2:11" s="27" customFormat="1" ht="15">
      <c r="B558" s="28"/>
      <c r="C558" s="32"/>
      <c r="D558" s="366" t="s">
        <v>1037</v>
      </c>
      <c r="E558" s="29"/>
      <c r="F558" s="56"/>
      <c r="G558" s="29"/>
      <c r="H558" s="34"/>
      <c r="J558" s="18"/>
      <c r="K558" s="18"/>
    </row>
    <row r="559" spans="2:11" s="27" customFormat="1" ht="15">
      <c r="B559" s="28"/>
      <c r="C559" s="32"/>
      <c r="D559" s="366" t="s">
        <v>930</v>
      </c>
      <c r="E559" s="29"/>
      <c r="F559" s="56"/>
      <c r="G559" s="29"/>
      <c r="H559" s="34"/>
      <c r="J559" s="18"/>
      <c r="K559" s="18"/>
    </row>
    <row r="560" spans="2:11" s="27" customFormat="1" ht="15">
      <c r="B560" s="28"/>
      <c r="C560" s="32"/>
      <c r="D560" s="366" t="s">
        <v>973</v>
      </c>
      <c r="E560" s="29"/>
      <c r="F560" s="56"/>
      <c r="G560" s="29"/>
      <c r="H560" s="34"/>
      <c r="J560" s="18"/>
      <c r="K560" s="18"/>
    </row>
    <row r="561" spans="2:11" s="27" customFormat="1" ht="15">
      <c r="B561" s="28"/>
      <c r="C561" s="32"/>
      <c r="D561" s="366" t="s">
        <v>930</v>
      </c>
      <c r="E561" s="29"/>
      <c r="F561" s="56"/>
      <c r="G561" s="29"/>
      <c r="H561" s="34"/>
      <c r="J561" s="18"/>
      <c r="K561" s="18"/>
    </row>
    <row r="562" spans="2:11" s="27" customFormat="1" ht="15">
      <c r="B562" s="28"/>
      <c r="C562" s="32"/>
      <c r="D562" s="366" t="s">
        <v>83</v>
      </c>
      <c r="E562" s="29"/>
      <c r="F562" s="56"/>
      <c r="G562" s="29"/>
      <c r="H562" s="34"/>
      <c r="J562" s="18"/>
      <c r="K562" s="18"/>
    </row>
    <row r="563" spans="2:11" s="27" customFormat="1" ht="15">
      <c r="B563" s="28"/>
      <c r="C563" s="32"/>
      <c r="D563" s="366" t="s">
        <v>974</v>
      </c>
      <c r="E563" s="29"/>
      <c r="F563" s="56"/>
      <c r="G563" s="29"/>
      <c r="H563" s="34"/>
      <c r="J563" s="18"/>
      <c r="K563" s="18"/>
    </row>
    <row r="564" spans="2:11" s="27" customFormat="1" ht="15">
      <c r="B564" s="28"/>
      <c r="C564" s="32"/>
      <c r="D564" s="366" t="s">
        <v>975</v>
      </c>
      <c r="E564" s="29"/>
      <c r="F564" s="56"/>
      <c r="G564" s="29"/>
      <c r="H564" s="34"/>
      <c r="J564" s="18"/>
      <c r="K564" s="18"/>
    </row>
    <row r="565" spans="2:11" s="27" customFormat="1" ht="15">
      <c r="B565" s="28"/>
      <c r="C565" s="32"/>
      <c r="D565" s="366" t="s">
        <v>976</v>
      </c>
      <c r="E565" s="29"/>
      <c r="F565" s="56"/>
      <c r="G565" s="29"/>
      <c r="H565" s="34"/>
      <c r="J565" s="18"/>
      <c r="K565" s="18"/>
    </row>
    <row r="566" spans="2:11" s="27" customFormat="1" ht="15">
      <c r="B566" s="28"/>
      <c r="C566" s="32"/>
      <c r="D566" s="366" t="s">
        <v>977</v>
      </c>
      <c r="E566" s="29"/>
      <c r="F566" s="56"/>
      <c r="G566" s="29"/>
      <c r="H566" s="34"/>
      <c r="J566" s="18"/>
      <c r="K566" s="18"/>
    </row>
    <row r="567" spans="2:11" s="27" customFormat="1" ht="15">
      <c r="B567" s="28"/>
      <c r="C567" s="32"/>
      <c r="D567" s="366" t="s">
        <v>1038</v>
      </c>
      <c r="E567" s="29"/>
      <c r="F567" s="56"/>
      <c r="G567" s="29"/>
      <c r="H567" s="34"/>
      <c r="J567" s="18"/>
      <c r="K567" s="18"/>
    </row>
    <row r="568" spans="2:11" s="27" customFormat="1" ht="15.75">
      <c r="B568" s="28"/>
      <c r="C568" s="32"/>
      <c r="D568" s="366" t="s">
        <v>1039</v>
      </c>
      <c r="E568" s="29"/>
      <c r="F568" s="56"/>
      <c r="G568" s="29"/>
      <c r="H568" s="34"/>
      <c r="J568" s="191"/>
      <c r="K568" s="191"/>
    </row>
    <row r="569" spans="2:11" s="27" customFormat="1" ht="15.75">
      <c r="B569" s="208">
        <f>B450+1</f>
        <v>37</v>
      </c>
      <c r="C569" s="209" t="s">
        <v>1040</v>
      </c>
      <c r="D569" s="223"/>
      <c r="E569" s="209" t="str">
        <f>Cust_Acyn</f>
        <v>Customer</v>
      </c>
      <c r="F569" s="199" t="s">
        <v>325</v>
      </c>
      <c r="G569" s="209"/>
      <c r="H569" s="223"/>
      <c r="J569" s="18"/>
      <c r="K569" s="18"/>
    </row>
    <row r="570" spans="2:11" s="280" customFormat="1" ht="15.75">
      <c r="B570" s="28"/>
      <c r="C570" s="32"/>
      <c r="D570" s="368" t="s">
        <v>889</v>
      </c>
      <c r="E570" s="29"/>
      <c r="F570" s="56"/>
      <c r="G570" s="29"/>
      <c r="H570" s="34"/>
      <c r="J570" s="191"/>
      <c r="K570" s="191"/>
    </row>
    <row r="571" spans="2:11" s="27" customFormat="1" ht="15.75">
      <c r="B571" s="208">
        <f>B569+1</f>
        <v>38</v>
      </c>
      <c r="C571" s="209" t="s">
        <v>1041</v>
      </c>
      <c r="D571" s="223"/>
      <c r="E571" s="209" t="str">
        <f>Cust_Acyn</f>
        <v>Customer</v>
      </c>
      <c r="F571" s="199" t="s">
        <v>325</v>
      </c>
      <c r="G571" s="209"/>
      <c r="H571" s="223"/>
      <c r="J571" s="18"/>
      <c r="K571" s="18"/>
    </row>
    <row r="572" spans="2:11" s="280" customFormat="1" ht="15.75">
      <c r="B572" s="28"/>
      <c r="C572" s="32"/>
      <c r="D572" s="368" t="s">
        <v>1042</v>
      </c>
      <c r="E572" s="29"/>
      <c r="F572" s="56"/>
      <c r="G572" s="29"/>
      <c r="H572" s="34"/>
      <c r="J572" s="18"/>
      <c r="K572" s="18"/>
    </row>
    <row r="573" spans="2:11" s="27" customFormat="1" ht="15.75">
      <c r="B573" s="28"/>
      <c r="C573" s="32"/>
      <c r="D573" s="368" t="s">
        <v>637</v>
      </c>
      <c r="E573" s="29"/>
      <c r="F573" s="56"/>
      <c r="G573" s="29"/>
      <c r="H573" s="34"/>
      <c r="J573" s="191"/>
      <c r="K573" s="191"/>
    </row>
    <row r="574" spans="2:11" s="27" customFormat="1" ht="15.75">
      <c r="B574" s="208"/>
      <c r="C574" s="199"/>
      <c r="D574" s="223" t="s">
        <v>892</v>
      </c>
      <c r="E574" s="209"/>
      <c r="F574" s="323"/>
      <c r="G574" s="209"/>
      <c r="H574" s="223"/>
      <c r="J574" s="18"/>
      <c r="K574" s="18"/>
    </row>
    <row r="575" spans="2:11" s="280" customFormat="1" ht="15.75">
      <c r="B575" s="28"/>
      <c r="C575" s="32"/>
      <c r="D575" s="368" t="s">
        <v>893</v>
      </c>
      <c r="E575" s="29"/>
      <c r="F575" s="56"/>
      <c r="G575" s="29"/>
      <c r="H575" s="34"/>
      <c r="J575" s="191"/>
      <c r="K575" s="191"/>
    </row>
    <row r="576" spans="2:11" s="27" customFormat="1" ht="15.75">
      <c r="B576" s="208">
        <f>B571+1</f>
        <v>39</v>
      </c>
      <c r="C576" s="209" t="s">
        <v>1043</v>
      </c>
      <c r="D576" s="223"/>
      <c r="E576" s="209" t="str">
        <f>Cust_Acyn</f>
        <v>Customer</v>
      </c>
      <c r="F576" s="199" t="s">
        <v>325</v>
      </c>
      <c r="G576" s="209"/>
      <c r="H576" s="223"/>
      <c r="J576" s="191"/>
      <c r="K576" s="191"/>
    </row>
    <row r="577" spans="2:11" s="280" customFormat="1" ht="15.75">
      <c r="B577" s="208"/>
      <c r="C577" s="209"/>
      <c r="D577" s="251" t="s">
        <v>1044</v>
      </c>
      <c r="E577" s="209"/>
      <c r="F577" s="323"/>
      <c r="G577" s="209"/>
      <c r="H577" s="223"/>
      <c r="J577" s="191"/>
      <c r="K577" s="191"/>
    </row>
    <row r="578" spans="2:11" s="280" customFormat="1" ht="15.75">
      <c r="B578" s="208">
        <f>B576+1</f>
        <v>40</v>
      </c>
      <c r="C578" s="209" t="s">
        <v>1045</v>
      </c>
      <c r="D578" s="223"/>
      <c r="E578" s="209" t="str">
        <f>Cust_Acyn</f>
        <v>Customer</v>
      </c>
      <c r="F578" s="199" t="s">
        <v>325</v>
      </c>
      <c r="G578" s="209"/>
      <c r="H578" s="223"/>
      <c r="J578" s="191"/>
      <c r="K578" s="191"/>
    </row>
    <row r="579" spans="2:11" s="280" customFormat="1" ht="15.75">
      <c r="B579" s="565" t="s">
        <v>1046</v>
      </c>
      <c r="C579" s="566"/>
      <c r="D579" s="566"/>
      <c r="E579" s="566"/>
      <c r="F579" s="566"/>
      <c r="G579" s="566"/>
      <c r="H579" s="567"/>
      <c r="J579" s="191"/>
      <c r="K579" s="191"/>
    </row>
    <row r="580" spans="2:11" s="280" customFormat="1" ht="15.75">
      <c r="B580" s="208"/>
      <c r="C580" s="251" t="s">
        <v>1047</v>
      </c>
      <c r="D580" s="246"/>
      <c r="E580" s="253"/>
      <c r="F580" s="470"/>
      <c r="G580" s="253"/>
      <c r="H580" s="249"/>
      <c r="J580" s="191"/>
      <c r="K580" s="191"/>
    </row>
    <row r="581" spans="2:11" s="280" customFormat="1" ht="15.75">
      <c r="B581" s="208"/>
      <c r="C581" s="246" t="s">
        <v>1048</v>
      </c>
      <c r="D581" s="222"/>
      <c r="E581" s="229"/>
      <c r="F581" s="199"/>
      <c r="G581" s="209"/>
      <c r="H581" s="249"/>
      <c r="J581" s="191"/>
      <c r="K581" s="191"/>
    </row>
    <row r="582" spans="2:11" s="280" customFormat="1" ht="15.75">
      <c r="B582" s="208">
        <f>B578+1</f>
        <v>41</v>
      </c>
      <c r="C582" s="223" t="s">
        <v>1049</v>
      </c>
      <c r="D582" s="227"/>
      <c r="E582" s="229" t="s">
        <v>294</v>
      </c>
      <c r="F582" s="199" t="s">
        <v>208</v>
      </c>
      <c r="G582" s="209"/>
      <c r="H582" s="249"/>
      <c r="J582" s="191"/>
      <c r="K582" s="191"/>
    </row>
    <row r="583" spans="2:11" s="280" customFormat="1" ht="15.75">
      <c r="B583" s="208">
        <f t="shared" ref="B583" si="0">B582+1</f>
        <v>42</v>
      </c>
      <c r="C583" s="223" t="s">
        <v>1050</v>
      </c>
      <c r="D583" s="227"/>
      <c r="E583" s="229" t="s">
        <v>294</v>
      </c>
      <c r="F583" s="199" t="s">
        <v>208</v>
      </c>
      <c r="G583" s="209"/>
      <c r="H583" s="249"/>
      <c r="J583" s="191"/>
      <c r="K583" s="191"/>
    </row>
    <row r="584" spans="2:11" s="280" customFormat="1" ht="15.75">
      <c r="B584" s="568" t="s">
        <v>1051</v>
      </c>
      <c r="C584" s="569"/>
      <c r="D584" s="569"/>
      <c r="E584" s="569"/>
      <c r="F584" s="569"/>
      <c r="G584" s="569"/>
      <c r="H584" s="570"/>
      <c r="J584" s="191"/>
      <c r="K584" s="191"/>
    </row>
    <row r="585" spans="2:11" s="267" customFormat="1" ht="15.75">
      <c r="B585" s="160">
        <f>B583+1</f>
        <v>43</v>
      </c>
      <c r="C585" s="462" t="s">
        <v>1052</v>
      </c>
      <c r="D585" s="462"/>
      <c r="E585" s="161" t="s">
        <v>294</v>
      </c>
      <c r="F585" s="160" t="s">
        <v>1053</v>
      </c>
      <c r="G585" s="217"/>
      <c r="H585" s="218"/>
      <c r="J585" s="191"/>
      <c r="K585" s="191"/>
    </row>
    <row r="586" spans="2:11" s="267" customFormat="1" ht="15.75">
      <c r="B586" s="208">
        <f t="shared" ref="B586:B590" si="1">B585+1</f>
        <v>44</v>
      </c>
      <c r="C586" s="462" t="s">
        <v>1054</v>
      </c>
      <c r="D586" s="462"/>
      <c r="E586" s="161" t="s">
        <v>294</v>
      </c>
      <c r="F586" s="160" t="s">
        <v>1053</v>
      </c>
      <c r="G586" s="217"/>
      <c r="H586" s="218"/>
      <c r="J586" s="191"/>
      <c r="K586" s="191"/>
    </row>
    <row r="587" spans="2:11" s="267" customFormat="1" ht="15.75">
      <c r="B587" s="208">
        <f t="shared" si="1"/>
        <v>45</v>
      </c>
      <c r="C587" s="462" t="s">
        <v>1055</v>
      </c>
      <c r="D587" s="462"/>
      <c r="E587" s="161" t="str">
        <f>Cust_Acyn</f>
        <v>Customer</v>
      </c>
      <c r="F587" s="160" t="s">
        <v>371</v>
      </c>
      <c r="G587" s="217"/>
      <c r="H587" s="218"/>
      <c r="J587" s="191"/>
      <c r="K587" s="191"/>
    </row>
    <row r="588" spans="2:11" s="267" customFormat="1" ht="15.75">
      <c r="B588" s="208">
        <f t="shared" si="1"/>
        <v>46</v>
      </c>
      <c r="C588" s="462" t="s">
        <v>1056</v>
      </c>
      <c r="D588" s="462"/>
      <c r="E588" s="161" t="str">
        <f>Cust_Acyn</f>
        <v>Customer</v>
      </c>
      <c r="F588" s="160" t="s">
        <v>371</v>
      </c>
      <c r="G588" s="217"/>
      <c r="H588" s="218"/>
      <c r="J588" s="191"/>
      <c r="K588" s="191"/>
    </row>
    <row r="589" spans="2:11" s="267" customFormat="1" ht="15.75">
      <c r="B589" s="208">
        <f t="shared" si="1"/>
        <v>47</v>
      </c>
      <c r="C589" s="462" t="s">
        <v>1057</v>
      </c>
      <c r="D589" s="462"/>
      <c r="E589" s="161" t="str">
        <f>Cust_Acyn</f>
        <v>Customer</v>
      </c>
      <c r="F589" s="160" t="s">
        <v>371</v>
      </c>
      <c r="G589" s="217"/>
      <c r="H589" s="218"/>
      <c r="J589" s="191"/>
      <c r="K589" s="191"/>
    </row>
    <row r="590" spans="2:11" s="267" customFormat="1" ht="15.75">
      <c r="B590" s="208">
        <f t="shared" si="1"/>
        <v>48</v>
      </c>
      <c r="C590" s="462" t="s">
        <v>1058</v>
      </c>
      <c r="D590" s="462"/>
      <c r="E590" s="161" t="s">
        <v>294</v>
      </c>
      <c r="F590" s="160" t="s">
        <v>1053</v>
      </c>
      <c r="G590" s="217"/>
      <c r="H590" s="218"/>
      <c r="J590" s="191"/>
      <c r="K590" s="191"/>
    </row>
    <row r="591" spans="2:11" s="267" customFormat="1" ht="15.75">
      <c r="B591" s="571" t="s">
        <v>1059</v>
      </c>
      <c r="C591" s="572"/>
      <c r="D591" s="572"/>
      <c r="E591" s="572"/>
      <c r="F591" s="572"/>
      <c r="G591" s="572"/>
      <c r="H591" s="573"/>
      <c r="J591" s="191"/>
      <c r="K591" s="191"/>
    </row>
    <row r="592" spans="2:11" s="280" customFormat="1" ht="15.75">
      <c r="B592" s="208">
        <f>B590+1</f>
        <v>49</v>
      </c>
      <c r="C592" s="223" t="s">
        <v>1060</v>
      </c>
      <c r="D592" s="223"/>
      <c r="E592" s="209" t="str">
        <f>Cust_Acyn</f>
        <v>Customer</v>
      </c>
      <c r="F592" s="199" t="s">
        <v>325</v>
      </c>
      <c r="G592" s="209"/>
      <c r="H592" s="223"/>
      <c r="J592" s="191"/>
      <c r="K592" s="191"/>
    </row>
    <row r="593" spans="2:11" s="280" customFormat="1" ht="15.75">
      <c r="B593" s="208">
        <f t="shared" ref="B593:B649" si="2">B592+1</f>
        <v>50</v>
      </c>
      <c r="C593" s="223" t="s">
        <v>1061</v>
      </c>
      <c r="D593" s="223"/>
      <c r="E593" s="209" t="str">
        <f>Cust_Acyn</f>
        <v>Customer</v>
      </c>
      <c r="F593" s="199" t="s">
        <v>325</v>
      </c>
      <c r="G593" s="209"/>
      <c r="H593" s="223"/>
      <c r="J593" s="19"/>
      <c r="K593" s="19"/>
    </row>
    <row r="594" spans="2:11" s="280" customFormat="1" ht="15.75">
      <c r="B594" s="28"/>
      <c r="C594" s="34"/>
      <c r="D594" s="368" t="s">
        <v>1062</v>
      </c>
      <c r="E594" s="29"/>
      <c r="F594" s="32"/>
      <c r="G594" s="29"/>
      <c r="H594" s="34"/>
      <c r="J594" s="19"/>
      <c r="K594" s="19"/>
    </row>
    <row r="595" spans="2:11" s="27" customFormat="1" ht="15">
      <c r="B595" s="28"/>
      <c r="C595" s="34"/>
      <c r="D595" s="366" t="s">
        <v>1063</v>
      </c>
      <c r="E595" s="29"/>
      <c r="F595" s="32"/>
      <c r="G595" s="29"/>
      <c r="H595" s="34"/>
      <c r="J595" s="19"/>
      <c r="K595" s="19"/>
    </row>
    <row r="596" spans="2:11" s="27" customFormat="1" ht="15">
      <c r="B596" s="28"/>
      <c r="C596" s="34"/>
      <c r="D596" s="366" t="s">
        <v>1064</v>
      </c>
      <c r="E596" s="29"/>
      <c r="F596" s="32"/>
      <c r="G596" s="29"/>
      <c r="H596" s="34"/>
      <c r="J596" s="19"/>
      <c r="K596" s="19"/>
    </row>
    <row r="597" spans="2:11" s="27" customFormat="1" ht="15">
      <c r="B597" s="28"/>
      <c r="C597" s="34"/>
      <c r="D597" s="366" t="s">
        <v>1063</v>
      </c>
      <c r="E597" s="29"/>
      <c r="F597" s="32"/>
      <c r="G597" s="29"/>
      <c r="H597" s="34"/>
      <c r="J597" s="19"/>
      <c r="K597" s="19"/>
    </row>
    <row r="598" spans="2:11" s="27" customFormat="1" ht="15">
      <c r="B598" s="28"/>
      <c r="C598" s="34"/>
      <c r="D598" s="366" t="s">
        <v>1065</v>
      </c>
      <c r="E598" s="29"/>
      <c r="F598" s="32"/>
      <c r="G598" s="29"/>
      <c r="H598" s="34"/>
      <c r="J598" s="19"/>
      <c r="K598" s="19"/>
    </row>
    <row r="599" spans="2:11" s="27" customFormat="1" ht="15.75">
      <c r="B599" s="28"/>
      <c r="C599" s="34"/>
      <c r="D599" s="366" t="s">
        <v>1066</v>
      </c>
      <c r="E599" s="29"/>
      <c r="F599" s="32"/>
      <c r="G599" s="29"/>
      <c r="H599" s="34"/>
      <c r="J599" s="267"/>
      <c r="K599" s="267"/>
    </row>
    <row r="600" spans="2:11" s="27" customFormat="1" ht="15.75">
      <c r="B600" s="208">
        <f>B593+1</f>
        <v>51</v>
      </c>
      <c r="C600" s="223" t="s">
        <v>1067</v>
      </c>
      <c r="D600" s="227"/>
      <c r="E600" s="209" t="str">
        <f>Cust_Acyn</f>
        <v>Customer</v>
      </c>
      <c r="F600" s="199" t="s">
        <v>325</v>
      </c>
      <c r="G600" s="209"/>
      <c r="H600" s="223"/>
      <c r="J600" s="19"/>
      <c r="K600" s="19"/>
    </row>
    <row r="601" spans="2:11" s="280" customFormat="1" ht="15.75">
      <c r="B601" s="28"/>
      <c r="C601" s="34"/>
      <c r="D601" s="368" t="s">
        <v>637</v>
      </c>
      <c r="E601" s="29"/>
      <c r="F601" s="32"/>
      <c r="G601" s="29"/>
      <c r="H601" s="34"/>
      <c r="J601" s="267"/>
      <c r="K601" s="267"/>
    </row>
    <row r="602" spans="2:11" s="27" customFormat="1" ht="15.75">
      <c r="B602" s="208"/>
      <c r="C602" s="223"/>
      <c r="D602" s="223" t="s">
        <v>892</v>
      </c>
      <c r="E602" s="209"/>
      <c r="F602" s="199"/>
      <c r="G602" s="209"/>
      <c r="H602" s="223"/>
      <c r="J602" s="19"/>
      <c r="K602" s="19"/>
    </row>
    <row r="603" spans="2:11" s="280" customFormat="1" ht="15.75">
      <c r="B603" s="28"/>
      <c r="C603" s="34"/>
      <c r="D603" s="368" t="s">
        <v>893</v>
      </c>
      <c r="E603" s="29"/>
      <c r="F603" s="32"/>
      <c r="G603" s="29"/>
      <c r="H603" s="34"/>
      <c r="J603" s="267"/>
      <c r="K603" s="267"/>
    </row>
    <row r="604" spans="2:11" s="27" customFormat="1" ht="15.75">
      <c r="B604" s="208">
        <f>B600+1</f>
        <v>52</v>
      </c>
      <c r="C604" s="223" t="s">
        <v>1068</v>
      </c>
      <c r="D604" s="227"/>
      <c r="E604" s="209" t="str">
        <f>Cust_Acyn</f>
        <v>Customer</v>
      </c>
      <c r="F604" s="199" t="s">
        <v>325</v>
      </c>
      <c r="G604" s="209"/>
      <c r="H604" s="223"/>
      <c r="J604" s="19"/>
      <c r="K604" s="19"/>
    </row>
    <row r="605" spans="2:11" s="280" customFormat="1" ht="15.75">
      <c r="B605" s="28"/>
      <c r="C605" s="34"/>
      <c r="D605" s="35" t="s">
        <v>1069</v>
      </c>
      <c r="E605" s="29"/>
      <c r="F605" s="32"/>
      <c r="G605" s="29"/>
      <c r="H605" s="34"/>
      <c r="J605" s="19"/>
      <c r="K605" s="19"/>
    </row>
    <row r="606" spans="2:11" s="27" customFormat="1" ht="15">
      <c r="B606" s="28"/>
      <c r="C606" s="34"/>
      <c r="D606" s="368" t="s">
        <v>1070</v>
      </c>
      <c r="E606" s="29"/>
      <c r="F606" s="32"/>
      <c r="G606" s="29"/>
      <c r="H606" s="34"/>
      <c r="J606" s="19"/>
      <c r="K606" s="19"/>
    </row>
    <row r="607" spans="2:11" s="27" customFormat="1" ht="15">
      <c r="B607" s="28"/>
      <c r="C607" s="34"/>
      <c r="D607" s="368" t="s">
        <v>1071</v>
      </c>
      <c r="E607" s="29"/>
      <c r="F607" s="32"/>
      <c r="G607" s="29"/>
      <c r="H607" s="34"/>
      <c r="J607" s="19"/>
      <c r="K607" s="19"/>
    </row>
    <row r="608" spans="2:11" s="27" customFormat="1" ht="15">
      <c r="B608" s="28"/>
      <c r="C608" s="34"/>
      <c r="D608" s="368" t="s">
        <v>1072</v>
      </c>
      <c r="E608" s="29"/>
      <c r="F608" s="32"/>
      <c r="G608" s="29"/>
      <c r="H608" s="34"/>
      <c r="J608" s="19"/>
      <c r="K608" s="19"/>
    </row>
    <row r="609" spans="2:11" s="27" customFormat="1" ht="27">
      <c r="B609" s="28"/>
      <c r="C609" s="44"/>
      <c r="D609" s="370" t="s">
        <v>1073</v>
      </c>
      <c r="E609" s="39"/>
      <c r="F609" s="32"/>
      <c r="G609" s="29"/>
      <c r="H609" s="34"/>
      <c r="J609" s="19"/>
      <c r="K609" s="19"/>
    </row>
    <row r="610" spans="2:11" s="27" customFormat="1" ht="15">
      <c r="B610" s="28"/>
      <c r="C610" s="44"/>
      <c r="D610" s="371"/>
      <c r="E610" s="39"/>
      <c r="F610" s="32"/>
      <c r="G610" s="29"/>
      <c r="H610" s="34"/>
      <c r="J610" s="19"/>
      <c r="K610" s="19"/>
    </row>
    <row r="611" spans="2:11" s="27" customFormat="1" ht="27">
      <c r="B611" s="28"/>
      <c r="C611" s="44"/>
      <c r="D611" s="372" t="s">
        <v>1074</v>
      </c>
      <c r="E611" s="39"/>
      <c r="F611" s="32"/>
      <c r="G611" s="29"/>
      <c r="H611" s="34"/>
      <c r="J611" s="267"/>
      <c r="K611" s="267"/>
    </row>
    <row r="612" spans="2:11" s="27" customFormat="1" ht="15.75">
      <c r="B612" s="208"/>
      <c r="C612" s="223"/>
      <c r="D612" s="223" t="s">
        <v>1075</v>
      </c>
      <c r="E612" s="209"/>
      <c r="F612" s="199"/>
      <c r="G612" s="209"/>
      <c r="H612" s="223"/>
      <c r="J612" s="19"/>
      <c r="K612" s="19"/>
    </row>
    <row r="613" spans="2:11" s="280" customFormat="1" ht="15.75">
      <c r="B613" s="28"/>
      <c r="C613" s="34"/>
      <c r="D613" s="53" t="s">
        <v>1076</v>
      </c>
      <c r="E613" s="29"/>
      <c r="F613" s="32"/>
      <c r="G613" s="29"/>
      <c r="H613" s="34"/>
      <c r="J613" s="19"/>
      <c r="K613" s="19"/>
    </row>
    <row r="614" spans="2:11" s="27" customFormat="1" ht="15">
      <c r="B614" s="28"/>
      <c r="C614" s="34"/>
      <c r="D614" s="53" t="s">
        <v>1077</v>
      </c>
      <c r="E614" s="29"/>
      <c r="F614" s="32"/>
      <c r="G614" s="29"/>
      <c r="H614" s="34"/>
      <c r="J614" s="19"/>
      <c r="K614" s="19"/>
    </row>
    <row r="615" spans="2:11" s="27" customFormat="1" ht="15">
      <c r="B615" s="28"/>
      <c r="C615" s="34"/>
      <c r="D615" s="53" t="s">
        <v>1078</v>
      </c>
      <c r="E615" s="29"/>
      <c r="F615" s="32"/>
      <c r="G615" s="29"/>
      <c r="H615" s="34"/>
      <c r="J615" s="19"/>
      <c r="K615" s="19"/>
    </row>
    <row r="616" spans="2:11" s="27" customFormat="1" ht="15.75">
      <c r="B616" s="28"/>
      <c r="C616" s="34"/>
      <c r="D616" s="53" t="s">
        <v>1079</v>
      </c>
      <c r="E616" s="29"/>
      <c r="F616" s="32"/>
      <c r="G616" s="29"/>
      <c r="H616" s="34"/>
      <c r="J616" s="267"/>
      <c r="K616" s="267"/>
    </row>
    <row r="617" spans="2:11" s="27" customFormat="1" ht="15.75">
      <c r="B617" s="208">
        <f>B604+1</f>
        <v>53</v>
      </c>
      <c r="C617" s="223" t="s">
        <v>1080</v>
      </c>
      <c r="D617" s="227"/>
      <c r="E617" s="209" t="str">
        <f>Cust_Acyn</f>
        <v>Customer</v>
      </c>
      <c r="F617" s="199" t="s">
        <v>325</v>
      </c>
      <c r="G617" s="209"/>
      <c r="H617" s="223"/>
      <c r="J617" s="19"/>
      <c r="K617" s="19"/>
    </row>
    <row r="618" spans="2:11" s="280" customFormat="1" ht="40.5">
      <c r="B618" s="28"/>
      <c r="C618" s="34"/>
      <c r="D618" s="373" t="s">
        <v>1081</v>
      </c>
      <c r="E618" s="29"/>
      <c r="F618" s="32"/>
      <c r="G618" s="29"/>
      <c r="H618" s="34"/>
      <c r="J618" s="267"/>
      <c r="K618" s="267"/>
    </row>
    <row r="619" spans="2:11" s="27" customFormat="1" ht="15.75">
      <c r="B619" s="208"/>
      <c r="C619" s="223"/>
      <c r="D619" s="223" t="s">
        <v>1075</v>
      </c>
      <c r="E619" s="209"/>
      <c r="F619" s="199"/>
      <c r="G619" s="209"/>
      <c r="H619" s="223"/>
      <c r="J619" s="19"/>
      <c r="K619" s="19"/>
    </row>
    <row r="620" spans="2:11" s="280" customFormat="1" ht="15.75">
      <c r="B620" s="28"/>
      <c r="C620" s="34"/>
      <c r="D620" s="366" t="s">
        <v>1082</v>
      </c>
      <c r="E620" s="29"/>
      <c r="F620" s="32"/>
      <c r="G620" s="29"/>
      <c r="H620" s="34"/>
      <c r="J620" s="19"/>
      <c r="K620" s="19"/>
    </row>
    <row r="621" spans="2:11" s="27" customFormat="1" ht="15">
      <c r="B621" s="28"/>
      <c r="C621" s="34"/>
      <c r="D621" s="366" t="s">
        <v>1083</v>
      </c>
      <c r="E621" s="29"/>
      <c r="F621" s="32"/>
      <c r="G621" s="29"/>
      <c r="H621" s="34"/>
      <c r="J621" s="19"/>
      <c r="K621" s="19"/>
    </row>
    <row r="622" spans="2:11" s="27" customFormat="1" ht="15">
      <c r="B622" s="28"/>
      <c r="C622" s="34"/>
      <c r="D622" s="366" t="s">
        <v>1084</v>
      </c>
      <c r="E622" s="29"/>
      <c r="F622" s="32"/>
      <c r="G622" s="29"/>
      <c r="H622" s="34"/>
      <c r="J622" s="19"/>
      <c r="K622" s="19"/>
    </row>
    <row r="623" spans="2:11" s="27" customFormat="1" ht="15.75">
      <c r="B623" s="28"/>
      <c r="C623" s="34"/>
      <c r="D623" s="366" t="s">
        <v>1085</v>
      </c>
      <c r="E623" s="29"/>
      <c r="F623" s="32"/>
      <c r="G623" s="29"/>
      <c r="H623" s="34"/>
      <c r="J623" s="267"/>
      <c r="K623" s="267"/>
    </row>
    <row r="624" spans="2:11" s="27" customFormat="1" ht="15.75">
      <c r="B624" s="208">
        <f>B617+1</f>
        <v>54</v>
      </c>
      <c r="C624" s="223" t="s">
        <v>1086</v>
      </c>
      <c r="D624" s="227"/>
      <c r="E624" s="209" t="str">
        <f>Cust_Acyn</f>
        <v>Customer</v>
      </c>
      <c r="F624" s="199" t="s">
        <v>325</v>
      </c>
      <c r="G624" s="209"/>
      <c r="H624" s="223"/>
      <c r="J624" s="267"/>
      <c r="K624" s="267"/>
    </row>
    <row r="625" spans="2:11" s="280" customFormat="1" ht="15.75">
      <c r="B625" s="208"/>
      <c r="C625" s="223"/>
      <c r="D625" s="251" t="s">
        <v>1087</v>
      </c>
      <c r="E625" s="209"/>
      <c r="F625" s="199"/>
      <c r="G625" s="209"/>
      <c r="H625" s="223"/>
      <c r="J625" s="19"/>
      <c r="K625" s="19"/>
    </row>
    <row r="626" spans="2:11" s="280" customFormat="1" ht="15.75">
      <c r="B626" s="28"/>
      <c r="C626" s="34"/>
      <c r="D626" s="368" t="s">
        <v>1088</v>
      </c>
      <c r="E626" s="29"/>
      <c r="F626" s="32"/>
      <c r="G626" s="29"/>
      <c r="H626" s="34"/>
      <c r="J626" s="19"/>
      <c r="K626" s="19"/>
    </row>
    <row r="627" spans="2:11" s="27" customFormat="1" ht="15.75">
      <c r="B627" s="28"/>
      <c r="C627" s="34"/>
      <c r="D627" s="368" t="s">
        <v>1089</v>
      </c>
      <c r="E627" s="29"/>
      <c r="F627" s="32"/>
      <c r="G627" s="29"/>
      <c r="H627" s="34"/>
      <c r="J627" s="267"/>
      <c r="K627" s="267"/>
    </row>
    <row r="628" spans="2:11" s="27" customFormat="1" ht="15.75">
      <c r="B628" s="208">
        <f>B624+1</f>
        <v>55</v>
      </c>
      <c r="C628" s="223" t="s">
        <v>1090</v>
      </c>
      <c r="D628" s="227"/>
      <c r="E628" s="209" t="str">
        <f>Cust_Acyn</f>
        <v>Customer</v>
      </c>
      <c r="F628" s="199" t="s">
        <v>325</v>
      </c>
      <c r="G628" s="209"/>
      <c r="H628" s="223"/>
      <c r="J628" s="19"/>
      <c r="K628" s="19"/>
    </row>
    <row r="629" spans="2:11" s="280" customFormat="1" ht="15.75">
      <c r="B629" s="28"/>
      <c r="C629" s="34"/>
      <c r="D629" s="366" t="s">
        <v>1091</v>
      </c>
      <c r="E629" s="29"/>
      <c r="F629" s="32"/>
      <c r="G629" s="29"/>
      <c r="H629" s="34"/>
      <c r="J629" s="267"/>
      <c r="K629" s="267"/>
    </row>
    <row r="630" spans="2:11" s="27" customFormat="1" ht="15.75">
      <c r="B630" s="208"/>
      <c r="C630" s="223"/>
      <c r="D630" s="251" t="s">
        <v>1092</v>
      </c>
      <c r="E630" s="209"/>
      <c r="F630" s="199"/>
      <c r="G630" s="209"/>
      <c r="H630" s="223"/>
      <c r="J630" s="267"/>
      <c r="K630" s="267"/>
    </row>
    <row r="631" spans="2:11" s="280" customFormat="1" ht="15.75">
      <c r="B631" s="208">
        <f>B628+1</f>
        <v>56</v>
      </c>
      <c r="C631" s="223" t="s">
        <v>1093</v>
      </c>
      <c r="D631" s="227"/>
      <c r="E631" s="209" t="str">
        <f>Cust_Acyn</f>
        <v>Customer</v>
      </c>
      <c r="F631" s="199" t="s">
        <v>325</v>
      </c>
      <c r="G631" s="209"/>
      <c r="H631" s="223"/>
      <c r="J631" s="19"/>
      <c r="K631" s="19"/>
    </row>
    <row r="632" spans="2:11" s="280" customFormat="1" ht="15.75">
      <c r="B632" s="28"/>
      <c r="C632" s="34"/>
      <c r="D632" s="368" t="s">
        <v>734</v>
      </c>
      <c r="E632" s="29"/>
      <c r="F632" s="32"/>
      <c r="G632" s="29"/>
      <c r="H632" s="34"/>
      <c r="J632" s="19"/>
      <c r="K632" s="19"/>
    </row>
    <row r="633" spans="2:11" s="27" customFormat="1" ht="15">
      <c r="B633" s="28"/>
      <c r="C633" s="34"/>
      <c r="D633" s="374" t="s">
        <v>1094</v>
      </c>
      <c r="E633" s="29"/>
      <c r="F633" s="32"/>
      <c r="G633" s="29"/>
      <c r="H633" s="34"/>
      <c r="J633" s="19"/>
      <c r="K633" s="19"/>
    </row>
    <row r="634" spans="2:11" s="27" customFormat="1" ht="15">
      <c r="B634" s="28"/>
      <c r="C634" s="34"/>
      <c r="D634" s="366" t="s">
        <v>1095</v>
      </c>
      <c r="E634" s="29"/>
      <c r="F634" s="32"/>
      <c r="G634" s="29"/>
      <c r="H634" s="34"/>
      <c r="J634" s="19"/>
      <c r="K634" s="19"/>
    </row>
    <row r="635" spans="2:11" s="27" customFormat="1" ht="15.75">
      <c r="B635" s="28"/>
      <c r="C635" s="34"/>
      <c r="D635" s="366" t="s">
        <v>1096</v>
      </c>
      <c r="E635" s="29"/>
      <c r="F635" s="32"/>
      <c r="G635" s="29"/>
      <c r="H635" s="34"/>
      <c r="J635" s="267"/>
      <c r="K635" s="267"/>
    </row>
    <row r="636" spans="2:11" s="27" customFormat="1" ht="15.75">
      <c r="B636" s="208"/>
      <c r="C636" s="208" t="s">
        <v>167</v>
      </c>
      <c r="D636" s="223" t="s">
        <v>1097</v>
      </c>
      <c r="E636" s="209"/>
      <c r="F636" s="199"/>
      <c r="G636" s="209"/>
      <c r="H636" s="223"/>
      <c r="J636" s="19"/>
      <c r="K636" s="19"/>
    </row>
    <row r="637" spans="2:11" s="280" customFormat="1" ht="15.75">
      <c r="B637" s="28"/>
      <c r="C637" s="28"/>
      <c r="D637" s="368" t="s">
        <v>1098</v>
      </c>
      <c r="E637" s="29"/>
      <c r="F637" s="32"/>
      <c r="G637" s="29"/>
      <c r="H637" s="34"/>
      <c r="J637" s="267"/>
      <c r="K637" s="267"/>
    </row>
    <row r="638" spans="2:11" s="27" customFormat="1" ht="15.75">
      <c r="B638" s="208"/>
      <c r="C638" s="208"/>
      <c r="D638" s="251" t="s">
        <v>1099</v>
      </c>
      <c r="E638" s="209"/>
      <c r="F638" s="199"/>
      <c r="G638" s="209"/>
      <c r="H638" s="223"/>
      <c r="J638" s="19"/>
      <c r="K638" s="19"/>
    </row>
    <row r="639" spans="2:11" s="280" customFormat="1" ht="15.75">
      <c r="B639" s="28"/>
      <c r="C639" s="28"/>
      <c r="D639" s="368" t="s">
        <v>1100</v>
      </c>
      <c r="E639" s="29"/>
      <c r="F639" s="32"/>
      <c r="G639" s="29"/>
      <c r="H639" s="34"/>
      <c r="J639" s="267"/>
      <c r="K639" s="267"/>
    </row>
    <row r="640" spans="2:11" s="27" customFormat="1" ht="15.75">
      <c r="B640" s="208"/>
      <c r="C640" s="208" t="s">
        <v>169</v>
      </c>
      <c r="D640" s="223" t="s">
        <v>1101</v>
      </c>
      <c r="E640" s="209"/>
      <c r="F640" s="199"/>
      <c r="G640" s="209"/>
      <c r="H640" s="223"/>
      <c r="J640" s="19"/>
      <c r="K640" s="19"/>
    </row>
    <row r="641" spans="2:11" s="280" customFormat="1" ht="15.75">
      <c r="B641" s="28"/>
      <c r="C641" s="28"/>
      <c r="D641" s="368" t="s">
        <v>1102</v>
      </c>
      <c r="E641" s="29"/>
      <c r="F641" s="32"/>
      <c r="G641" s="29"/>
      <c r="H641" s="34"/>
      <c r="J641" s="267"/>
      <c r="K641" s="267"/>
    </row>
    <row r="642" spans="2:11" s="27" customFormat="1" ht="15.75">
      <c r="B642" s="208"/>
      <c r="C642" s="208" t="s">
        <v>171</v>
      </c>
      <c r="D642" s="253" t="s">
        <v>1103</v>
      </c>
      <c r="E642" s="209"/>
      <c r="F642" s="199"/>
      <c r="G642" s="209"/>
      <c r="H642" s="223"/>
      <c r="J642" s="267"/>
      <c r="K642" s="267"/>
    </row>
    <row r="643" spans="2:11" s="280" customFormat="1" ht="15.75">
      <c r="B643" s="208">
        <f>B631+1</f>
        <v>57</v>
      </c>
      <c r="C643" s="223" t="s">
        <v>1104</v>
      </c>
      <c r="D643" s="227"/>
      <c r="E643" s="209" t="str">
        <f>Cust_Acyn</f>
        <v>Customer</v>
      </c>
      <c r="F643" s="199" t="s">
        <v>325</v>
      </c>
      <c r="G643" s="209"/>
      <c r="H643" s="223"/>
      <c r="J643" s="267"/>
      <c r="K643" s="267"/>
    </row>
    <row r="644" spans="2:11" s="280" customFormat="1" ht="15.75">
      <c r="B644" s="208"/>
      <c r="C644" s="223"/>
      <c r="D644" s="368" t="s">
        <v>1105</v>
      </c>
      <c r="E644" s="209"/>
      <c r="F644" s="199"/>
      <c r="G644" s="209"/>
      <c r="H644" s="223"/>
      <c r="J644" s="267"/>
      <c r="K644" s="267"/>
    </row>
    <row r="645" spans="2:11" s="280" customFormat="1" ht="15.75">
      <c r="B645" s="208">
        <f>B643+1</f>
        <v>58</v>
      </c>
      <c r="C645" s="223" t="s">
        <v>1106</v>
      </c>
      <c r="D645" s="227"/>
      <c r="E645" s="209" t="str">
        <f>Cust_Acyn</f>
        <v>Customer</v>
      </c>
      <c r="F645" s="199" t="s">
        <v>325</v>
      </c>
      <c r="G645" s="209"/>
      <c r="H645" s="223"/>
      <c r="J645" s="191"/>
      <c r="K645" s="191"/>
    </row>
    <row r="646" spans="2:11" s="280" customFormat="1" ht="15.75">
      <c r="B646" s="208">
        <f>B645+1</f>
        <v>59</v>
      </c>
      <c r="C646" s="227" t="s">
        <v>1107</v>
      </c>
      <c r="D646" s="227"/>
      <c r="E646" s="209" t="str">
        <f>Cust_Acyn</f>
        <v>Customer</v>
      </c>
      <c r="F646" s="199" t="s">
        <v>377</v>
      </c>
      <c r="G646" s="209"/>
      <c r="H646" s="223"/>
      <c r="J646" s="191"/>
      <c r="K646" s="191"/>
    </row>
    <row r="647" spans="2:11" s="280" customFormat="1" ht="15.75">
      <c r="B647" s="208">
        <f t="shared" si="2"/>
        <v>60</v>
      </c>
      <c r="C647" s="227" t="s">
        <v>1108</v>
      </c>
      <c r="D647" s="227"/>
      <c r="E647" s="209" t="str">
        <f>Cust_Acyn</f>
        <v>Customer</v>
      </c>
      <c r="F647" s="199" t="s">
        <v>377</v>
      </c>
      <c r="G647" s="209"/>
      <c r="H647" s="223"/>
      <c r="J647" s="191"/>
      <c r="K647" s="191"/>
    </row>
    <row r="648" spans="2:11" s="280" customFormat="1" ht="15.75">
      <c r="B648" s="208">
        <f t="shared" si="2"/>
        <v>61</v>
      </c>
      <c r="C648" s="227" t="s">
        <v>1109</v>
      </c>
      <c r="D648" s="227"/>
      <c r="E648" s="209" t="str">
        <f>Cust_Acyn</f>
        <v>Customer</v>
      </c>
      <c r="F648" s="160" t="s">
        <v>1110</v>
      </c>
      <c r="G648" s="209"/>
      <c r="H648" s="223"/>
      <c r="J648" s="191"/>
      <c r="K648" s="191"/>
    </row>
    <row r="649" spans="2:11" s="280" customFormat="1" ht="15.75">
      <c r="B649" s="208">
        <f t="shared" si="2"/>
        <v>62</v>
      </c>
      <c r="C649" s="227" t="s">
        <v>1111</v>
      </c>
      <c r="D649" s="227"/>
      <c r="E649" s="209" t="str">
        <f>Cust_Acyn</f>
        <v>Customer</v>
      </c>
      <c r="F649" s="160" t="s">
        <v>1110</v>
      </c>
      <c r="G649" s="209"/>
      <c r="H649" s="223"/>
      <c r="J649" s="191"/>
      <c r="K649" s="191"/>
    </row>
    <row r="650" spans="2:11" s="280" customFormat="1" ht="15.75">
      <c r="B650" s="574" t="s">
        <v>1112</v>
      </c>
      <c r="C650" s="575"/>
      <c r="D650" s="575"/>
      <c r="E650" s="575"/>
      <c r="F650" s="575"/>
      <c r="G650" s="575"/>
      <c r="H650" s="576"/>
      <c r="J650" s="191"/>
      <c r="K650" s="191"/>
    </row>
    <row r="651" spans="2:11" s="280" customFormat="1" ht="15.75">
      <c r="B651" s="577" t="s">
        <v>1113</v>
      </c>
      <c r="C651" s="578"/>
      <c r="D651" s="578"/>
      <c r="E651" s="253"/>
      <c r="F651" s="246"/>
      <c r="G651" s="246"/>
      <c r="H651" s="246"/>
      <c r="J651" s="191"/>
      <c r="K651" s="191"/>
    </row>
    <row r="652" spans="2:11" s="280" customFormat="1" ht="15.75">
      <c r="B652" s="208">
        <f>B649+1</f>
        <v>63</v>
      </c>
      <c r="C652" s="227" t="s">
        <v>1114</v>
      </c>
      <c r="D652" s="223"/>
      <c r="E652" s="209" t="str">
        <f>Cust_Acyn</f>
        <v>Customer</v>
      </c>
      <c r="F652" s="160" t="s">
        <v>1115</v>
      </c>
      <c r="G652" s="249"/>
      <c r="H652" s="223"/>
      <c r="J652" s="191"/>
      <c r="K652" s="191"/>
    </row>
    <row r="653" spans="2:11" s="280" customFormat="1" ht="15.75">
      <c r="B653" s="208">
        <f>B652+1</f>
        <v>64</v>
      </c>
      <c r="C653" s="223" t="s">
        <v>1116</v>
      </c>
      <c r="D653" s="223"/>
      <c r="E653" s="209" t="str">
        <f>Cust_Acyn</f>
        <v>Customer</v>
      </c>
      <c r="F653" s="199" t="s">
        <v>1117</v>
      </c>
      <c r="G653" s="209"/>
      <c r="H653" s="249"/>
      <c r="J653" s="191"/>
      <c r="K653" s="191"/>
    </row>
    <row r="654" spans="2:11" s="280" customFormat="1" ht="15.75">
      <c r="B654" s="208">
        <f>B653+1</f>
        <v>65</v>
      </c>
      <c r="C654" s="222" t="s">
        <v>1118</v>
      </c>
      <c r="D654" s="222"/>
      <c r="E654" s="209" t="str">
        <f>Cust_Acyn&amp;"/ Hitachi"</f>
        <v>Customer/ Hitachi</v>
      </c>
      <c r="F654" s="208" t="s">
        <v>65</v>
      </c>
      <c r="G654" s="209"/>
      <c r="H654" s="249"/>
      <c r="J654" s="191"/>
      <c r="K654" s="191"/>
    </row>
    <row r="655" spans="2:11" s="280" customFormat="1" ht="15.75">
      <c r="B655" s="579" t="s">
        <v>1119</v>
      </c>
      <c r="C655" s="579"/>
      <c r="D655" s="579"/>
      <c r="E655" s="579"/>
      <c r="F655" s="579"/>
      <c r="G655" s="579"/>
      <c r="H655" s="579"/>
      <c r="J655" s="191"/>
      <c r="K655" s="191"/>
    </row>
    <row r="656" spans="2:11" s="267" customFormat="1" ht="15.75">
      <c r="B656" s="176">
        <f>B654+1</f>
        <v>66</v>
      </c>
      <c r="C656" s="234" t="s">
        <v>1120</v>
      </c>
      <c r="D656" s="235"/>
      <c r="E656" s="474" t="s">
        <v>294</v>
      </c>
      <c r="F656" s="199" t="s">
        <v>208</v>
      </c>
      <c r="G656" s="173"/>
      <c r="H656" s="173"/>
      <c r="J656" s="191"/>
      <c r="K656" s="191"/>
    </row>
    <row r="657" spans="2:11" s="267" customFormat="1" ht="15.75">
      <c r="B657" s="176">
        <f>B656+1</f>
        <v>67</v>
      </c>
      <c r="C657" s="234" t="s">
        <v>1121</v>
      </c>
      <c r="D657" s="235"/>
      <c r="E657" s="474" t="s">
        <v>294</v>
      </c>
      <c r="F657" s="199" t="s">
        <v>208</v>
      </c>
      <c r="G657" s="173"/>
      <c r="H657" s="173"/>
      <c r="J657" s="191"/>
      <c r="K657" s="191"/>
    </row>
    <row r="658" spans="2:11" s="267" customFormat="1" ht="15.75">
      <c r="B658" s="176">
        <f t="shared" ref="B658:B667" si="3">B657+1</f>
        <v>68</v>
      </c>
      <c r="C658" s="234" t="s">
        <v>1122</v>
      </c>
      <c r="D658" s="235"/>
      <c r="E658" s="474" t="s">
        <v>294</v>
      </c>
      <c r="F658" s="199" t="s">
        <v>208</v>
      </c>
      <c r="G658" s="173"/>
      <c r="H658" s="173"/>
      <c r="J658" s="191"/>
      <c r="K658" s="191"/>
    </row>
    <row r="659" spans="2:11" s="267" customFormat="1" ht="15.75">
      <c r="B659" s="176">
        <f t="shared" si="3"/>
        <v>69</v>
      </c>
      <c r="C659" s="234" t="s">
        <v>1123</v>
      </c>
      <c r="D659" s="235"/>
      <c r="E659" s="474" t="s">
        <v>294</v>
      </c>
      <c r="F659" s="199" t="s">
        <v>208</v>
      </c>
      <c r="G659" s="173"/>
      <c r="H659" s="173"/>
      <c r="J659" s="191"/>
      <c r="K659" s="191"/>
    </row>
    <row r="660" spans="2:11" s="267" customFormat="1" ht="15.75">
      <c r="B660" s="176">
        <f t="shared" si="3"/>
        <v>70</v>
      </c>
      <c r="C660" s="234" t="s">
        <v>1124</v>
      </c>
      <c r="D660" s="235"/>
      <c r="E660" s="474" t="s">
        <v>294</v>
      </c>
      <c r="F660" s="199" t="s">
        <v>208</v>
      </c>
      <c r="G660" s="462"/>
      <c r="H660" s="462"/>
      <c r="J660" s="191"/>
      <c r="K660" s="191"/>
    </row>
    <row r="661" spans="2:11" s="267" customFormat="1" ht="15.75">
      <c r="B661" s="176">
        <f t="shared" si="3"/>
        <v>71</v>
      </c>
      <c r="C661" s="234" t="s">
        <v>1125</v>
      </c>
      <c r="D661" s="235"/>
      <c r="E661" s="474" t="s">
        <v>294</v>
      </c>
      <c r="F661" s="199" t="s">
        <v>208</v>
      </c>
      <c r="G661" s="462"/>
      <c r="H661" s="462"/>
      <c r="J661" s="191"/>
      <c r="K661" s="191"/>
    </row>
    <row r="662" spans="2:11" s="267" customFormat="1" ht="15.75">
      <c r="B662" s="176">
        <f t="shared" si="3"/>
        <v>72</v>
      </c>
      <c r="C662" s="236" t="s">
        <v>1126</v>
      </c>
      <c r="D662" s="235"/>
      <c r="E662" s="474" t="s">
        <v>294</v>
      </c>
      <c r="F662" s="199" t="s">
        <v>208</v>
      </c>
      <c r="G662" s="462"/>
      <c r="H662" s="462"/>
      <c r="J662" s="191"/>
      <c r="K662" s="191"/>
    </row>
    <row r="663" spans="2:11" s="267" customFormat="1" ht="15.75">
      <c r="B663" s="176">
        <f t="shared" si="3"/>
        <v>73</v>
      </c>
      <c r="C663" s="237" t="s">
        <v>167</v>
      </c>
      <c r="D663" s="234" t="s">
        <v>1127</v>
      </c>
      <c r="E663" s="474" t="s">
        <v>294</v>
      </c>
      <c r="F663" s="199" t="s">
        <v>208</v>
      </c>
      <c r="G663" s="462"/>
      <c r="H663" s="462"/>
      <c r="J663" s="191"/>
      <c r="K663" s="191"/>
    </row>
    <row r="664" spans="2:11" s="267" customFormat="1" ht="15.75">
      <c r="B664" s="176">
        <f t="shared" si="3"/>
        <v>74</v>
      </c>
      <c r="C664" s="237" t="s">
        <v>169</v>
      </c>
      <c r="D664" s="234" t="s">
        <v>1128</v>
      </c>
      <c r="E664" s="474" t="s">
        <v>294</v>
      </c>
      <c r="F664" s="199" t="s">
        <v>208</v>
      </c>
      <c r="G664" s="462"/>
      <c r="H664" s="462"/>
    </row>
    <row r="665" spans="2:11" s="267" customFormat="1" ht="15.75">
      <c r="B665" s="176">
        <f t="shared" si="3"/>
        <v>75</v>
      </c>
      <c r="C665" s="238" t="s">
        <v>1129</v>
      </c>
      <c r="D665" s="234"/>
      <c r="E665" s="474" t="s">
        <v>294</v>
      </c>
      <c r="F665" s="160" t="s">
        <v>208</v>
      </c>
      <c r="G665" s="462"/>
      <c r="H665" s="462"/>
      <c r="J665" s="191"/>
      <c r="K665" s="191"/>
    </row>
    <row r="666" spans="2:11" s="267" customFormat="1" ht="15.75">
      <c r="B666" s="176">
        <f t="shared" si="3"/>
        <v>76</v>
      </c>
      <c r="C666" s="234" t="s">
        <v>1130</v>
      </c>
      <c r="D666" s="235"/>
      <c r="E666" s="474" t="str">
        <f>Cust_Acyn&amp;"/ Hitachi-TC"</f>
        <v>Customer/ Hitachi-TC</v>
      </c>
      <c r="F666" s="199" t="s">
        <v>208</v>
      </c>
      <c r="G666" s="462"/>
      <c r="H666" s="462"/>
      <c r="J666" s="191"/>
      <c r="K666" s="191"/>
    </row>
    <row r="667" spans="2:11" s="267" customFormat="1" ht="15.75">
      <c r="B667" s="176">
        <f t="shared" si="3"/>
        <v>77</v>
      </c>
      <c r="C667" s="234" t="s">
        <v>1131</v>
      </c>
      <c r="D667" s="235"/>
      <c r="E667" s="474" t="str">
        <f>Cust_Acyn&amp;"/ Hitachi-TC"</f>
        <v>Customer/ Hitachi-TC</v>
      </c>
      <c r="F667" s="199" t="s">
        <v>208</v>
      </c>
      <c r="G667" s="462"/>
      <c r="H667" s="462"/>
      <c r="J667" s="18"/>
      <c r="K667" s="18"/>
    </row>
    <row r="668" spans="2:11" s="267" customFormat="1" ht="15.75">
      <c r="B668" s="25"/>
      <c r="C668" s="5"/>
      <c r="D668" s="5"/>
      <c r="E668" s="26"/>
      <c r="F668" s="25"/>
      <c r="G668" s="5"/>
      <c r="H668" s="5"/>
      <c r="J668" s="18"/>
      <c r="K668" s="18"/>
    </row>
    <row r="669" spans="2:11" ht="15.75">
      <c r="B669" s="560" t="s">
        <v>595</v>
      </c>
      <c r="C669" s="561"/>
      <c r="D669" s="561"/>
      <c r="E669" s="561"/>
      <c r="F669" s="561"/>
      <c r="G669" s="561"/>
      <c r="H669" s="562"/>
      <c r="J669" s="191"/>
      <c r="K669" s="191"/>
    </row>
    <row r="670" spans="2:11" s="267" customFormat="1" ht="15.75">
      <c r="B670" s="160">
        <v>1</v>
      </c>
      <c r="C670" s="462" t="s">
        <v>1132</v>
      </c>
      <c r="D670" s="462"/>
      <c r="E670" s="161"/>
      <c r="F670" s="160"/>
      <c r="G670" s="462"/>
      <c r="H670" s="462"/>
      <c r="J670" s="191"/>
      <c r="K670" s="191"/>
    </row>
    <row r="671" spans="2:11" s="267" customFormat="1" ht="15.75">
      <c r="B671" s="160"/>
      <c r="C671" s="462"/>
      <c r="D671" s="462" t="s">
        <v>1133</v>
      </c>
      <c r="E671" s="161"/>
      <c r="F671" s="160"/>
      <c r="G671" s="462"/>
      <c r="H671" s="462"/>
      <c r="J671" s="18"/>
      <c r="K671" s="18"/>
    </row>
    <row r="672" spans="2:11" s="267" customFormat="1" ht="15.75">
      <c r="B672" s="9"/>
      <c r="C672" s="8"/>
      <c r="D672" s="368" t="s">
        <v>1134</v>
      </c>
      <c r="E672" s="62"/>
      <c r="F672" s="9"/>
      <c r="G672" s="8"/>
      <c r="H672" s="8"/>
      <c r="J672" s="191"/>
      <c r="K672" s="191"/>
    </row>
    <row r="673" spans="2:11" ht="15.75">
      <c r="B673" s="160">
        <v>2</v>
      </c>
      <c r="C673" s="462" t="s">
        <v>1135</v>
      </c>
      <c r="D673" s="462"/>
      <c r="E673" s="161"/>
      <c r="F673" s="160"/>
      <c r="G673" s="462"/>
      <c r="H673" s="462"/>
      <c r="J673" s="191"/>
      <c r="K673" s="191"/>
    </row>
    <row r="674" spans="2:11" s="267" customFormat="1" ht="15.75">
      <c r="B674" s="160"/>
      <c r="C674" s="462" t="s">
        <v>1136</v>
      </c>
      <c r="D674" s="462"/>
      <c r="E674" s="161"/>
      <c r="F674" s="160"/>
      <c r="G674" s="462"/>
      <c r="H674" s="462"/>
      <c r="J674" s="191"/>
      <c r="K674" s="191"/>
    </row>
    <row r="675" spans="2:11" s="267" customFormat="1" ht="31.5">
      <c r="B675" s="160"/>
      <c r="C675" s="462"/>
      <c r="D675" s="336" t="s">
        <v>1137</v>
      </c>
      <c r="E675" s="161"/>
      <c r="F675" s="160"/>
      <c r="G675" s="462"/>
      <c r="H675" s="462"/>
      <c r="J675" s="191"/>
      <c r="K675" s="191"/>
    </row>
    <row r="676" spans="2:11" s="267" customFormat="1" ht="15.75">
      <c r="B676" s="160"/>
      <c r="C676" s="462"/>
      <c r="D676" s="462" t="s">
        <v>1138</v>
      </c>
      <c r="E676" s="161"/>
      <c r="F676" s="160"/>
      <c r="G676" s="462"/>
      <c r="H676" s="462"/>
      <c r="J676" s="18"/>
      <c r="K676" s="18"/>
    </row>
    <row r="677" spans="2:11" s="267" customFormat="1" ht="15.75">
      <c r="B677" s="9"/>
      <c r="C677" s="8"/>
      <c r="D677" s="368" t="s">
        <v>1139</v>
      </c>
      <c r="E677" s="62"/>
      <c r="F677" s="9"/>
      <c r="G677" s="8"/>
      <c r="H677" s="8"/>
      <c r="J677" s="191"/>
      <c r="K677" s="191"/>
    </row>
    <row r="678" spans="2:11" ht="15.75">
      <c r="B678" s="160"/>
      <c r="C678" s="462"/>
      <c r="D678" s="266" t="s">
        <v>770</v>
      </c>
      <c r="E678" s="161"/>
      <c r="F678" s="160"/>
      <c r="G678" s="462"/>
      <c r="H678" s="462"/>
    </row>
    <row r="679" spans="2:11" s="267" customFormat="1" ht="15.75">
      <c r="B679" s="9"/>
      <c r="C679" s="63"/>
      <c r="D679" s="370" t="s">
        <v>1140</v>
      </c>
      <c r="E679" s="64"/>
      <c r="F679" s="9"/>
      <c r="G679" s="8"/>
      <c r="H679" s="8"/>
      <c r="J679" s="18"/>
      <c r="K679" s="18"/>
    </row>
    <row r="680" spans="2:11" ht="13.5">
      <c r="B680" s="9"/>
      <c r="C680" s="63"/>
      <c r="D680" s="375" t="s">
        <v>1141</v>
      </c>
      <c r="E680" s="64"/>
      <c r="F680" s="9"/>
      <c r="G680" s="8"/>
      <c r="H680" s="8"/>
    </row>
    <row r="681" spans="2:11" ht="13.5">
      <c r="B681" s="9"/>
      <c r="C681" s="63"/>
      <c r="D681" s="375" t="s">
        <v>1142</v>
      </c>
      <c r="E681" s="64"/>
      <c r="F681" s="9"/>
      <c r="G681" s="8"/>
      <c r="H681" s="8"/>
    </row>
    <row r="682" spans="2:11" ht="13.5">
      <c r="B682" s="9"/>
      <c r="C682" s="63"/>
      <c r="D682" s="375" t="s">
        <v>1143</v>
      </c>
      <c r="E682" s="64"/>
      <c r="F682" s="9"/>
      <c r="G682" s="8"/>
      <c r="H682" s="8"/>
    </row>
    <row r="683" spans="2:11" ht="13.5">
      <c r="B683" s="9"/>
      <c r="C683" s="63"/>
      <c r="D683" s="375" t="s">
        <v>1144</v>
      </c>
      <c r="E683" s="64"/>
      <c r="F683" s="9"/>
      <c r="G683" s="8"/>
      <c r="H683" s="8"/>
    </row>
    <row r="684" spans="2:11" ht="13.5">
      <c r="B684" s="9"/>
      <c r="C684" s="63"/>
      <c r="D684" s="375" t="s">
        <v>1145</v>
      </c>
      <c r="E684" s="64"/>
      <c r="F684" s="9"/>
      <c r="G684" s="8"/>
      <c r="H684" s="8"/>
    </row>
    <row r="685" spans="2:11" ht="13.5">
      <c r="B685" s="9"/>
      <c r="C685" s="63"/>
      <c r="D685" s="375"/>
      <c r="E685" s="64"/>
      <c r="F685" s="9"/>
      <c r="G685" s="8"/>
      <c r="H685" s="8"/>
    </row>
    <row r="686" spans="2:11" ht="13.5">
      <c r="B686" s="9"/>
      <c r="C686" s="63"/>
      <c r="D686" s="375" t="s">
        <v>1146</v>
      </c>
      <c r="E686" s="64"/>
      <c r="F686" s="9"/>
      <c r="G686" s="8"/>
      <c r="H686" s="8"/>
    </row>
    <row r="687" spans="2:11" ht="13.5">
      <c r="B687" s="9"/>
      <c r="C687" s="63"/>
      <c r="D687" s="375"/>
      <c r="E687" s="64"/>
      <c r="F687" s="9"/>
      <c r="G687" s="8"/>
      <c r="H687" s="8"/>
    </row>
    <row r="688" spans="2:11" ht="13.5">
      <c r="B688" s="9"/>
      <c r="C688" s="63"/>
      <c r="D688" s="375" t="s">
        <v>1140</v>
      </c>
      <c r="E688" s="64"/>
      <c r="F688" s="9"/>
      <c r="G688" s="8"/>
      <c r="H688" s="8"/>
    </row>
    <row r="689" spans="2:8" ht="13.5">
      <c r="B689" s="9"/>
      <c r="C689" s="63"/>
      <c r="D689" s="375" t="s">
        <v>1141</v>
      </c>
      <c r="E689" s="64"/>
      <c r="F689" s="9"/>
      <c r="G689" s="8"/>
      <c r="H689" s="8"/>
    </row>
    <row r="690" spans="2:8" ht="13.5">
      <c r="B690" s="9"/>
      <c r="C690" s="63"/>
      <c r="D690" s="375" t="s">
        <v>1142</v>
      </c>
      <c r="E690" s="64"/>
      <c r="F690" s="9"/>
      <c r="G690" s="8"/>
      <c r="H690" s="8"/>
    </row>
    <row r="691" spans="2:8" ht="13.5">
      <c r="B691" s="9"/>
      <c r="C691" s="63"/>
      <c r="D691" s="375" t="s">
        <v>1143</v>
      </c>
      <c r="E691" s="64"/>
      <c r="F691" s="9"/>
      <c r="G691" s="8"/>
      <c r="H691" s="8"/>
    </row>
    <row r="692" spans="2:8" ht="13.5">
      <c r="B692" s="9"/>
      <c r="C692" s="63"/>
      <c r="D692" s="375" t="s">
        <v>1147</v>
      </c>
      <c r="E692" s="64"/>
      <c r="F692" s="9"/>
      <c r="G692" s="8"/>
      <c r="H692" s="8"/>
    </row>
    <row r="693" spans="2:8" ht="13.5">
      <c r="B693" s="9"/>
      <c r="C693" s="63"/>
      <c r="D693" s="375" t="s">
        <v>1145</v>
      </c>
      <c r="E693" s="64"/>
      <c r="F693" s="9"/>
      <c r="G693" s="8"/>
      <c r="H693" s="8"/>
    </row>
    <row r="694" spans="2:8" ht="13.5">
      <c r="B694" s="9"/>
      <c r="C694" s="63"/>
      <c r="D694" s="375"/>
      <c r="E694" s="64"/>
      <c r="F694" s="9"/>
      <c r="G694" s="8"/>
      <c r="H694" s="8"/>
    </row>
    <row r="695" spans="2:8" ht="13.5">
      <c r="B695" s="9"/>
      <c r="C695" s="63"/>
      <c r="D695" s="375" t="s">
        <v>1148</v>
      </c>
      <c r="E695" s="64"/>
      <c r="F695" s="9"/>
      <c r="G695" s="8"/>
      <c r="H695" s="8"/>
    </row>
    <row r="696" spans="2:8" ht="13.5">
      <c r="B696" s="9"/>
      <c r="C696" s="63"/>
      <c r="D696" s="375" t="s">
        <v>1149</v>
      </c>
      <c r="E696" s="64"/>
      <c r="F696" s="9"/>
      <c r="G696" s="8"/>
      <c r="H696" s="8"/>
    </row>
    <row r="697" spans="2:8" ht="13.5">
      <c r="B697" s="9"/>
      <c r="C697" s="63"/>
      <c r="D697" s="375" t="s">
        <v>1150</v>
      </c>
      <c r="E697" s="64"/>
      <c r="F697" s="9"/>
      <c r="G697" s="8"/>
      <c r="H697" s="8"/>
    </row>
    <row r="698" spans="2:8" ht="13.5">
      <c r="B698" s="9"/>
      <c r="C698" s="63"/>
      <c r="D698" s="375"/>
      <c r="E698" s="64"/>
      <c r="F698" s="9"/>
      <c r="G698" s="8"/>
      <c r="H698" s="8"/>
    </row>
    <row r="699" spans="2:8" ht="13.5">
      <c r="B699" s="9"/>
      <c r="C699" s="63"/>
      <c r="D699" s="372" t="s">
        <v>1151</v>
      </c>
      <c r="E699" s="64"/>
      <c r="F699" s="9"/>
      <c r="G699" s="8"/>
      <c r="H699" s="8"/>
    </row>
  </sheetData>
  <mergeCells count="19">
    <mergeCell ref="B113:H113"/>
    <mergeCell ref="B2:H2"/>
    <mergeCell ref="C3:D3"/>
    <mergeCell ref="J3:K3"/>
    <mergeCell ref="B5:H5"/>
    <mergeCell ref="J4:K4"/>
    <mergeCell ref="B6:H6"/>
    <mergeCell ref="B9:H9"/>
    <mergeCell ref="J8:K8"/>
    <mergeCell ref="C10:D10"/>
    <mergeCell ref="C58:D58"/>
    <mergeCell ref="C59:D59"/>
    <mergeCell ref="B669:H669"/>
    <mergeCell ref="B579:H579"/>
    <mergeCell ref="B584:H584"/>
    <mergeCell ref="B591:H591"/>
    <mergeCell ref="B650:H650"/>
    <mergeCell ref="B651:D651"/>
    <mergeCell ref="B655:H655"/>
  </mergeCells>
  <hyperlinks>
    <hyperlink ref="J2" location="'Cover Sheet'!A1" display="Back to Cover Sheet" xr:uid="{00000000-0004-0000-0700-000000000000}"/>
  </hyperlinks>
  <pageMargins left="0.75" right="0.75" top="1" bottom="1" header="0.5" footer="0.5"/>
  <pageSetup orientation="portrait" horizontalDpi="4294967292" verticalDpi="4294967292"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92D050"/>
  </sheetPr>
  <dimension ref="B2:N96"/>
  <sheetViews>
    <sheetView zoomScale="80" zoomScaleNormal="80" zoomScalePageLayoutView="125" workbookViewId="0">
      <selection activeCell="E23" sqref="E23"/>
    </sheetView>
  </sheetViews>
  <sheetFormatPr defaultColWidth="8.7109375" defaultRowHeight="15.75"/>
  <cols>
    <col min="1" max="1" width="2.28515625" style="5" customWidth="1"/>
    <col min="2" max="2" width="4.42578125" style="264" customWidth="1"/>
    <col min="3" max="3" width="4.85546875" style="5" customWidth="1"/>
    <col min="4" max="4" width="163.28515625" style="5" customWidth="1"/>
    <col min="5" max="5" width="22.42578125" style="272" bestFit="1" customWidth="1"/>
    <col min="6" max="6" width="21.7109375" style="264" customWidth="1"/>
    <col min="7" max="7" width="17" style="267" bestFit="1" customWidth="1"/>
    <col min="8" max="8" width="19.140625" style="267" bestFit="1" customWidth="1"/>
    <col min="9" max="9" width="8.7109375" style="5"/>
    <col min="10" max="10" width="25.85546875" style="18" bestFit="1" customWidth="1"/>
    <col min="11" max="11" width="23.7109375" style="18" customWidth="1"/>
    <col min="12" max="16384" width="8.7109375" style="5"/>
  </cols>
  <sheetData>
    <row r="2" spans="2:14" ht="21">
      <c r="B2" s="548" t="s">
        <v>1152</v>
      </c>
      <c r="C2" s="549"/>
      <c r="D2" s="549"/>
      <c r="E2" s="549"/>
      <c r="F2" s="549"/>
      <c r="G2" s="549"/>
      <c r="H2" s="550"/>
      <c r="I2" s="119"/>
      <c r="J2" s="184" t="s">
        <v>53</v>
      </c>
      <c r="K2" s="116"/>
      <c r="L2" s="119"/>
      <c r="M2" s="119"/>
    </row>
    <row r="3" spans="2:14" ht="23.25">
      <c r="B3" s="117" t="s">
        <v>151</v>
      </c>
      <c r="C3" s="529" t="s">
        <v>620</v>
      </c>
      <c r="D3" s="529"/>
      <c r="E3" s="467" t="s">
        <v>200</v>
      </c>
      <c r="F3" s="467" t="s">
        <v>201</v>
      </c>
      <c r="G3" s="467" t="s">
        <v>202</v>
      </c>
      <c r="H3" s="467" t="s">
        <v>203</v>
      </c>
      <c r="I3" s="267"/>
      <c r="J3" s="551" t="s">
        <v>1153</v>
      </c>
      <c r="K3" s="551"/>
      <c r="L3" s="267"/>
      <c r="M3" s="267"/>
      <c r="N3" s="321"/>
    </row>
    <row r="4" spans="2:14" s="267" customFormat="1">
      <c r="B4" s="359"/>
      <c r="C4" s="360" t="s">
        <v>621</v>
      </c>
      <c r="D4" s="359"/>
      <c r="E4" s="359"/>
      <c r="F4" s="359"/>
      <c r="G4" s="359"/>
      <c r="H4" s="359"/>
      <c r="J4" s="552" t="str">
        <f>Cust_Acyn</f>
        <v>Customer</v>
      </c>
      <c r="K4" s="552"/>
    </row>
    <row r="5" spans="2:14" s="27" customFormat="1">
      <c r="B5" s="579" t="s">
        <v>622</v>
      </c>
      <c r="C5" s="579"/>
      <c r="D5" s="579"/>
      <c r="E5" s="579"/>
      <c r="F5" s="579"/>
      <c r="G5" s="579"/>
      <c r="H5" s="579"/>
      <c r="I5" s="280"/>
      <c r="J5" s="173" t="s">
        <v>209</v>
      </c>
      <c r="K5" s="173" t="str">
        <f>Cust_PM</f>
        <v>Cust_PM_TBD</v>
      </c>
      <c r="L5" s="280"/>
      <c r="M5" s="280"/>
      <c r="N5" s="322"/>
    </row>
    <row r="6" spans="2:14" s="267" customFormat="1">
      <c r="B6" s="581" t="s">
        <v>1154</v>
      </c>
      <c r="C6" s="581"/>
      <c r="D6" s="581"/>
      <c r="E6" s="581"/>
      <c r="F6" s="581"/>
      <c r="G6" s="581"/>
      <c r="H6" s="523"/>
      <c r="J6" s="173" t="s">
        <v>213</v>
      </c>
      <c r="K6" s="173" t="str">
        <f>Cust_Storage_Lead</f>
        <v>Cust_Storage_Lead_TBD</v>
      </c>
    </row>
    <row r="7" spans="2:14" s="27" customFormat="1">
      <c r="B7" s="590" t="s">
        <v>1155</v>
      </c>
      <c r="C7" s="591"/>
      <c r="D7" s="591"/>
      <c r="E7" s="591"/>
      <c r="F7" s="591"/>
      <c r="G7" s="591"/>
      <c r="H7" s="592"/>
      <c r="I7" s="280"/>
      <c r="J7" s="173" t="s">
        <v>215</v>
      </c>
      <c r="K7" s="173"/>
      <c r="L7" s="280"/>
      <c r="M7" s="280"/>
      <c r="N7" s="322"/>
    </row>
    <row r="8" spans="2:14" s="27" customFormat="1">
      <c r="B8" s="208">
        <v>1</v>
      </c>
      <c r="C8" s="209" t="s">
        <v>1156</v>
      </c>
      <c r="D8" s="209"/>
      <c r="E8" s="209" t="str">
        <f>Cust_Acyn&amp;"/ Hitachi"</f>
        <v>Customer/ Hitachi</v>
      </c>
      <c r="F8" s="208" t="s">
        <v>627</v>
      </c>
      <c r="G8" s="210"/>
      <c r="H8" s="211"/>
      <c r="I8" s="280"/>
      <c r="J8" s="552" t="s">
        <v>217</v>
      </c>
      <c r="K8" s="552"/>
      <c r="L8" s="280"/>
      <c r="M8" s="280"/>
      <c r="N8" s="322"/>
    </row>
    <row r="9" spans="2:14" s="27" customFormat="1">
      <c r="B9" s="590" t="s">
        <v>1157</v>
      </c>
      <c r="C9" s="591"/>
      <c r="D9" s="591"/>
      <c r="E9" s="591"/>
      <c r="F9" s="591"/>
      <c r="G9" s="591"/>
      <c r="H9" s="592"/>
      <c r="I9" s="280"/>
      <c r="J9" s="173" t="s">
        <v>219</v>
      </c>
      <c r="K9" s="173" t="str">
        <f>Hitachi_PM_1</f>
        <v>HitachiPM_TBD</v>
      </c>
      <c r="L9" s="280"/>
      <c r="M9" s="280"/>
      <c r="N9" s="322"/>
    </row>
    <row r="10" spans="2:14" s="27" customFormat="1">
      <c r="B10" s="208">
        <f>B8+1</f>
        <v>2</v>
      </c>
      <c r="C10" s="209" t="s">
        <v>1158</v>
      </c>
      <c r="D10" s="209"/>
      <c r="E10" s="209" t="str">
        <f>Cust_Acyn</f>
        <v>Customer</v>
      </c>
      <c r="F10" s="208" t="s">
        <v>625</v>
      </c>
      <c r="G10" s="210"/>
      <c r="H10" s="211"/>
      <c r="I10" s="280"/>
      <c r="J10" s="173" t="s">
        <v>1159</v>
      </c>
      <c r="K10" s="173" t="str">
        <f>Hitachi_STC_1</f>
        <v>Hitachi_STC_TBD</v>
      </c>
      <c r="L10" s="280"/>
      <c r="M10" s="280"/>
      <c r="N10" s="322"/>
    </row>
    <row r="11" spans="2:14" s="27" customFormat="1">
      <c r="B11" s="590" t="s">
        <v>628</v>
      </c>
      <c r="C11" s="591"/>
      <c r="D11" s="591"/>
      <c r="E11" s="591"/>
      <c r="F11" s="591"/>
      <c r="G11" s="591"/>
      <c r="H11" s="592"/>
      <c r="I11" s="280"/>
      <c r="J11" s="173" t="s">
        <v>223</v>
      </c>
      <c r="K11" s="173" t="str">
        <f>Hitachi_Lead_TC</f>
        <v>HitachiLeadTC_TBD</v>
      </c>
      <c r="L11" s="280"/>
      <c r="M11" s="280"/>
      <c r="N11" s="322"/>
    </row>
    <row r="12" spans="2:14" s="27" customFormat="1">
      <c r="B12" s="208">
        <f>B10+1</f>
        <v>3</v>
      </c>
      <c r="C12" s="582" t="s">
        <v>629</v>
      </c>
      <c r="D12" s="523"/>
      <c r="E12" s="209" t="str">
        <f>Cust_Acyn</f>
        <v>Customer</v>
      </c>
      <c r="F12" s="199" t="s">
        <v>325</v>
      </c>
      <c r="G12" s="210"/>
      <c r="H12" s="211"/>
      <c r="I12" s="280"/>
      <c r="J12" s="173" t="s">
        <v>225</v>
      </c>
      <c r="K12" s="173" t="str">
        <f>Hitachi_TC_1</f>
        <v>HitachiTC1_TBD</v>
      </c>
      <c r="L12" s="280"/>
      <c r="M12" s="280"/>
      <c r="N12" s="322"/>
    </row>
    <row r="13" spans="2:14" s="27" customFormat="1">
      <c r="B13" s="208">
        <f>B12+1</f>
        <v>4</v>
      </c>
      <c r="C13" s="223" t="s">
        <v>674</v>
      </c>
      <c r="D13" s="223"/>
      <c r="E13" s="209" t="str">
        <f>Cust_Acyn</f>
        <v>Customer</v>
      </c>
      <c r="F13" s="199" t="s">
        <v>325</v>
      </c>
      <c r="G13" s="210"/>
      <c r="H13" s="249"/>
      <c r="I13" s="280"/>
      <c r="J13" s="173" t="s">
        <v>227</v>
      </c>
      <c r="K13" s="173" t="str">
        <f>Hitachi_TC_2</f>
        <v>HitachiTC2_TBD</v>
      </c>
      <c r="L13" s="280"/>
      <c r="M13" s="280"/>
      <c r="N13" s="322"/>
    </row>
    <row r="14" spans="2:14" s="27" customFormat="1">
      <c r="B14" s="208">
        <f>B13+1</f>
        <v>5</v>
      </c>
      <c r="C14" s="227" t="s">
        <v>675</v>
      </c>
      <c r="D14" s="227"/>
      <c r="E14" s="209" t="s">
        <v>217</v>
      </c>
      <c r="F14" s="160" t="s">
        <v>208</v>
      </c>
      <c r="G14" s="248"/>
      <c r="H14" s="249"/>
      <c r="I14" s="280"/>
      <c r="J14" s="179"/>
      <c r="K14" s="179"/>
      <c r="L14" s="280"/>
      <c r="M14" s="280"/>
      <c r="N14" s="322"/>
    </row>
    <row r="15" spans="2:14" s="27" customFormat="1">
      <c r="B15" s="208">
        <f>B14+1</f>
        <v>6</v>
      </c>
      <c r="C15" s="223" t="s">
        <v>676</v>
      </c>
      <c r="D15" s="227"/>
      <c r="E15" s="209" t="s">
        <v>294</v>
      </c>
      <c r="F15" s="160" t="s">
        <v>208</v>
      </c>
      <c r="G15" s="248"/>
      <c r="H15" s="249"/>
      <c r="I15" s="280"/>
      <c r="J15" s="179"/>
      <c r="K15" s="179"/>
      <c r="L15" s="280"/>
      <c r="M15" s="280"/>
      <c r="N15" s="322"/>
    </row>
    <row r="16" spans="2:14" s="27" customFormat="1">
      <c r="B16" s="587" t="s">
        <v>677</v>
      </c>
      <c r="C16" s="588"/>
      <c r="D16" s="589"/>
      <c r="E16" s="209" t="str">
        <f>Cust_Acyn&amp;"/ Hitachi"</f>
        <v>Customer/ Hitachi</v>
      </c>
      <c r="F16" s="208" t="s">
        <v>65</v>
      </c>
      <c r="G16" s="210"/>
      <c r="H16" s="249"/>
      <c r="I16" s="280"/>
      <c r="J16" s="280"/>
      <c r="K16" s="280"/>
      <c r="L16" s="280"/>
      <c r="M16" s="280"/>
      <c r="N16" s="322"/>
    </row>
    <row r="17" spans="2:14" s="27" customFormat="1">
      <c r="B17" s="584" t="s">
        <v>678</v>
      </c>
      <c r="C17" s="586"/>
      <c r="D17" s="586"/>
      <c r="E17" s="586"/>
      <c r="F17" s="586"/>
      <c r="G17" s="586"/>
      <c r="H17" s="585"/>
      <c r="I17" s="280"/>
      <c r="J17" s="280"/>
      <c r="K17" s="280"/>
      <c r="L17" s="280"/>
      <c r="M17" s="280"/>
      <c r="N17" s="322"/>
    </row>
    <row r="18" spans="2:14" s="27" customFormat="1">
      <c r="B18" s="208">
        <f>B15+1</f>
        <v>7</v>
      </c>
      <c r="C18" s="209" t="s">
        <v>1160</v>
      </c>
      <c r="D18" s="209"/>
      <c r="E18" s="209" t="str">
        <f>Cust_Acyn</f>
        <v>Customer</v>
      </c>
      <c r="F18" s="199" t="s">
        <v>325</v>
      </c>
      <c r="G18" s="210"/>
      <c r="H18" s="211"/>
      <c r="I18" s="280"/>
      <c r="J18" s="280"/>
      <c r="K18" s="280"/>
      <c r="L18" s="280"/>
      <c r="M18" s="280"/>
      <c r="N18" s="322"/>
    </row>
    <row r="19" spans="2:14" s="27" customFormat="1">
      <c r="B19" s="579" t="s">
        <v>731</v>
      </c>
      <c r="C19" s="579"/>
      <c r="D19" s="579"/>
      <c r="E19" s="579"/>
      <c r="F19" s="579"/>
      <c r="G19" s="579"/>
      <c r="H19" s="579"/>
      <c r="I19" s="280"/>
      <c r="J19" s="280"/>
      <c r="K19" s="280"/>
      <c r="L19" s="280"/>
      <c r="M19" s="280"/>
      <c r="N19" s="322"/>
    </row>
    <row r="20" spans="2:14" s="27" customFormat="1">
      <c r="B20" s="208">
        <f>B18+1</f>
        <v>8</v>
      </c>
      <c r="C20" s="223" t="s">
        <v>880</v>
      </c>
      <c r="D20" s="223"/>
      <c r="E20" s="209" t="str">
        <f>Cust_Acyn</f>
        <v>Customer</v>
      </c>
      <c r="F20" s="199" t="s">
        <v>325</v>
      </c>
      <c r="G20" s="210"/>
      <c r="H20" s="209" t="s">
        <v>83</v>
      </c>
      <c r="I20" s="280"/>
      <c r="J20" s="280"/>
      <c r="K20" s="280"/>
      <c r="L20" s="280"/>
      <c r="M20" s="280"/>
      <c r="N20" s="322"/>
    </row>
    <row r="21" spans="2:14" s="27" customFormat="1">
      <c r="B21" s="208">
        <f t="shared" ref="B21" si="0">B20+1</f>
        <v>9</v>
      </c>
      <c r="C21" s="227" t="s">
        <v>1161</v>
      </c>
      <c r="D21" s="223"/>
      <c r="E21" s="209" t="str">
        <f>Cust_Acyn</f>
        <v>Customer</v>
      </c>
      <c r="F21" s="199" t="s">
        <v>325</v>
      </c>
      <c r="G21" s="209"/>
      <c r="H21" s="223"/>
      <c r="I21" s="280"/>
      <c r="L21" s="280"/>
      <c r="M21" s="280"/>
      <c r="N21" s="322"/>
    </row>
    <row r="22" spans="2:14" s="27" customFormat="1">
      <c r="B22" s="208"/>
      <c r="C22" s="36"/>
      <c r="D22" s="368" t="s">
        <v>1162</v>
      </c>
      <c r="E22" s="209"/>
      <c r="F22" s="323"/>
      <c r="G22" s="209"/>
      <c r="H22" s="223"/>
      <c r="I22" s="280"/>
      <c r="L22" s="280"/>
      <c r="M22" s="280"/>
      <c r="N22" s="322"/>
    </row>
    <row r="23" spans="2:14" s="27" customFormat="1">
      <c r="B23" s="208">
        <f>B21+1</f>
        <v>10</v>
      </c>
      <c r="C23" s="36" t="s">
        <v>1163</v>
      </c>
      <c r="D23" s="36"/>
      <c r="E23" s="209" t="str">
        <f>Cust_Acyn</f>
        <v>Customer</v>
      </c>
      <c r="F23" s="199" t="s">
        <v>325</v>
      </c>
      <c r="G23" s="229"/>
      <c r="H23" s="223"/>
    </row>
    <row r="24" spans="2:14" s="27" customFormat="1">
      <c r="B24" s="208"/>
      <c r="C24" s="36"/>
      <c r="D24" s="368" t="s">
        <v>1164</v>
      </c>
      <c r="E24" s="209"/>
      <c r="F24" s="323"/>
      <c r="G24" s="209"/>
      <c r="H24" s="223"/>
    </row>
    <row r="25" spans="2:14" s="27" customFormat="1">
      <c r="B25" s="208"/>
      <c r="C25" s="36"/>
      <c r="D25" s="368" t="s">
        <v>1165</v>
      </c>
      <c r="E25" s="209"/>
      <c r="F25" s="323"/>
      <c r="G25" s="209"/>
      <c r="H25" s="223"/>
      <c r="J25" s="280"/>
      <c r="K25" s="280"/>
    </row>
    <row r="26" spans="2:14" s="27" customFormat="1">
      <c r="B26" s="208">
        <f>B23+1</f>
        <v>11</v>
      </c>
      <c r="C26" s="227" t="s">
        <v>1166</v>
      </c>
      <c r="D26" s="223"/>
      <c r="E26" s="209" t="str">
        <f>Cust_Acyn</f>
        <v>Customer</v>
      </c>
      <c r="F26" s="199" t="s">
        <v>325</v>
      </c>
      <c r="G26" s="209"/>
      <c r="H26" s="223"/>
    </row>
    <row r="27" spans="2:14" s="280" customFormat="1">
      <c r="B27" s="208"/>
      <c r="C27" s="36"/>
      <c r="D27" s="368" t="s">
        <v>1167</v>
      </c>
      <c r="E27" s="209"/>
      <c r="F27" s="323"/>
      <c r="G27" s="209"/>
      <c r="H27" s="223"/>
    </row>
    <row r="28" spans="2:14" s="27" customFormat="1">
      <c r="B28" s="208">
        <f>B26+1</f>
        <v>12</v>
      </c>
      <c r="C28" s="227" t="s">
        <v>1168</v>
      </c>
      <c r="D28" s="213"/>
      <c r="E28" s="209" t="str">
        <f>Cust_Acyn</f>
        <v>Customer</v>
      </c>
      <c r="F28" s="199" t="s">
        <v>325</v>
      </c>
      <c r="G28" s="209"/>
      <c r="H28" s="223"/>
    </row>
    <row r="29" spans="2:14" s="280" customFormat="1">
      <c r="B29" s="208"/>
      <c r="C29" s="36"/>
      <c r="D29" s="368" t="s">
        <v>1169</v>
      </c>
      <c r="E29" s="209"/>
      <c r="F29" s="323"/>
      <c r="G29" s="209"/>
      <c r="H29" s="223"/>
    </row>
    <row r="30" spans="2:14" s="27" customFormat="1">
      <c r="B30" s="208">
        <f>B28+1</f>
        <v>13</v>
      </c>
      <c r="C30" s="227" t="s">
        <v>1170</v>
      </c>
      <c r="D30" s="223"/>
      <c r="E30" s="209" t="str">
        <f>Cust_Acyn</f>
        <v>Customer</v>
      </c>
      <c r="F30" s="199" t="s">
        <v>325</v>
      </c>
      <c r="G30" s="324"/>
      <c r="H30" s="223"/>
      <c r="J30" s="280"/>
      <c r="K30" s="280"/>
    </row>
    <row r="31" spans="2:14" s="280" customFormat="1">
      <c r="B31" s="325">
        <f>B30+1</f>
        <v>14</v>
      </c>
      <c r="C31" s="223" t="s">
        <v>1171</v>
      </c>
      <c r="D31" s="223"/>
      <c r="E31" s="209" t="str">
        <f>Cust_Acyn</f>
        <v>Customer</v>
      </c>
      <c r="F31" s="199" t="s">
        <v>325</v>
      </c>
      <c r="G31" s="209"/>
      <c r="H31" s="223"/>
      <c r="J31" s="27"/>
      <c r="K31" s="27"/>
    </row>
    <row r="32" spans="2:14" s="280" customFormat="1">
      <c r="B32" s="325"/>
      <c r="C32" s="34"/>
      <c r="D32" s="368" t="s">
        <v>1172</v>
      </c>
      <c r="E32" s="209"/>
      <c r="F32" s="323"/>
      <c r="G32" s="209"/>
      <c r="H32" s="223"/>
      <c r="J32" s="27"/>
      <c r="K32" s="27"/>
    </row>
    <row r="33" spans="2:11" s="27" customFormat="1">
      <c r="B33" s="325"/>
      <c r="C33" s="34"/>
      <c r="D33" s="368" t="s">
        <v>1173</v>
      </c>
      <c r="E33" s="209"/>
      <c r="F33" s="323"/>
      <c r="G33" s="209"/>
      <c r="H33" s="223"/>
      <c r="J33" s="280"/>
      <c r="K33" s="280"/>
    </row>
    <row r="34" spans="2:11" s="27" customFormat="1">
      <c r="B34" s="325">
        <f>B31+1</f>
        <v>15</v>
      </c>
      <c r="C34" s="227" t="s">
        <v>1174</v>
      </c>
      <c r="D34" s="223"/>
      <c r="E34" s="209" t="str">
        <f>Cust_Acyn</f>
        <v>Customer</v>
      </c>
      <c r="F34" s="199" t="s">
        <v>325</v>
      </c>
      <c r="G34" s="324"/>
      <c r="H34" s="223"/>
    </row>
    <row r="35" spans="2:11" s="280" customFormat="1">
      <c r="B35" s="325"/>
      <c r="C35" s="36"/>
      <c r="D35" s="368" t="s">
        <v>1175</v>
      </c>
      <c r="E35" s="209"/>
      <c r="F35" s="323"/>
      <c r="G35" s="324"/>
      <c r="H35" s="223"/>
      <c r="J35" s="18"/>
      <c r="K35" s="18"/>
    </row>
    <row r="36" spans="2:11" s="27" customFormat="1">
      <c r="B36" s="325"/>
      <c r="C36" s="36"/>
      <c r="D36" s="368" t="s">
        <v>1176</v>
      </c>
      <c r="E36" s="209"/>
      <c r="F36" s="323"/>
      <c r="G36" s="324"/>
      <c r="H36" s="223"/>
      <c r="J36" s="191"/>
      <c r="K36" s="191"/>
    </row>
    <row r="37" spans="2:11" s="27" customFormat="1">
      <c r="B37" s="325">
        <f>B34+1</f>
        <v>16</v>
      </c>
      <c r="C37" s="227" t="s">
        <v>1177</v>
      </c>
      <c r="D37" s="223"/>
      <c r="E37" s="209" t="str">
        <f>Cust_Acyn</f>
        <v>Customer</v>
      </c>
      <c r="F37" s="199" t="s">
        <v>325</v>
      </c>
      <c r="G37" s="324"/>
      <c r="H37" s="223"/>
      <c r="J37" s="18"/>
      <c r="K37" s="18"/>
    </row>
    <row r="38" spans="2:11" s="280" customFormat="1">
      <c r="B38" s="325"/>
      <c r="C38" s="36"/>
      <c r="D38" s="368" t="s">
        <v>1178</v>
      </c>
      <c r="E38" s="209"/>
      <c r="F38" s="323"/>
      <c r="G38" s="324"/>
      <c r="H38" s="223"/>
      <c r="J38" s="191"/>
      <c r="K38" s="191"/>
    </row>
    <row r="39" spans="2:11" s="27" customFormat="1">
      <c r="B39" s="325">
        <f>B37+1</f>
        <v>17</v>
      </c>
      <c r="C39" s="227" t="s">
        <v>1179</v>
      </c>
      <c r="D39" s="223"/>
      <c r="E39" s="209" t="str">
        <f>Cust_Acyn</f>
        <v>Customer</v>
      </c>
      <c r="F39" s="199" t="s">
        <v>325</v>
      </c>
      <c r="G39" s="324"/>
      <c r="H39" s="223"/>
      <c r="J39" s="21"/>
      <c r="K39" s="21"/>
    </row>
    <row r="40" spans="2:11" s="280" customFormat="1">
      <c r="B40" s="325"/>
      <c r="C40" s="36"/>
      <c r="D40" s="368" t="s">
        <v>1180</v>
      </c>
      <c r="E40" s="209"/>
      <c r="F40" s="323"/>
      <c r="G40" s="324"/>
      <c r="H40" s="223"/>
      <c r="J40" s="191"/>
      <c r="K40" s="191"/>
    </row>
    <row r="41" spans="2:11" s="27" customFormat="1">
      <c r="B41" s="325">
        <f>B39+1</f>
        <v>18</v>
      </c>
      <c r="C41" s="474" t="s">
        <v>1181</v>
      </c>
      <c r="D41" s="173"/>
      <c r="E41" s="209" t="str">
        <f>Cust_Acyn</f>
        <v>Customer</v>
      </c>
      <c r="F41" s="199" t="s">
        <v>325</v>
      </c>
      <c r="G41" s="324"/>
      <c r="H41" s="173"/>
      <c r="J41" s="191"/>
      <c r="K41" s="191"/>
    </row>
    <row r="42" spans="2:11" s="191" customFormat="1">
      <c r="B42" s="325">
        <f>B41+1</f>
        <v>19</v>
      </c>
      <c r="C42" s="224" t="s">
        <v>1182</v>
      </c>
      <c r="D42" s="173"/>
      <c r="E42" s="209" t="str">
        <f>Cust_Acyn</f>
        <v>Customer</v>
      </c>
      <c r="F42" s="199" t="s">
        <v>325</v>
      </c>
      <c r="G42" s="324"/>
      <c r="H42" s="173"/>
    </row>
    <row r="43" spans="2:11" s="191" customFormat="1">
      <c r="B43" s="325">
        <f>B42+1</f>
        <v>20</v>
      </c>
      <c r="C43" s="326" t="s">
        <v>1183</v>
      </c>
      <c r="D43" s="173"/>
      <c r="E43" s="209" t="str">
        <f>Cust_Acyn</f>
        <v>Customer</v>
      </c>
      <c r="F43" s="199" t="s">
        <v>325</v>
      </c>
      <c r="G43" s="174"/>
      <c r="H43" s="173"/>
    </row>
    <row r="44" spans="2:11" s="191" customFormat="1">
      <c r="B44" s="208">
        <f>B43+1</f>
        <v>21</v>
      </c>
      <c r="C44" s="227" t="s">
        <v>1184</v>
      </c>
      <c r="D44" s="223"/>
      <c r="E44" s="209" t="str">
        <f>Cust_Acyn</f>
        <v>Customer</v>
      </c>
      <c r="F44" s="199" t="s">
        <v>325</v>
      </c>
      <c r="G44" s="324"/>
      <c r="H44" s="223"/>
      <c r="J44" s="18"/>
      <c r="K44" s="18"/>
    </row>
    <row r="45" spans="2:11" s="280" customFormat="1">
      <c r="B45" s="208"/>
      <c r="C45" s="36"/>
      <c r="D45" s="368" t="s">
        <v>1185</v>
      </c>
      <c r="E45" s="209"/>
      <c r="F45" s="323"/>
      <c r="G45" s="324"/>
      <c r="H45" s="223"/>
      <c r="J45" s="191"/>
      <c r="K45" s="191"/>
    </row>
    <row r="46" spans="2:11" s="27" customFormat="1">
      <c r="B46" s="565" t="s">
        <v>1046</v>
      </c>
      <c r="C46" s="566"/>
      <c r="D46" s="566"/>
      <c r="E46" s="566"/>
      <c r="F46" s="566"/>
      <c r="G46" s="566"/>
      <c r="H46" s="567"/>
      <c r="J46" s="191"/>
      <c r="K46" s="191"/>
    </row>
    <row r="47" spans="2:11" s="280" customFormat="1">
      <c r="B47" s="208"/>
      <c r="C47" s="251" t="s">
        <v>1186</v>
      </c>
      <c r="D47" s="246"/>
      <c r="E47" s="253"/>
      <c r="F47" s="470"/>
      <c r="G47" s="253"/>
      <c r="H47" s="249"/>
      <c r="J47" s="191"/>
      <c r="K47" s="191"/>
    </row>
    <row r="48" spans="2:11" s="280" customFormat="1">
      <c r="B48" s="208"/>
      <c r="C48" s="246" t="s">
        <v>1048</v>
      </c>
      <c r="D48" s="222"/>
      <c r="E48" s="229"/>
      <c r="F48" s="199"/>
      <c r="G48" s="209"/>
      <c r="H48" s="249"/>
      <c r="J48" s="191"/>
      <c r="K48" s="191"/>
    </row>
    <row r="49" spans="2:11" s="280" customFormat="1">
      <c r="B49" s="208">
        <f>B44+1</f>
        <v>22</v>
      </c>
      <c r="C49" s="223" t="s">
        <v>1049</v>
      </c>
      <c r="D49" s="227"/>
      <c r="E49" s="229" t="s">
        <v>294</v>
      </c>
      <c r="F49" s="199" t="s">
        <v>208</v>
      </c>
      <c r="G49" s="209"/>
      <c r="H49" s="249"/>
      <c r="J49" s="191"/>
      <c r="K49" s="191"/>
    </row>
    <row r="50" spans="2:11" s="280" customFormat="1">
      <c r="B50" s="208">
        <f t="shared" ref="B50" si="1">B49+1</f>
        <v>23</v>
      </c>
      <c r="C50" s="223" t="s">
        <v>1050</v>
      </c>
      <c r="D50" s="227"/>
      <c r="E50" s="229" t="s">
        <v>294</v>
      </c>
      <c r="F50" s="199" t="s">
        <v>208</v>
      </c>
      <c r="G50" s="209"/>
      <c r="H50" s="249"/>
      <c r="J50" s="191"/>
      <c r="K50" s="191"/>
    </row>
    <row r="51" spans="2:11" s="280" customFormat="1">
      <c r="B51" s="568" t="s">
        <v>1051</v>
      </c>
      <c r="C51" s="569"/>
      <c r="D51" s="569"/>
      <c r="E51" s="569"/>
      <c r="F51" s="569"/>
      <c r="G51" s="569"/>
      <c r="H51" s="570"/>
      <c r="J51" s="191"/>
      <c r="K51" s="191"/>
    </row>
    <row r="52" spans="2:11" s="267" customFormat="1">
      <c r="B52" s="160">
        <f>B50+1</f>
        <v>24</v>
      </c>
      <c r="C52" s="462" t="s">
        <v>1052</v>
      </c>
      <c r="D52" s="462"/>
      <c r="E52" s="161" t="s">
        <v>294</v>
      </c>
      <c r="F52" s="160" t="s">
        <v>1053</v>
      </c>
      <c r="G52" s="217"/>
      <c r="H52" s="218"/>
      <c r="J52" s="191"/>
      <c r="K52" s="191"/>
    </row>
    <row r="53" spans="2:11" s="267" customFormat="1">
      <c r="B53" s="208">
        <f t="shared" ref="B53:B57" si="2">B52+1</f>
        <v>25</v>
      </c>
      <c r="C53" s="462" t="s">
        <v>1054</v>
      </c>
      <c r="D53" s="462"/>
      <c r="E53" s="161" t="s">
        <v>294</v>
      </c>
      <c r="F53" s="160" t="s">
        <v>1053</v>
      </c>
      <c r="G53" s="217"/>
      <c r="H53" s="218"/>
      <c r="J53" s="191"/>
      <c r="K53" s="191"/>
    </row>
    <row r="54" spans="2:11" s="267" customFormat="1">
      <c r="B54" s="208">
        <f t="shared" si="2"/>
        <v>26</v>
      </c>
      <c r="C54" s="462" t="s">
        <v>1055</v>
      </c>
      <c r="D54" s="462"/>
      <c r="E54" s="161" t="str">
        <f>Cust_Acyn</f>
        <v>Customer</v>
      </c>
      <c r="F54" s="160" t="s">
        <v>371</v>
      </c>
      <c r="G54" s="217"/>
      <c r="H54" s="218"/>
      <c r="J54" s="191"/>
      <c r="K54" s="191"/>
    </row>
    <row r="55" spans="2:11" s="267" customFormat="1">
      <c r="B55" s="208">
        <f t="shared" si="2"/>
        <v>27</v>
      </c>
      <c r="C55" s="462" t="s">
        <v>1056</v>
      </c>
      <c r="D55" s="462"/>
      <c r="E55" s="161" t="str">
        <f>Cust_Acyn</f>
        <v>Customer</v>
      </c>
      <c r="F55" s="160" t="s">
        <v>371</v>
      </c>
      <c r="G55" s="217"/>
      <c r="H55" s="218"/>
      <c r="J55" s="191"/>
      <c r="K55" s="191"/>
    </row>
    <row r="56" spans="2:11" s="267" customFormat="1">
      <c r="B56" s="208">
        <f t="shared" si="2"/>
        <v>28</v>
      </c>
      <c r="C56" s="462" t="s">
        <v>1057</v>
      </c>
      <c r="D56" s="462"/>
      <c r="E56" s="161" t="str">
        <f>Cust_Acyn</f>
        <v>Customer</v>
      </c>
      <c r="F56" s="160" t="s">
        <v>371</v>
      </c>
      <c r="G56" s="217"/>
      <c r="H56" s="218"/>
      <c r="J56" s="191"/>
      <c r="K56" s="191"/>
    </row>
    <row r="57" spans="2:11" s="267" customFormat="1">
      <c r="B57" s="208">
        <f t="shared" si="2"/>
        <v>29</v>
      </c>
      <c r="C57" s="462" t="s">
        <v>1058</v>
      </c>
      <c r="D57" s="462"/>
      <c r="E57" s="161" t="s">
        <v>294</v>
      </c>
      <c r="F57" s="160" t="s">
        <v>1053</v>
      </c>
      <c r="G57" s="217"/>
      <c r="H57" s="218"/>
      <c r="J57" s="191"/>
      <c r="K57" s="191"/>
    </row>
    <row r="58" spans="2:11" s="267" customFormat="1">
      <c r="B58" s="571" t="s">
        <v>1059</v>
      </c>
      <c r="C58" s="572"/>
      <c r="D58" s="572"/>
      <c r="E58" s="572"/>
      <c r="F58" s="572"/>
      <c r="G58" s="572"/>
      <c r="H58" s="573"/>
      <c r="J58" s="191"/>
      <c r="K58" s="191"/>
    </row>
    <row r="59" spans="2:11" s="280" customFormat="1">
      <c r="B59" s="208">
        <f>B57+1</f>
        <v>30</v>
      </c>
      <c r="C59" s="223" t="s">
        <v>1187</v>
      </c>
      <c r="D59" s="223"/>
      <c r="E59" s="209" t="str">
        <f>Cust_Acyn</f>
        <v>Customer</v>
      </c>
      <c r="F59" s="199" t="s">
        <v>325</v>
      </c>
      <c r="G59" s="209"/>
      <c r="H59" s="223"/>
      <c r="J59" s="191"/>
      <c r="K59" s="191"/>
    </row>
    <row r="60" spans="2:11" s="280" customFormat="1">
      <c r="B60" s="208">
        <f t="shared" ref="B60:B77" si="3">B59+1</f>
        <v>31</v>
      </c>
      <c r="C60" s="223" t="s">
        <v>1188</v>
      </c>
      <c r="D60" s="223"/>
      <c r="E60" s="209" t="str">
        <f>Cust_Acyn</f>
        <v>Customer</v>
      </c>
      <c r="F60" s="199" t="s">
        <v>325</v>
      </c>
      <c r="G60" s="209"/>
      <c r="H60" s="223"/>
      <c r="J60" s="267"/>
      <c r="K60" s="267"/>
    </row>
    <row r="61" spans="2:11" s="280" customFormat="1">
      <c r="B61" s="208">
        <f t="shared" si="3"/>
        <v>32</v>
      </c>
      <c r="C61" s="223" t="s">
        <v>1189</v>
      </c>
      <c r="D61" s="227"/>
      <c r="E61" s="209" t="str">
        <f>Cust_Acyn</f>
        <v>Customer</v>
      </c>
      <c r="F61" s="199" t="s">
        <v>325</v>
      </c>
      <c r="G61" s="209"/>
      <c r="H61" s="223"/>
      <c r="J61" s="267"/>
      <c r="K61" s="267"/>
    </row>
    <row r="62" spans="2:11" s="280" customFormat="1">
      <c r="B62" s="208">
        <f t="shared" si="3"/>
        <v>33</v>
      </c>
      <c r="C62" s="227" t="s">
        <v>1190</v>
      </c>
      <c r="D62" s="227"/>
      <c r="E62" s="209" t="str">
        <f>Cust_Acyn</f>
        <v>Customer</v>
      </c>
      <c r="F62" s="199" t="s">
        <v>325</v>
      </c>
      <c r="G62" s="209"/>
      <c r="H62" s="223"/>
      <c r="J62" s="267"/>
      <c r="K62" s="267"/>
    </row>
    <row r="63" spans="2:11" s="280" customFormat="1">
      <c r="B63" s="208">
        <f t="shared" si="3"/>
        <v>34</v>
      </c>
      <c r="C63" s="227" t="s">
        <v>1191</v>
      </c>
      <c r="D63" s="227"/>
      <c r="E63" s="209" t="str">
        <f>Cust_Acyn</f>
        <v>Customer</v>
      </c>
      <c r="F63" s="199" t="s">
        <v>325</v>
      </c>
      <c r="G63" s="209"/>
      <c r="H63" s="223"/>
      <c r="J63" s="19"/>
      <c r="K63" s="19"/>
    </row>
    <row r="64" spans="2:11" s="280" customFormat="1">
      <c r="B64" s="208"/>
      <c r="C64" s="34"/>
      <c r="D64" s="368" t="s">
        <v>1192</v>
      </c>
      <c r="E64" s="209"/>
      <c r="F64" s="199"/>
      <c r="G64" s="209"/>
      <c r="H64" s="223"/>
      <c r="J64" s="267"/>
      <c r="K64" s="267"/>
    </row>
    <row r="65" spans="2:11" s="27" customFormat="1">
      <c r="B65" s="208">
        <f>B63+1</f>
        <v>35</v>
      </c>
      <c r="C65" s="227" t="s">
        <v>1193</v>
      </c>
      <c r="D65" s="227"/>
      <c r="E65" s="209" t="str">
        <f>Cust_Acyn</f>
        <v>Customer</v>
      </c>
      <c r="F65" s="199" t="s">
        <v>325</v>
      </c>
      <c r="G65" s="209"/>
      <c r="H65" s="223"/>
      <c r="J65" s="19"/>
      <c r="K65" s="19"/>
    </row>
    <row r="66" spans="2:11" s="280" customFormat="1">
      <c r="B66" s="208"/>
      <c r="C66" s="34"/>
      <c r="D66" s="368" t="s">
        <v>1194</v>
      </c>
      <c r="E66" s="209"/>
      <c r="F66" s="199"/>
      <c r="G66" s="209"/>
      <c r="H66" s="223"/>
      <c r="J66" s="19"/>
      <c r="K66" s="19"/>
    </row>
    <row r="67" spans="2:11" s="27" customFormat="1">
      <c r="B67" s="208"/>
      <c r="C67" s="34"/>
      <c r="D67" s="368" t="s">
        <v>1195</v>
      </c>
      <c r="E67" s="209"/>
      <c r="F67" s="199"/>
      <c r="G67" s="209"/>
      <c r="H67" s="223"/>
      <c r="J67" s="19"/>
      <c r="K67" s="19"/>
    </row>
    <row r="68" spans="2:11" s="27" customFormat="1">
      <c r="B68" s="208"/>
      <c r="C68" s="34"/>
      <c r="D68" s="368" t="s">
        <v>1196</v>
      </c>
      <c r="E68" s="209"/>
      <c r="F68" s="199"/>
      <c r="G68" s="209"/>
      <c r="H68" s="223"/>
      <c r="J68" s="267"/>
      <c r="K68" s="267"/>
    </row>
    <row r="69" spans="2:11" s="27" customFormat="1">
      <c r="B69" s="208">
        <f>B65+1</f>
        <v>36</v>
      </c>
      <c r="C69" s="227" t="s">
        <v>1197</v>
      </c>
      <c r="D69" s="227"/>
      <c r="E69" s="209" t="str">
        <f>Cust_Acyn</f>
        <v>Customer</v>
      </c>
      <c r="F69" s="199" t="s">
        <v>325</v>
      </c>
      <c r="G69" s="223"/>
      <c r="H69" s="223"/>
      <c r="J69" s="19"/>
      <c r="K69" s="19"/>
    </row>
    <row r="70" spans="2:11" s="280" customFormat="1">
      <c r="B70" s="208"/>
      <c r="C70" s="36"/>
      <c r="D70" s="368" t="s">
        <v>1198</v>
      </c>
      <c r="E70" s="209"/>
      <c r="F70" s="208"/>
      <c r="G70" s="223"/>
      <c r="H70" s="223"/>
      <c r="J70" s="19"/>
      <c r="K70" s="19"/>
    </row>
    <row r="71" spans="2:11" s="27" customFormat="1">
      <c r="B71" s="208"/>
      <c r="C71" s="36"/>
      <c r="D71" s="368" t="s">
        <v>1199</v>
      </c>
      <c r="E71" s="209"/>
      <c r="F71" s="208"/>
      <c r="G71" s="223"/>
      <c r="H71" s="223"/>
      <c r="J71" s="267"/>
      <c r="K71" s="267"/>
    </row>
    <row r="72" spans="2:11" s="27" customFormat="1">
      <c r="B72" s="208">
        <f>B69+1</f>
        <v>37</v>
      </c>
      <c r="C72" s="227" t="s">
        <v>1200</v>
      </c>
      <c r="D72" s="223"/>
      <c r="E72" s="209" t="str">
        <f>Cust_Acyn</f>
        <v>Customer</v>
      </c>
      <c r="F72" s="199" t="s">
        <v>325</v>
      </c>
      <c r="G72" s="223"/>
      <c r="H72" s="223"/>
      <c r="J72" s="18"/>
      <c r="K72" s="18"/>
    </row>
    <row r="73" spans="2:11" s="280" customFormat="1">
      <c r="B73" s="208"/>
      <c r="C73" s="36"/>
      <c r="D73" s="368" t="s">
        <v>1201</v>
      </c>
      <c r="E73" s="209"/>
      <c r="F73" s="208"/>
      <c r="G73" s="223"/>
      <c r="H73" s="223"/>
      <c r="J73" s="191"/>
      <c r="K73" s="191"/>
    </row>
    <row r="74" spans="2:11" s="27" customFormat="1">
      <c r="B74" s="208">
        <f>B72+1</f>
        <v>38</v>
      </c>
      <c r="C74" s="227" t="s">
        <v>1107</v>
      </c>
      <c r="D74" s="369"/>
      <c r="E74" s="209" t="str">
        <f>Cust_Acyn</f>
        <v>Customer</v>
      </c>
      <c r="F74" s="199" t="s">
        <v>377</v>
      </c>
      <c r="G74" s="209"/>
      <c r="H74" s="223"/>
      <c r="J74" s="191"/>
      <c r="K74" s="191"/>
    </row>
    <row r="75" spans="2:11" s="280" customFormat="1">
      <c r="B75" s="208">
        <f t="shared" si="3"/>
        <v>39</v>
      </c>
      <c r="C75" s="227" t="s">
        <v>1108</v>
      </c>
      <c r="D75" s="227"/>
      <c r="E75" s="209" t="str">
        <f>Cust_Acyn</f>
        <v>Customer</v>
      </c>
      <c r="F75" s="199" t="s">
        <v>377</v>
      </c>
      <c r="G75" s="209"/>
      <c r="H75" s="223"/>
      <c r="J75" s="191"/>
      <c r="K75" s="191"/>
    </row>
    <row r="76" spans="2:11" s="280" customFormat="1">
      <c r="B76" s="208">
        <f t="shared" si="3"/>
        <v>40</v>
      </c>
      <c r="C76" s="227" t="s">
        <v>1109</v>
      </c>
      <c r="D76" s="227"/>
      <c r="E76" s="209" t="str">
        <f>Cust_Acyn</f>
        <v>Customer</v>
      </c>
      <c r="F76" s="160" t="s">
        <v>1110</v>
      </c>
      <c r="G76" s="209"/>
      <c r="H76" s="223"/>
      <c r="J76" s="191"/>
      <c r="K76" s="191"/>
    </row>
    <row r="77" spans="2:11" s="280" customFormat="1">
      <c r="B77" s="208">
        <f t="shared" si="3"/>
        <v>41</v>
      </c>
      <c r="C77" s="227" t="s">
        <v>1111</v>
      </c>
      <c r="D77" s="227"/>
      <c r="E77" s="209" t="str">
        <f>Cust_Acyn</f>
        <v>Customer</v>
      </c>
      <c r="F77" s="160" t="s">
        <v>1110</v>
      </c>
      <c r="G77" s="209"/>
      <c r="H77" s="223"/>
      <c r="J77" s="191"/>
      <c r="K77" s="191"/>
    </row>
    <row r="78" spans="2:11" s="280" customFormat="1">
      <c r="B78" s="574" t="s">
        <v>1112</v>
      </c>
      <c r="C78" s="575"/>
      <c r="D78" s="575"/>
      <c r="E78" s="575"/>
      <c r="F78" s="575"/>
      <c r="G78" s="575"/>
      <c r="H78" s="576"/>
      <c r="J78" s="191"/>
      <c r="K78" s="191"/>
    </row>
    <row r="79" spans="2:11" s="280" customFormat="1">
      <c r="B79" s="577" t="s">
        <v>1113</v>
      </c>
      <c r="C79" s="578"/>
      <c r="D79" s="578"/>
      <c r="E79" s="253"/>
      <c r="F79" s="246"/>
      <c r="G79" s="246"/>
      <c r="H79" s="246"/>
      <c r="J79" s="191"/>
      <c r="K79" s="191"/>
    </row>
    <row r="80" spans="2:11" s="280" customFormat="1">
      <c r="B80" s="208">
        <f>B77+1</f>
        <v>42</v>
      </c>
      <c r="C80" s="227" t="s">
        <v>1114</v>
      </c>
      <c r="D80" s="223"/>
      <c r="E80" s="209" t="str">
        <f>Cust_Acyn</f>
        <v>Customer</v>
      </c>
      <c r="F80" s="160" t="s">
        <v>1115</v>
      </c>
      <c r="G80" s="249"/>
      <c r="H80" s="223"/>
      <c r="J80" s="191"/>
      <c r="K80" s="191"/>
    </row>
    <row r="81" spans="2:11" s="280" customFormat="1">
      <c r="B81" s="208">
        <f>B80+1</f>
        <v>43</v>
      </c>
      <c r="C81" s="223" t="s">
        <v>1116</v>
      </c>
      <c r="D81" s="223"/>
      <c r="E81" s="209" t="str">
        <f>Cust_Acyn</f>
        <v>Customer</v>
      </c>
      <c r="F81" s="199" t="s">
        <v>1117</v>
      </c>
      <c r="G81" s="209"/>
      <c r="H81" s="249"/>
      <c r="J81" s="191"/>
      <c r="K81" s="191"/>
    </row>
    <row r="82" spans="2:11" s="280" customFormat="1">
      <c r="B82" s="208">
        <f>B81+1</f>
        <v>44</v>
      </c>
      <c r="C82" s="222" t="s">
        <v>1118</v>
      </c>
      <c r="D82" s="222"/>
      <c r="E82" s="209" t="str">
        <f>Cust_Acyn&amp;"/ Hitachi"</f>
        <v>Customer/ Hitachi</v>
      </c>
      <c r="F82" s="208" t="s">
        <v>65</v>
      </c>
      <c r="G82" s="209"/>
      <c r="H82" s="249"/>
      <c r="J82" s="191"/>
      <c r="K82" s="191"/>
    </row>
    <row r="83" spans="2:11" s="280" customFormat="1">
      <c r="B83" s="579" t="s">
        <v>1119</v>
      </c>
      <c r="C83" s="579"/>
      <c r="D83" s="579"/>
      <c r="E83" s="579"/>
      <c r="F83" s="579"/>
      <c r="G83" s="579"/>
      <c r="H83" s="579"/>
      <c r="J83" s="191"/>
      <c r="K83" s="191"/>
    </row>
    <row r="84" spans="2:11" s="267" customFormat="1">
      <c r="B84" s="176">
        <f>B82+1</f>
        <v>45</v>
      </c>
      <c r="C84" s="234" t="s">
        <v>1120</v>
      </c>
      <c r="D84" s="235"/>
      <c r="E84" s="474" t="s">
        <v>294</v>
      </c>
      <c r="F84" s="199" t="s">
        <v>208</v>
      </c>
      <c r="G84" s="173"/>
      <c r="H84" s="173"/>
      <c r="J84" s="191"/>
      <c r="K84" s="191"/>
    </row>
    <row r="85" spans="2:11" s="267" customFormat="1">
      <c r="B85" s="176">
        <f>B84+1</f>
        <v>46</v>
      </c>
      <c r="C85" s="234" t="s">
        <v>1121</v>
      </c>
      <c r="D85" s="235"/>
      <c r="E85" s="474" t="s">
        <v>294</v>
      </c>
      <c r="F85" s="199" t="s">
        <v>208</v>
      </c>
      <c r="G85" s="173"/>
      <c r="H85" s="173"/>
      <c r="J85" s="191"/>
      <c r="K85" s="191"/>
    </row>
    <row r="86" spans="2:11" s="267" customFormat="1">
      <c r="B86" s="176">
        <f t="shared" ref="B86:B95" si="4">B85+1</f>
        <v>47</v>
      </c>
      <c r="C86" s="234" t="s">
        <v>1122</v>
      </c>
      <c r="D86" s="235"/>
      <c r="E86" s="474" t="s">
        <v>294</v>
      </c>
      <c r="F86" s="199" t="s">
        <v>208</v>
      </c>
      <c r="G86" s="173"/>
      <c r="H86" s="173"/>
      <c r="J86" s="191"/>
      <c r="K86" s="191"/>
    </row>
    <row r="87" spans="2:11" s="267" customFormat="1">
      <c r="B87" s="176">
        <f t="shared" si="4"/>
        <v>48</v>
      </c>
      <c r="C87" s="234" t="s">
        <v>1123</v>
      </c>
      <c r="D87" s="235"/>
      <c r="E87" s="474" t="s">
        <v>294</v>
      </c>
      <c r="F87" s="199" t="s">
        <v>208</v>
      </c>
      <c r="G87" s="173"/>
      <c r="H87" s="173"/>
      <c r="J87" s="191"/>
      <c r="K87" s="191"/>
    </row>
    <row r="88" spans="2:11" s="267" customFormat="1">
      <c r="B88" s="176">
        <f t="shared" si="4"/>
        <v>49</v>
      </c>
      <c r="C88" s="234" t="s">
        <v>1124</v>
      </c>
      <c r="D88" s="235"/>
      <c r="E88" s="474" t="s">
        <v>294</v>
      </c>
      <c r="F88" s="199" t="s">
        <v>208</v>
      </c>
      <c r="G88" s="462"/>
      <c r="H88" s="462"/>
      <c r="J88" s="191"/>
      <c r="K88" s="191"/>
    </row>
    <row r="89" spans="2:11" s="267" customFormat="1">
      <c r="B89" s="176">
        <f t="shared" si="4"/>
        <v>50</v>
      </c>
      <c r="C89" s="234" t="s">
        <v>1125</v>
      </c>
      <c r="D89" s="235"/>
      <c r="E89" s="474" t="s">
        <v>294</v>
      </c>
      <c r="F89" s="199" t="s">
        <v>208</v>
      </c>
      <c r="G89" s="462"/>
      <c r="H89" s="462"/>
      <c r="J89" s="191"/>
      <c r="K89" s="191"/>
    </row>
    <row r="90" spans="2:11" s="267" customFormat="1">
      <c r="B90" s="176">
        <f t="shared" si="4"/>
        <v>51</v>
      </c>
      <c r="C90" s="236" t="s">
        <v>1126</v>
      </c>
      <c r="D90" s="235"/>
      <c r="E90" s="474" t="s">
        <v>294</v>
      </c>
      <c r="F90" s="199" t="s">
        <v>208</v>
      </c>
      <c r="G90" s="462"/>
      <c r="H90" s="462"/>
      <c r="J90" s="191"/>
      <c r="K90" s="191"/>
    </row>
    <row r="91" spans="2:11" s="267" customFormat="1">
      <c r="B91" s="176">
        <f t="shared" si="4"/>
        <v>52</v>
      </c>
      <c r="C91" s="237" t="s">
        <v>167</v>
      </c>
      <c r="D91" s="234" t="s">
        <v>1127</v>
      </c>
      <c r="E91" s="474" t="s">
        <v>294</v>
      </c>
      <c r="F91" s="199" t="s">
        <v>208</v>
      </c>
      <c r="G91" s="462"/>
      <c r="H91" s="462"/>
      <c r="J91" s="191"/>
      <c r="K91" s="191"/>
    </row>
    <row r="92" spans="2:11" s="267" customFormat="1">
      <c r="B92" s="176">
        <f t="shared" si="4"/>
        <v>53</v>
      </c>
      <c r="C92" s="237" t="s">
        <v>169</v>
      </c>
      <c r="D92" s="234" t="s">
        <v>1128</v>
      </c>
      <c r="E92" s="474" t="s">
        <v>294</v>
      </c>
      <c r="F92" s="199" t="s">
        <v>208</v>
      </c>
      <c r="G92" s="462"/>
      <c r="H92" s="462"/>
    </row>
    <row r="93" spans="2:11" s="267" customFormat="1">
      <c r="B93" s="176">
        <f t="shared" si="4"/>
        <v>54</v>
      </c>
      <c r="C93" s="238" t="s">
        <v>1129</v>
      </c>
      <c r="D93" s="234"/>
      <c r="E93" s="474" t="s">
        <v>294</v>
      </c>
      <c r="F93" s="160" t="s">
        <v>208</v>
      </c>
      <c r="G93" s="462"/>
      <c r="H93" s="462"/>
      <c r="J93" s="191"/>
      <c r="K93" s="191"/>
    </row>
    <row r="94" spans="2:11" s="267" customFormat="1">
      <c r="B94" s="176">
        <f t="shared" si="4"/>
        <v>55</v>
      </c>
      <c r="C94" s="234" t="s">
        <v>1130</v>
      </c>
      <c r="D94" s="235"/>
      <c r="E94" s="474" t="str">
        <f>Cust_Acyn&amp;"/ Hitachi-TC"</f>
        <v>Customer/ Hitachi-TC</v>
      </c>
      <c r="F94" s="199" t="s">
        <v>208</v>
      </c>
      <c r="G94" s="462"/>
      <c r="H94" s="462"/>
      <c r="J94" s="191"/>
      <c r="K94" s="191"/>
    </row>
    <row r="95" spans="2:11" s="267" customFormat="1">
      <c r="B95" s="176">
        <f t="shared" si="4"/>
        <v>56</v>
      </c>
      <c r="C95" s="234" t="s">
        <v>1131</v>
      </c>
      <c r="D95" s="235"/>
      <c r="E95" s="474" t="str">
        <f>Cust_Acyn&amp;"/ Hitachi-TC"</f>
        <v>Customer/ Hitachi-TC</v>
      </c>
      <c r="F95" s="199" t="s">
        <v>208</v>
      </c>
      <c r="G95" s="462"/>
      <c r="H95" s="462"/>
      <c r="J95" s="18"/>
      <c r="K95" s="18"/>
    </row>
    <row r="96" spans="2:11" s="267" customFormat="1">
      <c r="B96" s="264"/>
      <c r="C96" s="5"/>
      <c r="D96" s="5"/>
      <c r="E96" s="272"/>
      <c r="F96" s="264"/>
      <c r="J96" s="18"/>
      <c r="K96" s="18"/>
    </row>
  </sheetData>
  <mergeCells count="20">
    <mergeCell ref="B16:D16"/>
    <mergeCell ref="B2:H2"/>
    <mergeCell ref="C3:D3"/>
    <mergeCell ref="J3:K3"/>
    <mergeCell ref="B5:H5"/>
    <mergeCell ref="J4:K4"/>
    <mergeCell ref="B6:H6"/>
    <mergeCell ref="B7:H7"/>
    <mergeCell ref="B9:H9"/>
    <mergeCell ref="J8:K8"/>
    <mergeCell ref="B11:H11"/>
    <mergeCell ref="C12:D12"/>
    <mergeCell ref="B79:D79"/>
    <mergeCell ref="B83:H83"/>
    <mergeCell ref="B17:H17"/>
    <mergeCell ref="B19:H19"/>
    <mergeCell ref="B46:H46"/>
    <mergeCell ref="B51:H51"/>
    <mergeCell ref="B58:H58"/>
    <mergeCell ref="B78:H78"/>
  </mergeCells>
  <hyperlinks>
    <hyperlink ref="J2" location="'Cover Sheet'!A1" display="Back to Cover Sheet" xr:uid="{00000000-0004-0000-0800-000000000000}"/>
  </hyperlinks>
  <pageMargins left="0.75" right="0.75" top="1" bottom="1" header="0.5" footer="0.5"/>
  <pageSetup orientation="portrait" horizontalDpi="4294967292" verticalDpi="429496729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92D050"/>
  </sheetPr>
  <dimension ref="B2:K330"/>
  <sheetViews>
    <sheetView zoomScale="80" zoomScaleNormal="80" workbookViewId="0">
      <selection activeCell="D142" sqref="D142:D143"/>
    </sheetView>
  </sheetViews>
  <sheetFormatPr defaultRowHeight="15.75"/>
  <cols>
    <col min="1" max="1" width="1.7109375" style="65" customWidth="1"/>
    <col min="2" max="2" width="3.85546875" style="283" customWidth="1"/>
    <col min="3" max="3" width="3.140625" style="65" customWidth="1"/>
    <col min="4" max="4" width="224.85546875" style="65" bestFit="1" customWidth="1"/>
    <col min="5" max="5" width="23.5703125" style="283" bestFit="1" customWidth="1"/>
    <col min="6" max="6" width="28" style="283" customWidth="1"/>
    <col min="7" max="7" width="17" style="283" bestFit="1" customWidth="1"/>
    <col min="8" max="8" width="15.42578125" style="283" bestFit="1" customWidth="1"/>
    <col min="9" max="9" width="4.140625" style="65" customWidth="1"/>
    <col min="10" max="10" width="28.140625" style="18" customWidth="1"/>
    <col min="11" max="11" width="24.85546875" style="18" bestFit="1" customWidth="1"/>
    <col min="12" max="16384" width="9.140625" style="65"/>
  </cols>
  <sheetData>
    <row r="2" spans="2:11" ht="21">
      <c r="B2" s="548" t="s">
        <v>1202</v>
      </c>
      <c r="C2" s="549"/>
      <c r="D2" s="549"/>
      <c r="E2" s="549"/>
      <c r="F2" s="549"/>
      <c r="G2" s="549"/>
      <c r="H2" s="550"/>
      <c r="J2" s="184" t="s">
        <v>53</v>
      </c>
      <c r="K2" s="19"/>
    </row>
    <row r="3" spans="2:11" ht="23.25">
      <c r="B3" s="117" t="s">
        <v>151</v>
      </c>
      <c r="C3" s="529" t="s">
        <v>620</v>
      </c>
      <c r="D3" s="529"/>
      <c r="E3" s="467" t="s">
        <v>200</v>
      </c>
      <c r="F3" s="467" t="s">
        <v>201</v>
      </c>
      <c r="G3" s="467" t="s">
        <v>202</v>
      </c>
      <c r="H3" s="467" t="s">
        <v>203</v>
      </c>
      <c r="J3" s="551" t="s">
        <v>1153</v>
      </c>
      <c r="K3" s="551"/>
    </row>
    <row r="4" spans="2:11">
      <c r="B4" s="601"/>
      <c r="C4" s="307" t="s">
        <v>1203</v>
      </c>
      <c r="D4" s="307"/>
      <c r="E4" s="307"/>
      <c r="F4" s="307"/>
      <c r="G4" s="286"/>
      <c r="H4" s="286"/>
      <c r="J4" s="552" t="str">
        <f>Cust_Acyn</f>
        <v>Customer</v>
      </c>
      <c r="K4" s="552"/>
    </row>
    <row r="5" spans="2:11" s="267" customFormat="1">
      <c r="B5" s="601"/>
      <c r="C5" s="360" t="s">
        <v>621</v>
      </c>
      <c r="D5" s="359"/>
      <c r="E5" s="359"/>
      <c r="F5" s="359"/>
      <c r="G5" s="359"/>
      <c r="H5" s="359"/>
      <c r="J5" s="173" t="s">
        <v>209</v>
      </c>
      <c r="K5" s="173" t="str">
        <f>Cust_PM</f>
        <v>Cust_PM_TBD</v>
      </c>
    </row>
    <row r="6" spans="2:11">
      <c r="B6" s="602" t="s">
        <v>1204</v>
      </c>
      <c r="C6" s="603"/>
      <c r="D6" s="603"/>
      <c r="E6" s="603"/>
      <c r="F6" s="603"/>
      <c r="G6" s="603"/>
      <c r="H6" s="604"/>
      <c r="J6" s="173" t="s">
        <v>213</v>
      </c>
      <c r="K6" s="173" t="str">
        <f>Cust_Storage_Lead</f>
        <v>Cust_Storage_Lead_TBD</v>
      </c>
    </row>
    <row r="7" spans="2:11">
      <c r="B7" s="176">
        <f>1</f>
        <v>1</v>
      </c>
      <c r="C7" s="173" t="s">
        <v>1205</v>
      </c>
      <c r="D7" s="173"/>
      <c r="E7" s="286" t="s">
        <v>294</v>
      </c>
      <c r="F7" s="176" t="s">
        <v>1206</v>
      </c>
      <c r="G7" s="176"/>
      <c r="H7" s="474"/>
      <c r="J7" s="173" t="s">
        <v>215</v>
      </c>
      <c r="K7" s="173"/>
    </row>
    <row r="8" spans="2:11" s="27" customFormat="1">
      <c r="B8" s="208">
        <f>B7+1</f>
        <v>2</v>
      </c>
      <c r="C8" s="209" t="s">
        <v>1207</v>
      </c>
      <c r="D8" s="209"/>
      <c r="E8" s="209" t="str">
        <f>Cust_Acyn&amp;"/ Hitachi"</f>
        <v>Customer/ Hitachi</v>
      </c>
      <c r="F8" s="208" t="s">
        <v>627</v>
      </c>
      <c r="G8" s="210"/>
      <c r="H8" s="211"/>
      <c r="J8" s="552" t="s">
        <v>217</v>
      </c>
      <c r="K8" s="552"/>
    </row>
    <row r="9" spans="2:11">
      <c r="B9" s="176">
        <f>B8+1</f>
        <v>3</v>
      </c>
      <c r="C9" s="605" t="s">
        <v>1208</v>
      </c>
      <c r="D9" s="605"/>
      <c r="E9" s="286"/>
      <c r="F9" s="176"/>
      <c r="G9" s="176"/>
      <c r="H9" s="474"/>
      <c r="J9" s="173" t="s">
        <v>219</v>
      </c>
      <c r="K9" s="173" t="str">
        <f>Hitachi_PM_1</f>
        <v>HitachiPM_TBD</v>
      </c>
    </row>
    <row r="10" spans="2:11">
      <c r="B10" s="286"/>
      <c r="C10" s="176" t="s">
        <v>167</v>
      </c>
      <c r="D10" s="173" t="s">
        <v>1209</v>
      </c>
      <c r="E10" s="286" t="s">
        <v>294</v>
      </c>
      <c r="F10" s="176" t="s">
        <v>1206</v>
      </c>
      <c r="G10" s="176"/>
      <c r="H10" s="474"/>
      <c r="J10" s="173" t="s">
        <v>1159</v>
      </c>
      <c r="K10" s="173" t="str">
        <f>Hitachi_STC_1</f>
        <v>Hitachi_STC_TBD</v>
      </c>
    </row>
    <row r="11" spans="2:11">
      <c r="B11" s="176"/>
      <c r="C11" s="176" t="s">
        <v>169</v>
      </c>
      <c r="D11" s="173" t="s">
        <v>1210</v>
      </c>
      <c r="E11" s="286" t="s">
        <v>294</v>
      </c>
      <c r="F11" s="176" t="s">
        <v>1206</v>
      </c>
      <c r="G11" s="176"/>
      <c r="H11" s="474"/>
      <c r="J11" s="173" t="s">
        <v>223</v>
      </c>
      <c r="K11" s="173" t="str">
        <f>Hitachi_Lead_TC</f>
        <v>HitachiLeadTC_TBD</v>
      </c>
    </row>
    <row r="12" spans="2:11">
      <c r="B12" s="176">
        <f>B9+1</f>
        <v>4</v>
      </c>
      <c r="C12" s="605" t="s">
        <v>1211</v>
      </c>
      <c r="D12" s="605"/>
      <c r="E12" s="286"/>
      <c r="F12" s="176"/>
      <c r="G12" s="176"/>
      <c r="H12" s="474"/>
      <c r="J12" s="173" t="s">
        <v>225</v>
      </c>
      <c r="K12" s="173" t="str">
        <f>Hitachi_TC_1</f>
        <v>HitachiTC1_TBD</v>
      </c>
    </row>
    <row r="13" spans="2:11">
      <c r="B13" s="286"/>
      <c r="C13" s="176" t="s">
        <v>167</v>
      </c>
      <c r="D13" s="173" t="s">
        <v>1212</v>
      </c>
      <c r="E13" s="286" t="str">
        <f>Cust_Acyn</f>
        <v>Customer</v>
      </c>
      <c r="F13" s="208" t="s">
        <v>325</v>
      </c>
      <c r="G13" s="176"/>
      <c r="H13" s="474"/>
      <c r="J13" s="173" t="s">
        <v>227</v>
      </c>
      <c r="K13" s="173" t="str">
        <f>Hitachi_TC_2</f>
        <v>HitachiTC2_TBD</v>
      </c>
    </row>
    <row r="14" spans="2:11">
      <c r="B14" s="176"/>
      <c r="C14" s="176" t="s">
        <v>169</v>
      </c>
      <c r="D14" s="173" t="s">
        <v>1213</v>
      </c>
      <c r="E14" s="286" t="str">
        <f>Cust_Acyn</f>
        <v>Customer</v>
      </c>
      <c r="F14" s="208" t="s">
        <v>325</v>
      </c>
      <c r="G14" s="176"/>
      <c r="H14" s="474"/>
      <c r="J14" s="15"/>
      <c r="K14" s="15"/>
    </row>
    <row r="15" spans="2:11">
      <c r="B15" s="176"/>
      <c r="C15" s="176" t="s">
        <v>171</v>
      </c>
      <c r="D15" s="173" t="s">
        <v>1214</v>
      </c>
      <c r="E15" s="286" t="str">
        <f>Cust_Acyn</f>
        <v>Customer</v>
      </c>
      <c r="F15" s="208" t="s">
        <v>325</v>
      </c>
      <c r="G15" s="176"/>
      <c r="H15" s="474"/>
      <c r="J15" s="15"/>
      <c r="K15" s="15"/>
    </row>
    <row r="16" spans="2:11">
      <c r="B16" s="176"/>
      <c r="C16" s="176"/>
      <c r="D16" s="173" t="s">
        <v>1215</v>
      </c>
      <c r="E16" s="286" t="str">
        <f>Cust_Acyn</f>
        <v>Customer</v>
      </c>
      <c r="F16" s="208" t="s">
        <v>325</v>
      </c>
      <c r="G16" s="176"/>
      <c r="H16" s="474"/>
    </row>
    <row r="17" spans="2:8">
      <c r="B17" s="176">
        <f>B12+1</f>
        <v>5</v>
      </c>
      <c r="C17" s="475" t="s">
        <v>1216</v>
      </c>
      <c r="D17" s="288"/>
      <c r="E17" s="286"/>
      <c r="F17" s="176"/>
      <c r="G17" s="176"/>
      <c r="H17" s="474"/>
    </row>
    <row r="18" spans="2:8">
      <c r="B18" s="176"/>
      <c r="C18" s="176" t="s">
        <v>167</v>
      </c>
      <c r="D18" s="286" t="s">
        <v>1217</v>
      </c>
      <c r="E18" s="286" t="s">
        <v>294</v>
      </c>
      <c r="F18" s="176" t="s">
        <v>1206</v>
      </c>
      <c r="G18" s="176"/>
      <c r="H18" s="474"/>
    </row>
    <row r="19" spans="2:8">
      <c r="B19" s="176"/>
      <c r="C19" s="176" t="s">
        <v>169</v>
      </c>
      <c r="D19" s="286" t="s">
        <v>1218</v>
      </c>
      <c r="E19" s="286" t="s">
        <v>294</v>
      </c>
      <c r="F19" s="176" t="s">
        <v>1206</v>
      </c>
      <c r="G19" s="176"/>
      <c r="H19" s="474"/>
    </row>
    <row r="20" spans="2:8">
      <c r="B20" s="176"/>
      <c r="C20" s="176" t="s">
        <v>171</v>
      </c>
      <c r="D20" s="173" t="s">
        <v>1219</v>
      </c>
      <c r="E20" s="286" t="s">
        <v>294</v>
      </c>
      <c r="F20" s="176" t="s">
        <v>1206</v>
      </c>
      <c r="G20" s="176"/>
      <c r="H20" s="474"/>
    </row>
    <row r="21" spans="2:8">
      <c r="B21" s="176"/>
      <c r="C21" s="176" t="s">
        <v>173</v>
      </c>
      <c r="D21" s="173" t="s">
        <v>1220</v>
      </c>
      <c r="E21" s="286" t="s">
        <v>294</v>
      </c>
      <c r="F21" s="176" t="s">
        <v>1206</v>
      </c>
      <c r="G21" s="176"/>
      <c r="H21" s="474"/>
    </row>
    <row r="22" spans="2:8">
      <c r="B22" s="176"/>
      <c r="C22" s="176" t="s">
        <v>233</v>
      </c>
      <c r="D22" s="173" t="s">
        <v>1221</v>
      </c>
      <c r="E22" s="286" t="s">
        <v>294</v>
      </c>
      <c r="F22" s="176" t="s">
        <v>1206</v>
      </c>
      <c r="G22" s="176"/>
      <c r="H22" s="474"/>
    </row>
    <row r="23" spans="2:8">
      <c r="B23" s="176">
        <f>B17+1</f>
        <v>6</v>
      </c>
      <c r="C23" s="173" t="s">
        <v>1222</v>
      </c>
      <c r="D23" s="286"/>
      <c r="E23" s="286" t="s">
        <v>294</v>
      </c>
      <c r="F23" s="176" t="s">
        <v>1206</v>
      </c>
      <c r="G23" s="176"/>
      <c r="H23" s="474"/>
    </row>
    <row r="24" spans="2:8">
      <c r="B24" s="176">
        <f>B23+1</f>
        <v>7</v>
      </c>
      <c r="C24" s="173" t="s">
        <v>1223</v>
      </c>
      <c r="D24" s="286"/>
      <c r="E24" s="286" t="str">
        <f>Cust_Acyn&amp;"/ Hitachi-TC"</f>
        <v>Customer/ Hitachi-TC</v>
      </c>
      <c r="F24" s="176" t="s">
        <v>1206</v>
      </c>
      <c r="G24" s="176"/>
      <c r="H24" s="474"/>
    </row>
    <row r="25" spans="2:8">
      <c r="B25" s="176">
        <f>B24+1</f>
        <v>8</v>
      </c>
      <c r="C25" s="173" t="s">
        <v>1224</v>
      </c>
      <c r="D25" s="286"/>
      <c r="E25" s="286" t="str">
        <f>Cust_Acyn</f>
        <v>Customer</v>
      </c>
      <c r="F25" s="208" t="s">
        <v>325</v>
      </c>
      <c r="G25" s="176"/>
      <c r="H25" s="474"/>
    </row>
    <row r="26" spans="2:8">
      <c r="B26" s="606" t="s">
        <v>622</v>
      </c>
      <c r="C26" s="607"/>
      <c r="D26" s="607"/>
      <c r="E26" s="607"/>
      <c r="F26" s="607"/>
      <c r="G26" s="607"/>
      <c r="H26" s="608"/>
    </row>
    <row r="27" spans="2:8">
      <c r="B27" s="176">
        <f>B25+1</f>
        <v>9</v>
      </c>
      <c r="C27" s="474" t="s">
        <v>1225</v>
      </c>
      <c r="D27" s="286"/>
      <c r="E27" s="286" t="str">
        <f>Cust_Acyn</f>
        <v>Customer</v>
      </c>
      <c r="F27" s="208" t="s">
        <v>325</v>
      </c>
      <c r="G27" s="176"/>
      <c r="H27" s="474"/>
    </row>
    <row r="28" spans="2:8">
      <c r="B28" s="176">
        <f>B27+1</f>
        <v>10</v>
      </c>
      <c r="C28" s="173" t="s">
        <v>1226</v>
      </c>
      <c r="D28" s="286"/>
      <c r="E28" s="286" t="str">
        <f>Cust_Acyn</f>
        <v>Customer</v>
      </c>
      <c r="F28" s="208" t="s">
        <v>325</v>
      </c>
      <c r="G28" s="176"/>
      <c r="H28" s="172"/>
    </row>
    <row r="29" spans="2:8">
      <c r="B29" s="176">
        <f t="shared" ref="B29:B31" si="0">B28+1</f>
        <v>11</v>
      </c>
      <c r="C29" s="474" t="s">
        <v>1227</v>
      </c>
      <c r="D29" s="286"/>
      <c r="E29" s="286" t="s">
        <v>294</v>
      </c>
      <c r="F29" s="176" t="s">
        <v>1206</v>
      </c>
      <c r="G29" s="176"/>
      <c r="H29" s="474"/>
    </row>
    <row r="30" spans="2:8">
      <c r="B30" s="176">
        <f t="shared" si="0"/>
        <v>12</v>
      </c>
      <c r="C30" s="474" t="s">
        <v>1228</v>
      </c>
      <c r="D30" s="286"/>
      <c r="E30" s="286" t="str">
        <f>Cust_Acyn</f>
        <v>Customer</v>
      </c>
      <c r="F30" s="208" t="s">
        <v>325</v>
      </c>
      <c r="G30" s="176"/>
      <c r="H30" s="173"/>
    </row>
    <row r="31" spans="2:8">
      <c r="B31" s="176">
        <f t="shared" si="0"/>
        <v>13</v>
      </c>
      <c r="C31" s="474" t="s">
        <v>1229</v>
      </c>
      <c r="D31" s="286"/>
      <c r="E31" s="286" t="str">
        <f>Cust_Acyn</f>
        <v>Customer</v>
      </c>
      <c r="F31" s="176" t="s">
        <v>377</v>
      </c>
      <c r="G31" s="176"/>
      <c r="H31" s="173"/>
    </row>
    <row r="32" spans="2:8">
      <c r="B32" s="579" t="s">
        <v>731</v>
      </c>
      <c r="C32" s="579"/>
      <c r="D32" s="579"/>
      <c r="E32" s="579"/>
      <c r="F32" s="579"/>
      <c r="G32" s="579"/>
      <c r="H32" s="579"/>
    </row>
    <row r="33" spans="2:11" s="27" customFormat="1">
      <c r="B33" s="598" t="s">
        <v>678</v>
      </c>
      <c r="C33" s="599"/>
      <c r="D33" s="599"/>
      <c r="E33" s="599"/>
      <c r="F33" s="599"/>
      <c r="G33" s="599"/>
      <c r="H33" s="600"/>
      <c r="J33" s="18"/>
      <c r="K33" s="18"/>
    </row>
    <row r="34" spans="2:11">
      <c r="B34" s="286"/>
      <c r="C34" s="308" t="s">
        <v>1230</v>
      </c>
      <c r="D34" s="301"/>
      <c r="E34" s="286"/>
      <c r="F34" s="176"/>
      <c r="G34" s="176"/>
      <c r="H34" s="173"/>
    </row>
    <row r="35" spans="2:11">
      <c r="B35" s="176">
        <f>B31+1</f>
        <v>14</v>
      </c>
      <c r="C35" s="173" t="s">
        <v>1231</v>
      </c>
      <c r="D35" s="286"/>
      <c r="E35" s="286" t="str">
        <f>Cust_Acyn</f>
        <v>Customer</v>
      </c>
      <c r="F35" s="208" t="s">
        <v>325</v>
      </c>
      <c r="G35" s="176"/>
      <c r="H35" s="474" t="s">
        <v>83</v>
      </c>
    </row>
    <row r="36" spans="2:11">
      <c r="B36" s="176">
        <f>B35+1</f>
        <v>15</v>
      </c>
      <c r="C36" s="173" t="s">
        <v>1232</v>
      </c>
      <c r="D36" s="286"/>
      <c r="E36" s="286" t="str">
        <f>Cust_Acyn&amp;"/ Hitachi"</f>
        <v>Customer/ Hitachi</v>
      </c>
      <c r="F36" s="176" t="s">
        <v>1233</v>
      </c>
      <c r="G36" s="176"/>
      <c r="H36" s="474"/>
    </row>
    <row r="37" spans="2:11">
      <c r="B37" s="176">
        <f t="shared" ref="B37:B39" si="1">B36+1</f>
        <v>16</v>
      </c>
      <c r="C37" s="309" t="s">
        <v>1234</v>
      </c>
      <c r="D37" s="286"/>
      <c r="E37" s="286" t="str">
        <f>Cust_Acyn&amp;"/ Hitachi"</f>
        <v>Customer/ Hitachi</v>
      </c>
      <c r="F37" s="176" t="s">
        <v>1233</v>
      </c>
      <c r="G37" s="176"/>
      <c r="H37" s="474"/>
    </row>
    <row r="38" spans="2:11">
      <c r="B38" s="176">
        <f t="shared" si="1"/>
        <v>17</v>
      </c>
      <c r="C38" s="475" t="s">
        <v>1235</v>
      </c>
      <c r="D38" s="286"/>
      <c r="E38" s="286" t="str">
        <f>Cust_Acyn</f>
        <v>Customer</v>
      </c>
      <c r="F38" s="208" t="s">
        <v>325</v>
      </c>
      <c r="G38" s="176"/>
      <c r="H38" s="173"/>
      <c r="J38" s="21"/>
      <c r="K38" s="21"/>
    </row>
    <row r="39" spans="2:11">
      <c r="B39" s="176">
        <f t="shared" si="1"/>
        <v>18</v>
      </c>
      <c r="C39" s="309" t="s">
        <v>1236</v>
      </c>
      <c r="D39" s="286"/>
      <c r="E39" s="286" t="str">
        <f>Cust_Acyn&amp;"/ Hitachi"</f>
        <v>Customer/ Hitachi</v>
      </c>
      <c r="F39" s="176" t="s">
        <v>1233</v>
      </c>
      <c r="G39" s="477"/>
      <c r="H39" s="474"/>
    </row>
    <row r="40" spans="2:11">
      <c r="B40" s="593" t="s">
        <v>1237</v>
      </c>
      <c r="C40" s="594"/>
      <c r="D40" s="594"/>
      <c r="E40" s="594"/>
      <c r="F40" s="594"/>
      <c r="G40" s="594"/>
      <c r="H40" s="595"/>
    </row>
    <row r="41" spans="2:11">
      <c r="B41" s="176">
        <f>B39+1</f>
        <v>19</v>
      </c>
      <c r="C41" s="288" t="s">
        <v>1238</v>
      </c>
      <c r="D41" s="286"/>
      <c r="E41" s="286"/>
      <c r="F41" s="176"/>
      <c r="G41" s="176"/>
      <c r="H41" s="175"/>
    </row>
    <row r="42" spans="2:11">
      <c r="B42" s="286"/>
      <c r="C42" s="286"/>
      <c r="D42" s="474" t="s">
        <v>1239</v>
      </c>
      <c r="E42" s="286" t="str">
        <f>Cust_Acyn</f>
        <v>Customer</v>
      </c>
      <c r="F42" s="176" t="s">
        <v>1240</v>
      </c>
      <c r="G42" s="176"/>
      <c r="H42" s="175"/>
    </row>
    <row r="43" spans="2:11">
      <c r="B43" s="176">
        <f>B41+1</f>
        <v>20</v>
      </c>
      <c r="C43" s="172" t="s">
        <v>1241</v>
      </c>
      <c r="D43" s="286"/>
      <c r="E43" s="286" t="str">
        <f>Cust_Acyn</f>
        <v>Customer</v>
      </c>
      <c r="F43" s="208" t="s">
        <v>325</v>
      </c>
      <c r="G43" s="176"/>
      <c r="H43" s="175"/>
    </row>
    <row r="44" spans="2:11">
      <c r="B44" s="176"/>
      <c r="C44" s="176" t="s">
        <v>167</v>
      </c>
      <c r="D44" s="173" t="s">
        <v>1242</v>
      </c>
      <c r="E44" s="286"/>
      <c r="F44" s="176"/>
      <c r="G44" s="176"/>
      <c r="H44" s="175"/>
    </row>
    <row r="45" spans="2:11">
      <c r="B45" s="176"/>
      <c r="C45" s="16"/>
      <c r="D45" s="368" t="s">
        <v>1243</v>
      </c>
      <c r="E45" s="286"/>
      <c r="F45" s="176"/>
      <c r="G45" s="176"/>
      <c r="H45" s="175"/>
    </row>
    <row r="46" spans="2:11" s="283" customFormat="1">
      <c r="B46" s="176"/>
      <c r="C46" s="176" t="s">
        <v>169</v>
      </c>
      <c r="D46" s="173" t="s">
        <v>1163</v>
      </c>
      <c r="E46" s="286"/>
      <c r="F46" s="176"/>
      <c r="G46" s="176"/>
      <c r="H46" s="175"/>
      <c r="J46" s="191"/>
      <c r="K46" s="191"/>
    </row>
    <row r="47" spans="2:11">
      <c r="B47" s="176"/>
      <c r="C47" s="16"/>
      <c r="D47" s="368" t="s">
        <v>1164</v>
      </c>
      <c r="E47" s="286"/>
      <c r="F47" s="176"/>
      <c r="G47" s="176"/>
      <c r="H47" s="175"/>
    </row>
    <row r="48" spans="2:11">
      <c r="B48" s="176"/>
      <c r="C48" s="16"/>
      <c r="D48" s="368" t="s">
        <v>1165</v>
      </c>
      <c r="E48" s="286"/>
      <c r="F48" s="176"/>
      <c r="G48" s="176"/>
      <c r="H48" s="175"/>
    </row>
    <row r="49" spans="2:11" s="283" customFormat="1">
      <c r="B49" s="176"/>
      <c r="C49" s="176" t="s">
        <v>171</v>
      </c>
      <c r="D49" s="173" t="s">
        <v>1244</v>
      </c>
      <c r="E49" s="286"/>
      <c r="F49" s="176"/>
      <c r="G49" s="176"/>
      <c r="H49" s="175"/>
      <c r="J49" s="191"/>
      <c r="K49" s="191"/>
    </row>
    <row r="50" spans="2:11">
      <c r="B50" s="176"/>
      <c r="C50" s="16"/>
      <c r="D50" s="368" t="s">
        <v>1167</v>
      </c>
      <c r="E50" s="286"/>
      <c r="F50" s="176"/>
      <c r="G50" s="176"/>
      <c r="H50" s="175"/>
    </row>
    <row r="51" spans="2:11" s="283" customFormat="1">
      <c r="B51" s="176"/>
      <c r="C51" s="176" t="s">
        <v>173</v>
      </c>
      <c r="D51" s="173" t="s">
        <v>1245</v>
      </c>
      <c r="E51" s="286"/>
      <c r="F51" s="176"/>
      <c r="G51" s="176"/>
      <c r="H51" s="175"/>
      <c r="J51" s="191"/>
      <c r="K51" s="191"/>
    </row>
    <row r="52" spans="2:11">
      <c r="B52" s="176"/>
      <c r="C52" s="16"/>
      <c r="D52" s="368" t="s">
        <v>1169</v>
      </c>
      <c r="E52" s="286"/>
      <c r="F52" s="176"/>
      <c r="G52" s="176"/>
      <c r="H52" s="175"/>
    </row>
    <row r="53" spans="2:11" s="283" customFormat="1">
      <c r="B53" s="176"/>
      <c r="C53" s="176" t="s">
        <v>233</v>
      </c>
      <c r="D53" s="173" t="s">
        <v>1246</v>
      </c>
      <c r="E53" s="286"/>
      <c r="F53" s="176"/>
      <c r="G53" s="176"/>
      <c r="H53" s="175"/>
      <c r="J53" s="191"/>
      <c r="K53" s="191"/>
    </row>
    <row r="54" spans="2:11" s="283" customFormat="1">
      <c r="B54" s="176"/>
      <c r="C54" s="176"/>
      <c r="D54" s="368" t="s">
        <v>1247</v>
      </c>
      <c r="E54" s="286"/>
      <c r="F54" s="176"/>
      <c r="G54" s="176"/>
      <c r="H54" s="175"/>
      <c r="J54" s="191"/>
      <c r="K54" s="191"/>
    </row>
    <row r="55" spans="2:11" s="283" customFormat="1">
      <c r="B55" s="176"/>
      <c r="C55" s="176" t="s">
        <v>243</v>
      </c>
      <c r="D55" s="307" t="s">
        <v>1248</v>
      </c>
      <c r="E55" s="286"/>
      <c r="F55" s="176"/>
      <c r="G55" s="176"/>
      <c r="H55" s="175"/>
      <c r="J55" s="191"/>
      <c r="K55" s="191"/>
    </row>
    <row r="56" spans="2:11" s="283" customFormat="1">
      <c r="B56" s="176">
        <f>B43+1</f>
        <v>21</v>
      </c>
      <c r="C56" s="172" t="s">
        <v>1249</v>
      </c>
      <c r="D56" s="286"/>
      <c r="E56" s="286" t="str">
        <f>Cust_Acyn</f>
        <v>Customer</v>
      </c>
      <c r="F56" s="208" t="s">
        <v>325</v>
      </c>
      <c r="G56" s="176"/>
      <c r="H56" s="175"/>
      <c r="J56" s="191"/>
      <c r="K56" s="191"/>
    </row>
    <row r="57" spans="2:11" s="283" customFormat="1">
      <c r="B57" s="176"/>
      <c r="C57" s="176" t="s">
        <v>167</v>
      </c>
      <c r="D57" s="173" t="s">
        <v>1250</v>
      </c>
      <c r="E57" s="286"/>
      <c r="F57" s="176"/>
      <c r="G57" s="176"/>
      <c r="H57" s="175"/>
      <c r="J57" s="191"/>
      <c r="K57" s="191"/>
    </row>
    <row r="58" spans="2:11" s="283" customFormat="1">
      <c r="B58" s="176"/>
      <c r="C58" s="176" t="s">
        <v>169</v>
      </c>
      <c r="D58" s="173" t="s">
        <v>1251</v>
      </c>
      <c r="E58" s="286"/>
      <c r="F58" s="176"/>
      <c r="G58" s="176"/>
      <c r="H58" s="175"/>
      <c r="J58" s="191"/>
      <c r="K58" s="191"/>
    </row>
    <row r="59" spans="2:11" s="283" customFormat="1">
      <c r="B59" s="176"/>
      <c r="C59" s="176" t="s">
        <v>171</v>
      </c>
      <c r="D59" s="173" t="s">
        <v>1252</v>
      </c>
      <c r="E59" s="286"/>
      <c r="F59" s="176"/>
      <c r="G59" s="176"/>
      <c r="H59" s="175"/>
      <c r="J59" s="191"/>
      <c r="K59" s="191"/>
    </row>
    <row r="60" spans="2:11">
      <c r="B60" s="176"/>
      <c r="C60" s="16"/>
      <c r="D60" s="368" t="s">
        <v>1172</v>
      </c>
      <c r="E60" s="286"/>
      <c r="F60" s="176"/>
      <c r="G60" s="176"/>
      <c r="H60" s="175"/>
      <c r="J60" s="19"/>
      <c r="K60" s="19"/>
    </row>
    <row r="61" spans="2:11">
      <c r="B61" s="176"/>
      <c r="C61" s="16"/>
      <c r="D61" s="368" t="s">
        <v>1173</v>
      </c>
      <c r="E61" s="286"/>
      <c r="F61" s="176"/>
      <c r="G61" s="176"/>
      <c r="H61" s="175"/>
      <c r="J61" s="19"/>
      <c r="K61" s="19"/>
    </row>
    <row r="62" spans="2:11" s="283" customFormat="1">
      <c r="B62" s="176"/>
      <c r="C62" s="176" t="s">
        <v>173</v>
      </c>
      <c r="D62" s="173" t="s">
        <v>1184</v>
      </c>
      <c r="E62" s="286"/>
      <c r="F62" s="176"/>
      <c r="G62" s="176"/>
      <c r="H62" s="175"/>
      <c r="J62" s="267"/>
      <c r="K62" s="267"/>
    </row>
    <row r="63" spans="2:11">
      <c r="B63" s="176"/>
      <c r="C63" s="16"/>
      <c r="D63" s="368" t="s">
        <v>1185</v>
      </c>
      <c r="E63" s="286"/>
      <c r="F63" s="176"/>
      <c r="G63" s="176"/>
      <c r="H63" s="175"/>
      <c r="J63" s="19"/>
      <c r="K63" s="19"/>
    </row>
    <row r="64" spans="2:11" s="283" customFormat="1">
      <c r="B64" s="176"/>
      <c r="C64" s="176" t="s">
        <v>233</v>
      </c>
      <c r="D64" s="173" t="s">
        <v>1253</v>
      </c>
      <c r="E64" s="286"/>
      <c r="F64" s="176"/>
      <c r="G64" s="176"/>
      <c r="H64" s="175"/>
      <c r="J64" s="267"/>
      <c r="K64" s="267"/>
    </row>
    <row r="65" spans="2:11" s="283" customFormat="1">
      <c r="B65" s="176"/>
      <c r="C65" s="176" t="s">
        <v>243</v>
      </c>
      <c r="D65" s="173" t="s">
        <v>1254</v>
      </c>
      <c r="E65" s="286"/>
      <c r="F65" s="176"/>
      <c r="G65" s="176"/>
      <c r="H65" s="175"/>
      <c r="J65" s="267"/>
      <c r="K65" s="267"/>
    </row>
    <row r="66" spans="2:11" s="283" customFormat="1">
      <c r="B66" s="176"/>
      <c r="C66" s="176" t="s">
        <v>457</v>
      </c>
      <c r="D66" s="309" t="s">
        <v>1255</v>
      </c>
      <c r="E66" s="286" t="str">
        <f>Cust_Acyn</f>
        <v>Customer</v>
      </c>
      <c r="F66" s="208" t="s">
        <v>325</v>
      </c>
      <c r="G66" s="176"/>
      <c r="H66" s="175"/>
      <c r="J66" s="267"/>
      <c r="K66" s="267"/>
    </row>
    <row r="67" spans="2:11" s="283" customFormat="1">
      <c r="B67" s="176"/>
      <c r="C67" s="309"/>
      <c r="D67" s="286" t="s">
        <v>1256</v>
      </c>
      <c r="E67" s="286"/>
      <c r="F67" s="208"/>
      <c r="G67" s="176"/>
      <c r="H67" s="175"/>
      <c r="J67" s="267"/>
      <c r="K67" s="267"/>
    </row>
    <row r="68" spans="2:11" s="283" customFormat="1">
      <c r="B68" s="176"/>
      <c r="C68" s="309"/>
      <c r="D68" s="286" t="s">
        <v>1257</v>
      </c>
      <c r="E68" s="286"/>
      <c r="F68" s="208"/>
      <c r="G68" s="176"/>
      <c r="H68" s="175"/>
      <c r="J68" s="267"/>
      <c r="K68" s="267"/>
    </row>
    <row r="69" spans="2:11">
      <c r="B69" s="176"/>
      <c r="C69" s="68"/>
      <c r="D69" s="368" t="s">
        <v>1258</v>
      </c>
      <c r="E69" s="286"/>
      <c r="F69" s="208"/>
      <c r="G69" s="176"/>
      <c r="H69" s="175"/>
      <c r="J69" s="19"/>
      <c r="K69" s="19"/>
    </row>
    <row r="70" spans="2:11">
      <c r="B70" s="176"/>
      <c r="C70" s="68"/>
      <c r="D70" s="368" t="s">
        <v>1259</v>
      </c>
      <c r="E70" s="286"/>
      <c r="F70" s="208"/>
      <c r="G70" s="176"/>
      <c r="H70" s="175"/>
      <c r="J70" s="19"/>
      <c r="K70" s="19"/>
    </row>
    <row r="71" spans="2:11" s="283" customFormat="1">
      <c r="B71" s="176"/>
      <c r="C71" s="176" t="s">
        <v>462</v>
      </c>
      <c r="D71" s="173" t="s">
        <v>1260</v>
      </c>
      <c r="E71" s="286"/>
      <c r="F71" s="176"/>
      <c r="G71" s="176"/>
      <c r="H71" s="175"/>
      <c r="J71" s="267"/>
      <c r="K71" s="267"/>
    </row>
    <row r="72" spans="2:11" s="283" customFormat="1">
      <c r="B72" s="565" t="s">
        <v>1046</v>
      </c>
      <c r="C72" s="566"/>
      <c r="D72" s="566"/>
      <c r="E72" s="566"/>
      <c r="F72" s="566"/>
      <c r="G72" s="566"/>
      <c r="H72" s="567"/>
      <c r="J72" s="267"/>
      <c r="K72" s="267"/>
    </row>
    <row r="73" spans="2:11" s="283" customFormat="1">
      <c r="B73" s="295">
        <f>B56+1</f>
        <v>22</v>
      </c>
      <c r="C73" s="304" t="s">
        <v>1261</v>
      </c>
      <c r="D73" s="304"/>
      <c r="E73" s="286" t="s">
        <v>294</v>
      </c>
      <c r="F73" s="176" t="s">
        <v>1206</v>
      </c>
      <c r="G73" s="176"/>
      <c r="H73" s="175"/>
      <c r="J73" s="267"/>
      <c r="K73" s="267"/>
    </row>
    <row r="74" spans="2:11" s="283" customFormat="1">
      <c r="B74" s="176">
        <f>B73+1</f>
        <v>23</v>
      </c>
      <c r="C74" s="173" t="s">
        <v>1262</v>
      </c>
      <c r="D74" s="286"/>
      <c r="E74" s="286" t="s">
        <v>294</v>
      </c>
      <c r="F74" s="176" t="s">
        <v>1206</v>
      </c>
      <c r="G74" s="176"/>
      <c r="H74" s="175"/>
      <c r="J74" s="267"/>
      <c r="K74" s="267"/>
    </row>
    <row r="75" spans="2:11" s="283" customFormat="1">
      <c r="B75" s="176">
        <f>B74+1</f>
        <v>24</v>
      </c>
      <c r="C75" s="173" t="s">
        <v>1263</v>
      </c>
      <c r="D75" s="286"/>
      <c r="E75" s="286" t="s">
        <v>294</v>
      </c>
      <c r="F75" s="176" t="s">
        <v>1206</v>
      </c>
      <c r="G75" s="176"/>
      <c r="H75" s="175"/>
      <c r="J75" s="267"/>
      <c r="K75" s="267"/>
    </row>
    <row r="76" spans="2:11" s="283" customFormat="1">
      <c r="B76" s="568" t="s">
        <v>1264</v>
      </c>
      <c r="C76" s="569"/>
      <c r="D76" s="569"/>
      <c r="E76" s="569"/>
      <c r="F76" s="569"/>
      <c r="G76" s="569"/>
      <c r="H76" s="570"/>
      <c r="J76" s="191"/>
      <c r="K76" s="191"/>
    </row>
    <row r="77" spans="2:11" s="283" customFormat="1">
      <c r="B77" s="176">
        <f>B75+1</f>
        <v>25</v>
      </c>
      <c r="C77" s="303" t="s">
        <v>1052</v>
      </c>
      <c r="D77" s="295"/>
      <c r="E77" s="286" t="s">
        <v>294</v>
      </c>
      <c r="F77" s="176" t="s">
        <v>1206</v>
      </c>
      <c r="G77" s="176"/>
      <c r="H77" s="175"/>
      <c r="J77" s="191"/>
      <c r="K77" s="191"/>
    </row>
    <row r="78" spans="2:11" s="283" customFormat="1">
      <c r="B78" s="295">
        <f>B77+1</f>
        <v>26</v>
      </c>
      <c r="C78" s="474" t="s">
        <v>1054</v>
      </c>
      <c r="D78" s="295"/>
      <c r="E78" s="286" t="s">
        <v>294</v>
      </c>
      <c r="F78" s="176" t="s">
        <v>1206</v>
      </c>
      <c r="G78" s="176"/>
      <c r="H78" s="175"/>
      <c r="J78" s="191"/>
      <c r="K78" s="191"/>
    </row>
    <row r="79" spans="2:11" s="283" customFormat="1">
      <c r="B79" s="295">
        <f t="shared" ref="B79:B81" si="2">B78+1</f>
        <v>27</v>
      </c>
      <c r="C79" s="474" t="s">
        <v>1055</v>
      </c>
      <c r="D79" s="295"/>
      <c r="E79" s="286" t="str">
        <f>Cust_Acyn</f>
        <v>Customer</v>
      </c>
      <c r="F79" s="176" t="s">
        <v>371</v>
      </c>
      <c r="G79" s="176"/>
      <c r="H79" s="175"/>
      <c r="J79" s="191"/>
      <c r="K79" s="191"/>
    </row>
    <row r="80" spans="2:11" s="283" customFormat="1">
      <c r="B80" s="295">
        <f t="shared" si="2"/>
        <v>28</v>
      </c>
      <c r="C80" s="474" t="s">
        <v>1056</v>
      </c>
      <c r="D80" s="295"/>
      <c r="E80" s="286" t="s">
        <v>294</v>
      </c>
      <c r="F80" s="176" t="s">
        <v>1206</v>
      </c>
      <c r="G80" s="176"/>
      <c r="H80" s="175"/>
      <c r="J80" s="191"/>
      <c r="K80" s="191"/>
    </row>
    <row r="81" spans="2:11" s="283" customFormat="1">
      <c r="B81" s="295">
        <f t="shared" si="2"/>
        <v>29</v>
      </c>
      <c r="C81" s="474" t="s">
        <v>1265</v>
      </c>
      <c r="D81" s="295"/>
      <c r="E81" s="286" t="s">
        <v>294</v>
      </c>
      <c r="F81" s="176" t="s">
        <v>1206</v>
      </c>
      <c r="G81" s="176"/>
      <c r="H81" s="175"/>
      <c r="J81" s="191"/>
      <c r="K81" s="191"/>
    </row>
    <row r="82" spans="2:11" s="283" customFormat="1">
      <c r="B82" s="571" t="s">
        <v>1059</v>
      </c>
      <c r="C82" s="572"/>
      <c r="D82" s="572"/>
      <c r="E82" s="572"/>
      <c r="F82" s="572"/>
      <c r="G82" s="572"/>
      <c r="H82" s="573"/>
      <c r="J82" s="191"/>
      <c r="K82" s="191"/>
    </row>
    <row r="83" spans="2:11" s="283" customFormat="1">
      <c r="B83" s="176">
        <f>B81+1</f>
        <v>30</v>
      </c>
      <c r="C83" s="173" t="s">
        <v>1266</v>
      </c>
      <c r="D83" s="286"/>
      <c r="E83" s="286" t="str">
        <f>Cust_Acyn</f>
        <v>Customer</v>
      </c>
      <c r="F83" s="208" t="s">
        <v>325</v>
      </c>
      <c r="G83" s="176"/>
      <c r="H83" s="175"/>
      <c r="J83" s="191"/>
      <c r="K83" s="191"/>
    </row>
    <row r="84" spans="2:11" s="283" customFormat="1">
      <c r="B84" s="176">
        <f>B83+1</f>
        <v>31</v>
      </c>
      <c r="C84" s="173" t="s">
        <v>1267</v>
      </c>
      <c r="D84" s="286"/>
      <c r="E84" s="286" t="str">
        <f>Cust_Acyn</f>
        <v>Customer</v>
      </c>
      <c r="F84" s="208" t="s">
        <v>325</v>
      </c>
      <c r="G84" s="176"/>
      <c r="H84" s="175"/>
      <c r="J84" s="191"/>
      <c r="K84" s="191"/>
    </row>
    <row r="85" spans="2:11" s="283" customFormat="1">
      <c r="B85" s="176">
        <f>B84+2</f>
        <v>33</v>
      </c>
      <c r="C85" s="173" t="s">
        <v>1268</v>
      </c>
      <c r="D85" s="286"/>
      <c r="E85" s="286" t="str">
        <f>Cust_Acyn</f>
        <v>Customer</v>
      </c>
      <c r="F85" s="208" t="s">
        <v>325</v>
      </c>
      <c r="G85" s="176"/>
      <c r="H85" s="175"/>
      <c r="J85" s="191"/>
      <c r="K85" s="191"/>
    </row>
    <row r="86" spans="2:11" s="283" customFormat="1">
      <c r="B86" s="176"/>
      <c r="C86" s="172"/>
      <c r="D86" s="173" t="s">
        <v>1269</v>
      </c>
      <c r="E86" s="286"/>
      <c r="F86" s="176"/>
      <c r="G86" s="176"/>
      <c r="H86" s="175"/>
      <c r="J86" s="191"/>
      <c r="K86" s="191"/>
    </row>
    <row r="87" spans="2:11">
      <c r="B87" s="176"/>
      <c r="C87" s="14"/>
      <c r="D87" s="368" t="s">
        <v>1270</v>
      </c>
      <c r="E87" s="286"/>
      <c r="F87" s="176"/>
      <c r="G87" s="176"/>
      <c r="H87" s="175"/>
    </row>
    <row r="88" spans="2:11">
      <c r="B88" s="176"/>
      <c r="C88" s="14"/>
      <c r="D88" s="368" t="s">
        <v>1271</v>
      </c>
      <c r="E88" s="286"/>
      <c r="F88" s="176"/>
      <c r="G88" s="176"/>
      <c r="H88" s="175"/>
    </row>
    <row r="89" spans="2:11" s="283" customFormat="1">
      <c r="B89" s="176">
        <f>B85+1</f>
        <v>34</v>
      </c>
      <c r="C89" s="173" t="s">
        <v>1272</v>
      </c>
      <c r="D89" s="286"/>
      <c r="E89" s="286" t="str">
        <f>Cust_Acyn</f>
        <v>Customer</v>
      </c>
      <c r="F89" s="208" t="s">
        <v>325</v>
      </c>
      <c r="G89" s="176"/>
      <c r="H89" s="175"/>
      <c r="J89" s="191"/>
      <c r="K89" s="191"/>
    </row>
    <row r="90" spans="2:11" s="283" customFormat="1">
      <c r="B90" s="176">
        <f>B89+1</f>
        <v>35</v>
      </c>
      <c r="C90" s="173" t="s">
        <v>1273</v>
      </c>
      <c r="D90" s="286"/>
      <c r="E90" s="286" t="str">
        <f>Cust_Acyn</f>
        <v>Customer</v>
      </c>
      <c r="F90" s="208" t="s">
        <v>325</v>
      </c>
      <c r="G90" s="176"/>
      <c r="H90" s="175"/>
      <c r="J90" s="191"/>
      <c r="K90" s="191"/>
    </row>
    <row r="91" spans="2:11">
      <c r="B91" s="176"/>
      <c r="C91" s="14"/>
      <c r="D91" s="368" t="s">
        <v>1274</v>
      </c>
      <c r="E91" s="286"/>
      <c r="F91" s="176"/>
      <c r="G91" s="176"/>
      <c r="H91" s="175"/>
    </row>
    <row r="92" spans="2:11">
      <c r="B92" s="176"/>
      <c r="C92" s="14"/>
      <c r="D92" s="368" t="s">
        <v>1275</v>
      </c>
      <c r="E92" s="286"/>
      <c r="F92" s="176"/>
      <c r="G92" s="176"/>
      <c r="H92" s="175"/>
    </row>
    <row r="93" spans="2:11">
      <c r="B93" s="176"/>
      <c r="C93" s="14"/>
      <c r="D93" s="368" t="s">
        <v>1276</v>
      </c>
      <c r="E93" s="286"/>
      <c r="F93" s="176"/>
      <c r="G93" s="176"/>
      <c r="H93" s="175"/>
    </row>
    <row r="94" spans="2:11">
      <c r="B94" s="176"/>
      <c r="C94" s="14"/>
      <c r="D94" s="368" t="s">
        <v>1277</v>
      </c>
      <c r="E94" s="286"/>
      <c r="F94" s="176"/>
      <c r="G94" s="176"/>
      <c r="H94" s="175"/>
    </row>
    <row r="95" spans="2:11">
      <c r="B95" s="176"/>
      <c r="C95" s="14"/>
      <c r="D95" s="368"/>
      <c r="E95" s="286"/>
      <c r="F95" s="176"/>
      <c r="G95" s="176"/>
      <c r="H95" s="175"/>
    </row>
    <row r="96" spans="2:11">
      <c r="B96" s="176"/>
      <c r="C96" s="14"/>
      <c r="D96" s="368" t="s">
        <v>1278</v>
      </c>
      <c r="E96" s="286"/>
      <c r="F96" s="176"/>
      <c r="G96" s="176"/>
      <c r="H96" s="175"/>
    </row>
    <row r="97" spans="2:11">
      <c r="B97" s="176"/>
      <c r="C97" s="14"/>
      <c r="D97" s="368" t="s">
        <v>1279</v>
      </c>
      <c r="E97" s="286"/>
      <c r="F97" s="176"/>
      <c r="G97" s="176"/>
      <c r="H97" s="175"/>
    </row>
    <row r="98" spans="2:11" s="283" customFormat="1">
      <c r="B98" s="176">
        <f t="shared" ref="B98" si="3">B90+1</f>
        <v>36</v>
      </c>
      <c r="C98" s="173" t="s">
        <v>1280</v>
      </c>
      <c r="D98" s="286"/>
      <c r="E98" s="286" t="str">
        <f>Cust_Acyn</f>
        <v>Customer</v>
      </c>
      <c r="F98" s="208" t="s">
        <v>325</v>
      </c>
      <c r="G98" s="176"/>
      <c r="H98" s="175"/>
      <c r="J98" s="191"/>
      <c r="K98" s="191"/>
    </row>
    <row r="99" spans="2:11" s="283" customFormat="1">
      <c r="B99" s="176"/>
      <c r="C99" s="173"/>
      <c r="D99" s="368" t="s">
        <v>1281</v>
      </c>
      <c r="E99" s="286"/>
      <c r="F99" s="176"/>
      <c r="G99" s="176"/>
      <c r="H99" s="175"/>
      <c r="J99" s="191"/>
      <c r="K99" s="191"/>
    </row>
    <row r="100" spans="2:11">
      <c r="B100" s="176"/>
      <c r="C100" s="14"/>
      <c r="D100" s="368" t="s">
        <v>1282</v>
      </c>
      <c r="E100" s="286"/>
      <c r="F100" s="176"/>
      <c r="G100" s="176"/>
      <c r="H100" s="175"/>
    </row>
    <row r="101" spans="2:11">
      <c r="B101" s="176"/>
      <c r="C101" s="14"/>
      <c r="D101" s="368" t="s">
        <v>1283</v>
      </c>
      <c r="E101" s="286"/>
      <c r="F101" s="176"/>
      <c r="G101" s="176"/>
      <c r="H101" s="175"/>
    </row>
    <row r="102" spans="2:11">
      <c r="B102" s="176"/>
      <c r="C102" s="14"/>
      <c r="D102" s="368" t="s">
        <v>1284</v>
      </c>
      <c r="E102" s="286"/>
      <c r="F102" s="176"/>
      <c r="G102" s="176"/>
      <c r="H102" s="175"/>
    </row>
    <row r="103" spans="2:11">
      <c r="B103" s="176"/>
      <c r="C103" s="14"/>
      <c r="D103" s="368" t="s">
        <v>1285</v>
      </c>
      <c r="E103" s="286"/>
      <c r="F103" s="176"/>
      <c r="G103" s="176"/>
      <c r="H103" s="175"/>
    </row>
    <row r="104" spans="2:11">
      <c r="B104" s="176"/>
      <c r="C104" s="14"/>
      <c r="D104" s="368" t="s">
        <v>1286</v>
      </c>
      <c r="E104" s="286"/>
      <c r="F104" s="176"/>
      <c r="G104" s="176"/>
      <c r="H104" s="175"/>
    </row>
    <row r="105" spans="2:11">
      <c r="B105" s="176"/>
      <c r="C105" s="14"/>
      <c r="D105" s="368" t="s">
        <v>1287</v>
      </c>
      <c r="E105" s="286"/>
      <c r="F105" s="176"/>
      <c r="G105" s="176"/>
      <c r="H105" s="175"/>
    </row>
    <row r="106" spans="2:11">
      <c r="B106" s="176"/>
      <c r="C106" s="14"/>
      <c r="D106" s="368" t="s">
        <v>1288</v>
      </c>
      <c r="E106" s="286"/>
      <c r="F106" s="176"/>
      <c r="G106" s="176"/>
      <c r="H106" s="175"/>
    </row>
    <row r="107" spans="2:11" s="283" customFormat="1">
      <c r="B107" s="176"/>
      <c r="C107" s="173"/>
      <c r="D107" s="173" t="s">
        <v>1289</v>
      </c>
      <c r="E107" s="286"/>
      <c r="F107" s="176"/>
      <c r="G107" s="176"/>
      <c r="H107" s="175"/>
      <c r="J107" s="191"/>
      <c r="K107" s="191"/>
    </row>
    <row r="108" spans="2:11">
      <c r="B108" s="176"/>
      <c r="C108" s="14"/>
      <c r="D108" s="368" t="s">
        <v>1290</v>
      </c>
      <c r="E108" s="286"/>
      <c r="F108" s="176"/>
      <c r="G108" s="176"/>
      <c r="H108" s="175"/>
    </row>
    <row r="109" spans="2:11" s="283" customFormat="1">
      <c r="B109" s="176"/>
      <c r="C109" s="173"/>
      <c r="D109" s="173" t="s">
        <v>1291</v>
      </c>
      <c r="E109" s="286"/>
      <c r="F109" s="176"/>
      <c r="G109" s="176"/>
      <c r="H109" s="175"/>
      <c r="J109" s="191"/>
      <c r="K109" s="191"/>
    </row>
    <row r="110" spans="2:11">
      <c r="B110" s="176"/>
      <c r="C110" s="14"/>
      <c r="D110" s="368" t="s">
        <v>1292</v>
      </c>
      <c r="E110" s="286"/>
      <c r="F110" s="176"/>
      <c r="G110" s="176"/>
      <c r="H110" s="175"/>
    </row>
    <row r="111" spans="2:11" s="283" customFormat="1">
      <c r="B111" s="176"/>
      <c r="C111" s="173"/>
      <c r="D111" s="310" t="s">
        <v>1293</v>
      </c>
      <c r="E111" s="286"/>
      <c r="F111" s="176"/>
      <c r="G111" s="176"/>
      <c r="H111" s="175"/>
      <c r="J111" s="191"/>
      <c r="K111" s="191"/>
    </row>
    <row r="112" spans="2:11" s="283" customFormat="1">
      <c r="B112" s="176"/>
      <c r="C112" s="173"/>
      <c r="D112" s="310" t="s">
        <v>1294</v>
      </c>
      <c r="E112" s="286"/>
      <c r="F112" s="176"/>
      <c r="G112" s="176"/>
      <c r="H112" s="175"/>
      <c r="J112" s="191"/>
      <c r="K112" s="191"/>
    </row>
    <row r="113" spans="2:11" s="283" customFormat="1">
      <c r="B113" s="176">
        <f>B98+1</f>
        <v>37</v>
      </c>
      <c r="C113" s="173" t="s">
        <v>1295</v>
      </c>
      <c r="D113" s="286"/>
      <c r="E113" s="286" t="str">
        <f>Cust_Acyn</f>
        <v>Customer</v>
      </c>
      <c r="F113" s="208" t="s">
        <v>325</v>
      </c>
      <c r="G113" s="176"/>
      <c r="H113" s="175"/>
      <c r="J113" s="191"/>
      <c r="K113" s="191"/>
    </row>
    <row r="114" spans="2:11" s="283" customFormat="1">
      <c r="B114" s="286"/>
      <c r="C114" s="176" t="s">
        <v>167</v>
      </c>
      <c r="D114" s="286" t="s">
        <v>1296</v>
      </c>
      <c r="E114" s="286"/>
      <c r="F114" s="176"/>
      <c r="G114" s="176"/>
      <c r="H114" s="175"/>
      <c r="J114" s="191"/>
      <c r="K114" s="191"/>
    </row>
    <row r="115" spans="2:11" s="283" customFormat="1">
      <c r="B115" s="176"/>
      <c r="C115" s="176" t="s">
        <v>169</v>
      </c>
      <c r="D115" s="173" t="s">
        <v>1297</v>
      </c>
      <c r="E115" s="286"/>
      <c r="F115" s="176"/>
      <c r="G115" s="176"/>
      <c r="H115" s="175"/>
      <c r="J115" s="191"/>
      <c r="K115" s="191"/>
    </row>
    <row r="116" spans="2:11" s="283" customFormat="1">
      <c r="B116" s="176"/>
      <c r="C116" s="176" t="s">
        <v>171</v>
      </c>
      <c r="D116" s="173" t="s">
        <v>1298</v>
      </c>
      <c r="E116" s="286"/>
      <c r="F116" s="176"/>
      <c r="G116" s="176"/>
      <c r="H116" s="175"/>
      <c r="J116" s="191"/>
      <c r="K116" s="191"/>
    </row>
    <row r="117" spans="2:11">
      <c r="B117" s="176"/>
      <c r="C117" s="16"/>
      <c r="D117" s="368" t="s">
        <v>1299</v>
      </c>
      <c r="E117" s="286"/>
      <c r="F117" s="176"/>
      <c r="G117" s="176"/>
      <c r="H117" s="175"/>
    </row>
    <row r="118" spans="2:11" s="283" customFormat="1">
      <c r="B118" s="176"/>
      <c r="C118" s="176"/>
      <c r="D118" s="173" t="s">
        <v>1300</v>
      </c>
      <c r="E118" s="286"/>
      <c r="F118" s="176"/>
      <c r="G118" s="176"/>
      <c r="H118" s="175"/>
      <c r="J118" s="191"/>
      <c r="K118" s="191"/>
    </row>
    <row r="119" spans="2:11">
      <c r="B119" s="176"/>
      <c r="C119" s="16"/>
      <c r="D119" s="368" t="s">
        <v>1301</v>
      </c>
      <c r="E119" s="286"/>
      <c r="F119" s="176"/>
      <c r="G119" s="176"/>
      <c r="H119" s="175"/>
    </row>
    <row r="120" spans="2:11" s="283" customFormat="1">
      <c r="B120" s="176"/>
      <c r="C120" s="176" t="s">
        <v>173</v>
      </c>
      <c r="D120" s="173" t="s">
        <v>1302</v>
      </c>
      <c r="E120" s="286"/>
      <c r="F120" s="176"/>
      <c r="G120" s="176"/>
      <c r="H120" s="175"/>
      <c r="J120" s="191"/>
      <c r="K120" s="191"/>
    </row>
    <row r="121" spans="2:11">
      <c r="B121" s="176"/>
      <c r="D121" s="368" t="s">
        <v>1303</v>
      </c>
      <c r="E121" s="286"/>
      <c r="F121" s="176"/>
      <c r="G121" s="176"/>
      <c r="H121" s="175"/>
    </row>
    <row r="122" spans="2:11" s="283" customFormat="1">
      <c r="B122" s="176"/>
      <c r="C122" s="176" t="s">
        <v>233</v>
      </c>
      <c r="D122" s="173" t="s">
        <v>1304</v>
      </c>
      <c r="E122" s="286"/>
      <c r="F122" s="176"/>
      <c r="G122" s="176"/>
      <c r="H122" s="175"/>
      <c r="J122" s="191"/>
      <c r="K122" s="191"/>
    </row>
    <row r="123" spans="2:11">
      <c r="B123" s="176"/>
      <c r="C123" s="16"/>
      <c r="D123" s="368" t="s">
        <v>1305</v>
      </c>
      <c r="E123" s="286"/>
      <c r="F123" s="176"/>
      <c r="G123" s="176"/>
      <c r="H123" s="175"/>
    </row>
    <row r="124" spans="2:11" s="283" customFormat="1">
      <c r="B124" s="176">
        <f>B113+1</f>
        <v>38</v>
      </c>
      <c r="C124" s="474" t="s">
        <v>1306</v>
      </c>
      <c r="D124" s="474"/>
      <c r="E124" s="303" t="str">
        <f>Cust_Acyn</f>
        <v>Customer</v>
      </c>
      <c r="F124" s="208" t="s">
        <v>325</v>
      </c>
      <c r="G124" s="474"/>
      <c r="H124" s="175"/>
      <c r="J124" s="191"/>
      <c r="K124" s="191"/>
    </row>
    <row r="125" spans="2:11" s="283" customFormat="1">
      <c r="B125" s="176">
        <f>B124+1</f>
        <v>39</v>
      </c>
      <c r="C125" s="474" t="s">
        <v>1307</v>
      </c>
      <c r="D125" s="213"/>
      <c r="E125" s="303" t="str">
        <f>Cust_Acyn</f>
        <v>Customer</v>
      </c>
      <c r="F125" s="208" t="s">
        <v>325</v>
      </c>
      <c r="G125" s="474"/>
      <c r="H125" s="175"/>
      <c r="J125" s="191"/>
      <c r="K125" s="191"/>
    </row>
    <row r="126" spans="2:11" s="283" customFormat="1">
      <c r="B126" s="176">
        <f>B125+1</f>
        <v>40</v>
      </c>
      <c r="C126" s="222" t="s">
        <v>1308</v>
      </c>
      <c r="D126" s="286"/>
      <c r="E126" s="286" t="str">
        <f>Cust_Acyn</f>
        <v>Customer</v>
      </c>
      <c r="F126" s="208" t="s">
        <v>65</v>
      </c>
      <c r="G126" s="176"/>
      <c r="H126" s="175"/>
      <c r="J126" s="191"/>
      <c r="K126" s="191"/>
    </row>
    <row r="127" spans="2:11" s="283" customFormat="1">
      <c r="B127" s="596" t="s">
        <v>1112</v>
      </c>
      <c r="C127" s="596"/>
      <c r="D127" s="596"/>
      <c r="E127" s="596"/>
      <c r="F127" s="596"/>
      <c r="G127" s="596"/>
      <c r="H127" s="596"/>
      <c r="J127" s="191"/>
      <c r="K127" s="191"/>
    </row>
    <row r="128" spans="2:11" s="283" customFormat="1">
      <c r="B128" s="176">
        <f>B126+1</f>
        <v>41</v>
      </c>
      <c r="C128" s="303" t="s">
        <v>1107</v>
      </c>
      <c r="D128" s="303"/>
      <c r="E128" s="286" t="str">
        <f>Cust_Acyn</f>
        <v>Customer</v>
      </c>
      <c r="F128" s="176" t="s">
        <v>377</v>
      </c>
      <c r="G128" s="176"/>
      <c r="H128" s="175"/>
      <c r="J128" s="191"/>
      <c r="K128" s="191"/>
    </row>
    <row r="129" spans="2:11" s="283" customFormat="1">
      <c r="B129" s="295">
        <f>B128+1</f>
        <v>42</v>
      </c>
      <c r="C129" s="173" t="s">
        <v>1108</v>
      </c>
      <c r="D129" s="173"/>
      <c r="E129" s="286" t="str">
        <f>Cust_Acyn</f>
        <v>Customer</v>
      </c>
      <c r="F129" s="176" t="s">
        <v>377</v>
      </c>
      <c r="G129" s="176"/>
      <c r="H129" s="175"/>
      <c r="J129" s="191"/>
      <c r="K129" s="191"/>
    </row>
    <row r="130" spans="2:11" s="283" customFormat="1">
      <c r="B130" s="295">
        <f t="shared" ref="B130:B135" si="4">B129+1</f>
        <v>43</v>
      </c>
      <c r="C130" s="173" t="s">
        <v>1109</v>
      </c>
      <c r="D130" s="173"/>
      <c r="E130" s="286" t="str">
        <f>Cust_Acyn</f>
        <v>Customer</v>
      </c>
      <c r="F130" s="176" t="s">
        <v>377</v>
      </c>
      <c r="G130" s="176"/>
      <c r="H130" s="175"/>
      <c r="J130" s="191"/>
      <c r="K130" s="191"/>
    </row>
    <row r="131" spans="2:11" s="283" customFormat="1">
      <c r="B131" s="295">
        <f t="shared" si="4"/>
        <v>44</v>
      </c>
      <c r="C131" s="173" t="s">
        <v>1111</v>
      </c>
      <c r="D131" s="173"/>
      <c r="E131" s="286" t="str">
        <f>Cust_Acyn</f>
        <v>Customer</v>
      </c>
      <c r="F131" s="176" t="s">
        <v>1309</v>
      </c>
      <c r="G131" s="176"/>
      <c r="H131" s="175"/>
      <c r="J131" s="191"/>
      <c r="K131" s="191"/>
    </row>
    <row r="132" spans="2:11" s="283" customFormat="1">
      <c r="B132" s="295">
        <f t="shared" si="4"/>
        <v>45</v>
      </c>
      <c r="C132" s="173" t="s">
        <v>1310</v>
      </c>
      <c r="D132" s="173"/>
      <c r="E132" s="286" t="str">
        <f>Cust_Acyn&amp;"/ Hitachi-PM"</f>
        <v>Customer/ Hitachi-PM</v>
      </c>
      <c r="F132" s="176" t="s">
        <v>1311</v>
      </c>
      <c r="G132" s="176"/>
      <c r="H132" s="175"/>
      <c r="J132" s="191"/>
      <c r="K132" s="191"/>
    </row>
    <row r="133" spans="2:11" s="283" customFormat="1">
      <c r="B133" s="295">
        <f t="shared" si="4"/>
        <v>46</v>
      </c>
      <c r="C133" s="173" t="s">
        <v>1312</v>
      </c>
      <c r="D133" s="173"/>
      <c r="E133" s="286" t="s">
        <v>1313</v>
      </c>
      <c r="F133" s="176" t="s">
        <v>1233</v>
      </c>
      <c r="G133" s="176"/>
      <c r="H133" s="175"/>
      <c r="J133" s="191"/>
      <c r="K133" s="191"/>
    </row>
    <row r="134" spans="2:11" s="283" customFormat="1">
      <c r="B134" s="295">
        <f t="shared" si="4"/>
        <v>47</v>
      </c>
      <c r="C134" s="173" t="s">
        <v>1314</v>
      </c>
      <c r="D134" s="173"/>
      <c r="E134" s="286" t="s">
        <v>294</v>
      </c>
      <c r="F134" s="176" t="s">
        <v>1206</v>
      </c>
      <c r="G134" s="176"/>
      <c r="H134" s="175"/>
      <c r="J134" s="191"/>
      <c r="K134" s="191"/>
    </row>
    <row r="135" spans="2:11" s="283" customFormat="1">
      <c r="B135" s="295">
        <f t="shared" si="4"/>
        <v>48</v>
      </c>
      <c r="C135" s="597" t="s">
        <v>1315</v>
      </c>
      <c r="D135" s="597"/>
      <c r="E135" s="286" t="str">
        <f>Cust_Acyn</f>
        <v>Customer</v>
      </c>
      <c r="F135" s="176" t="s">
        <v>325</v>
      </c>
      <c r="G135" s="176"/>
      <c r="H135" s="175"/>
      <c r="J135" s="191"/>
      <c r="K135" s="191"/>
    </row>
    <row r="136" spans="2:11" s="280" customFormat="1">
      <c r="B136" s="208">
        <f>B135+1</f>
        <v>49</v>
      </c>
      <c r="C136" s="222" t="s">
        <v>1118</v>
      </c>
      <c r="D136" s="222"/>
      <c r="E136" s="209" t="str">
        <f>Cust_Acyn&amp;"/ Hitachi"</f>
        <v>Customer/ Hitachi</v>
      </c>
      <c r="F136" s="208" t="s">
        <v>65</v>
      </c>
      <c r="G136" s="209"/>
      <c r="H136" s="249"/>
      <c r="J136" s="191"/>
      <c r="K136" s="191"/>
    </row>
    <row r="137" spans="2:11" s="283" customFormat="1">
      <c r="B137" s="579" t="s">
        <v>1119</v>
      </c>
      <c r="C137" s="579"/>
      <c r="D137" s="579"/>
      <c r="E137" s="579"/>
      <c r="F137" s="579"/>
      <c r="G137" s="579"/>
      <c r="H137" s="579"/>
      <c r="J137" s="191"/>
      <c r="K137" s="191"/>
    </row>
    <row r="138" spans="2:11" s="283" customFormat="1">
      <c r="B138" s="176">
        <f>B136+1</f>
        <v>50</v>
      </c>
      <c r="C138" s="474" t="s">
        <v>1120</v>
      </c>
      <c r="D138" s="286"/>
      <c r="E138" s="474" t="s">
        <v>294</v>
      </c>
      <c r="F138" s="176" t="s">
        <v>1206</v>
      </c>
      <c r="G138" s="289"/>
      <c r="H138" s="180"/>
      <c r="J138" s="191"/>
      <c r="K138" s="191"/>
    </row>
    <row r="139" spans="2:11" s="283" customFormat="1">
      <c r="B139" s="176">
        <f>B138+1</f>
        <v>51</v>
      </c>
      <c r="C139" s="474" t="s">
        <v>1121</v>
      </c>
      <c r="D139" s="286"/>
      <c r="E139" s="474" t="s">
        <v>294</v>
      </c>
      <c r="F139" s="176" t="s">
        <v>1206</v>
      </c>
      <c r="G139" s="289"/>
      <c r="H139" s="180"/>
      <c r="J139" s="191"/>
      <c r="K139" s="191"/>
    </row>
    <row r="140" spans="2:11" s="283" customFormat="1">
      <c r="B140" s="176">
        <f t="shared" ref="B140:B144" si="5">B139+1</f>
        <v>52</v>
      </c>
      <c r="C140" s="474" t="s">
        <v>1122</v>
      </c>
      <c r="D140" s="286"/>
      <c r="E140" s="474" t="s">
        <v>294</v>
      </c>
      <c r="F140" s="176" t="s">
        <v>1206</v>
      </c>
      <c r="G140" s="289"/>
      <c r="H140" s="180"/>
      <c r="J140" s="191"/>
      <c r="K140" s="191"/>
    </row>
    <row r="141" spans="2:11" s="283" customFormat="1">
      <c r="B141" s="176">
        <f t="shared" si="5"/>
        <v>53</v>
      </c>
      <c r="C141" s="474" t="s">
        <v>1123</v>
      </c>
      <c r="D141" s="286"/>
      <c r="E141" s="474" t="s">
        <v>294</v>
      </c>
      <c r="F141" s="176" t="s">
        <v>1206</v>
      </c>
      <c r="G141" s="289"/>
      <c r="H141" s="180"/>
      <c r="J141" s="191"/>
      <c r="K141" s="191"/>
    </row>
    <row r="142" spans="2:11" s="283" customFormat="1">
      <c r="B142" s="176">
        <f t="shared" si="5"/>
        <v>54</v>
      </c>
      <c r="C142" s="474" t="s">
        <v>1124</v>
      </c>
      <c r="D142" s="286"/>
      <c r="E142" s="474" t="s">
        <v>294</v>
      </c>
      <c r="F142" s="176" t="s">
        <v>1206</v>
      </c>
      <c r="G142" s="289"/>
      <c r="H142" s="180"/>
      <c r="J142" s="191"/>
      <c r="K142" s="191"/>
    </row>
    <row r="143" spans="2:11" s="283" customFormat="1">
      <c r="B143" s="176">
        <f t="shared" si="5"/>
        <v>55</v>
      </c>
      <c r="C143" s="474" t="s">
        <v>1125</v>
      </c>
      <c r="D143" s="286"/>
      <c r="E143" s="474" t="s">
        <v>294</v>
      </c>
      <c r="F143" s="176" t="s">
        <v>1316</v>
      </c>
      <c r="G143" s="289"/>
      <c r="H143" s="180"/>
      <c r="J143" s="191"/>
      <c r="K143" s="191"/>
    </row>
    <row r="144" spans="2:11" s="283" customFormat="1">
      <c r="B144" s="176">
        <f t="shared" si="5"/>
        <v>56</v>
      </c>
      <c r="C144" s="475" t="s">
        <v>1126</v>
      </c>
      <c r="D144" s="286"/>
      <c r="E144" s="474" t="s">
        <v>294</v>
      </c>
      <c r="F144" s="176" t="s">
        <v>1206</v>
      </c>
      <c r="G144" s="289"/>
      <c r="H144" s="180"/>
      <c r="J144" s="191"/>
      <c r="K144" s="191"/>
    </row>
    <row r="145" spans="2:11" s="283" customFormat="1">
      <c r="B145" s="176"/>
      <c r="C145" s="295" t="s">
        <v>167</v>
      </c>
      <c r="D145" s="474" t="s">
        <v>1127</v>
      </c>
      <c r="E145" s="474"/>
      <c r="F145" s="290"/>
      <c r="G145" s="289"/>
      <c r="H145" s="180"/>
      <c r="J145" s="191"/>
      <c r="K145" s="191"/>
    </row>
    <row r="146" spans="2:11" s="283" customFormat="1">
      <c r="B146" s="176"/>
      <c r="C146" s="295" t="s">
        <v>169</v>
      </c>
      <c r="D146" s="474" t="s">
        <v>1128</v>
      </c>
      <c r="E146" s="474"/>
      <c r="F146" s="290"/>
      <c r="G146" s="289"/>
      <c r="H146" s="180"/>
      <c r="J146" s="191"/>
      <c r="K146" s="191"/>
    </row>
    <row r="147" spans="2:11" s="267" customFormat="1">
      <c r="B147" s="176">
        <f>B144+1</f>
        <v>57</v>
      </c>
      <c r="C147" s="238" t="s">
        <v>1129</v>
      </c>
      <c r="D147" s="234"/>
      <c r="E147" s="474" t="s">
        <v>294</v>
      </c>
      <c r="F147" s="160" t="s">
        <v>208</v>
      </c>
      <c r="G147" s="462"/>
      <c r="H147" s="462"/>
    </row>
    <row r="148" spans="2:11" s="283" customFormat="1">
      <c r="B148" s="295">
        <f>B147+1</f>
        <v>58</v>
      </c>
      <c r="C148" s="474" t="s">
        <v>1130</v>
      </c>
      <c r="D148" s="286"/>
      <c r="E148" s="286" t="str">
        <f>Cust_Acyn&amp;"/ Hitachi-TC"</f>
        <v>Customer/ Hitachi-TC</v>
      </c>
      <c r="F148" s="176" t="s">
        <v>1206</v>
      </c>
      <c r="G148" s="176"/>
      <c r="H148" s="180"/>
      <c r="J148" s="191"/>
      <c r="K148" s="191"/>
    </row>
    <row r="149" spans="2:11" s="283" customFormat="1">
      <c r="B149" s="295">
        <f>B148+1</f>
        <v>59</v>
      </c>
      <c r="C149" s="474" t="s">
        <v>1131</v>
      </c>
      <c r="D149" s="286"/>
      <c r="E149" s="286" t="str">
        <f>Cust_Acyn&amp;"/ Hitachi-TC"</f>
        <v>Customer/ Hitachi-TC</v>
      </c>
      <c r="F149" s="176" t="s">
        <v>1206</v>
      </c>
      <c r="G149" s="176"/>
      <c r="H149" s="180"/>
      <c r="J149" s="191"/>
      <c r="K149" s="191"/>
    </row>
    <row r="150" spans="2:11" s="283" customFormat="1">
      <c r="J150" s="191"/>
      <c r="K150" s="191"/>
    </row>
    <row r="151" spans="2:11" s="283" customFormat="1">
      <c r="B151" s="311" t="s">
        <v>1317</v>
      </c>
      <c r="C151" s="312"/>
      <c r="D151" s="312"/>
      <c r="E151" s="312"/>
      <c r="F151" s="312"/>
      <c r="G151" s="313"/>
      <c r="J151" s="191"/>
      <c r="K151" s="191"/>
    </row>
    <row r="152" spans="2:11" s="283" customFormat="1">
      <c r="B152" s="314"/>
      <c r="C152" s="315" t="s">
        <v>1318</v>
      </c>
      <c r="D152" s="291"/>
      <c r="E152" s="291"/>
      <c r="F152" s="291"/>
      <c r="G152" s="316"/>
      <c r="J152" s="191"/>
      <c r="K152" s="191"/>
    </row>
    <row r="153" spans="2:11" s="283" customFormat="1">
      <c r="B153" s="314"/>
      <c r="C153" s="291"/>
      <c r="D153" s="291"/>
      <c r="E153" s="291"/>
      <c r="F153" s="291"/>
      <c r="G153" s="316"/>
      <c r="J153" s="191"/>
      <c r="K153" s="191"/>
    </row>
    <row r="154" spans="2:11" s="283" customFormat="1">
      <c r="B154" s="314"/>
      <c r="C154" s="376"/>
      <c r="D154" s="317" t="s">
        <v>1319</v>
      </c>
      <c r="E154" s="291"/>
      <c r="F154" s="291"/>
      <c r="G154" s="316"/>
      <c r="J154" s="191"/>
      <c r="K154" s="191"/>
    </row>
    <row r="155" spans="2:11">
      <c r="B155" s="314"/>
      <c r="C155" s="376"/>
      <c r="D155" s="291"/>
      <c r="E155" s="291"/>
      <c r="F155" s="291"/>
      <c r="G155" s="316"/>
    </row>
    <row r="156" spans="2:11" ht="48.75" customHeight="1">
      <c r="B156" s="314"/>
      <c r="C156" s="376"/>
      <c r="D156" s="609" t="s">
        <v>1320</v>
      </c>
      <c r="E156" s="609"/>
      <c r="F156" s="609"/>
      <c r="G156" s="610"/>
    </row>
    <row r="157" spans="2:11">
      <c r="B157" s="314"/>
      <c r="C157" s="376"/>
      <c r="D157" s="472"/>
      <c r="E157" s="291"/>
      <c r="F157" s="291"/>
      <c r="G157" s="316"/>
    </row>
    <row r="158" spans="2:11">
      <c r="B158" s="314"/>
      <c r="C158" s="376"/>
      <c r="D158" s="609" t="s">
        <v>1321</v>
      </c>
      <c r="E158" s="609"/>
      <c r="F158" s="609"/>
      <c r="G158" s="610"/>
    </row>
    <row r="159" spans="2:11">
      <c r="B159" s="314"/>
      <c r="C159" s="376"/>
      <c r="D159" s="472"/>
      <c r="E159" s="291"/>
      <c r="F159" s="291"/>
      <c r="G159" s="316"/>
    </row>
    <row r="160" spans="2:11">
      <c r="B160" s="314"/>
      <c r="C160" s="376"/>
      <c r="D160" s="472" t="s">
        <v>1322</v>
      </c>
      <c r="E160" s="291"/>
      <c r="F160" s="291"/>
      <c r="G160" s="316"/>
    </row>
    <row r="161" spans="2:7">
      <c r="B161" s="314"/>
      <c r="C161" s="376"/>
      <c r="D161" s="291"/>
      <c r="E161" s="291"/>
      <c r="F161" s="291"/>
      <c r="G161" s="316"/>
    </row>
    <row r="162" spans="2:7">
      <c r="B162" s="314"/>
      <c r="C162" s="376"/>
      <c r="D162" s="291"/>
      <c r="E162" s="291"/>
      <c r="F162" s="291"/>
      <c r="G162" s="316"/>
    </row>
    <row r="163" spans="2:7">
      <c r="B163" s="314"/>
      <c r="C163" s="376"/>
      <c r="D163" s="291"/>
      <c r="E163" s="291"/>
      <c r="F163" s="291"/>
      <c r="G163" s="316"/>
    </row>
    <row r="164" spans="2:7">
      <c r="B164" s="314"/>
      <c r="C164" s="376"/>
      <c r="D164" s="291"/>
      <c r="E164" s="291"/>
      <c r="F164" s="291"/>
      <c r="G164" s="316"/>
    </row>
    <row r="165" spans="2:7">
      <c r="B165" s="314"/>
      <c r="C165" s="376"/>
      <c r="D165" s="291"/>
      <c r="E165" s="291"/>
      <c r="F165" s="291"/>
      <c r="G165" s="316"/>
    </row>
    <row r="166" spans="2:7">
      <c r="B166" s="314"/>
      <c r="C166" s="376"/>
      <c r="D166" s="379"/>
      <c r="E166" s="291"/>
      <c r="F166" s="291"/>
      <c r="G166" s="316"/>
    </row>
    <row r="167" spans="2:7">
      <c r="B167" s="314"/>
      <c r="C167" s="376"/>
      <c r="D167" s="291"/>
      <c r="E167" s="291"/>
      <c r="F167" s="291"/>
      <c r="G167" s="316"/>
    </row>
    <row r="168" spans="2:7">
      <c r="B168" s="314"/>
      <c r="C168" s="376"/>
      <c r="D168" s="291"/>
      <c r="E168" s="291"/>
      <c r="F168" s="291"/>
      <c r="G168" s="316"/>
    </row>
    <row r="169" spans="2:7">
      <c r="B169" s="314"/>
      <c r="C169" s="376"/>
      <c r="D169" s="291"/>
      <c r="E169" s="291"/>
      <c r="F169" s="291"/>
      <c r="G169" s="316"/>
    </row>
    <row r="170" spans="2:7">
      <c r="B170" s="314"/>
      <c r="C170" s="376"/>
      <c r="D170" s="291"/>
      <c r="E170" s="291"/>
      <c r="F170" s="291"/>
      <c r="G170" s="316"/>
    </row>
    <row r="171" spans="2:7">
      <c r="B171" s="314"/>
      <c r="C171" s="376"/>
      <c r="D171" s="291"/>
      <c r="E171" s="291"/>
      <c r="F171" s="291"/>
      <c r="G171" s="316"/>
    </row>
    <row r="172" spans="2:7">
      <c r="B172" s="314"/>
      <c r="C172" s="376"/>
      <c r="D172" s="291"/>
      <c r="E172" s="291"/>
      <c r="F172" s="291"/>
      <c r="G172" s="316"/>
    </row>
    <row r="173" spans="2:7">
      <c r="B173" s="314"/>
      <c r="C173" s="376"/>
      <c r="D173" s="291"/>
      <c r="E173" s="291"/>
      <c r="F173" s="291"/>
      <c r="G173" s="316"/>
    </row>
    <row r="174" spans="2:7">
      <c r="B174" s="314"/>
      <c r="C174" s="376"/>
      <c r="D174" s="291"/>
      <c r="E174" s="291"/>
      <c r="F174" s="291"/>
      <c r="G174" s="316"/>
    </row>
    <row r="175" spans="2:7">
      <c r="B175" s="314"/>
      <c r="C175" s="376"/>
      <c r="D175" s="291"/>
      <c r="E175" s="291"/>
      <c r="F175" s="291"/>
      <c r="G175" s="316"/>
    </row>
    <row r="176" spans="2:7">
      <c r="B176" s="314"/>
      <c r="C176" s="376"/>
      <c r="D176" s="291"/>
      <c r="E176" s="291"/>
      <c r="F176" s="291"/>
      <c r="G176" s="316"/>
    </row>
    <row r="177" spans="2:7">
      <c r="B177" s="314"/>
      <c r="C177" s="376"/>
      <c r="D177" s="291"/>
      <c r="E177" s="291"/>
      <c r="F177" s="291"/>
      <c r="G177" s="316"/>
    </row>
    <row r="178" spans="2:7">
      <c r="B178" s="314"/>
      <c r="C178" s="376"/>
      <c r="D178" s="291"/>
      <c r="E178" s="291"/>
      <c r="F178" s="291"/>
      <c r="G178" s="316"/>
    </row>
    <row r="179" spans="2:7">
      <c r="B179" s="314"/>
      <c r="C179" s="376"/>
      <c r="D179" s="291"/>
      <c r="E179" s="291"/>
      <c r="F179" s="291"/>
      <c r="G179" s="316"/>
    </row>
    <row r="180" spans="2:7">
      <c r="B180" s="314"/>
      <c r="C180" s="376"/>
      <c r="D180" s="291"/>
      <c r="E180" s="291"/>
      <c r="F180" s="291"/>
      <c r="G180" s="316"/>
    </row>
    <row r="181" spans="2:7">
      <c r="B181" s="314"/>
      <c r="C181" s="376"/>
      <c r="D181" s="291"/>
      <c r="E181" s="291"/>
      <c r="F181" s="291"/>
      <c r="G181" s="316"/>
    </row>
    <row r="182" spans="2:7">
      <c r="B182" s="314"/>
      <c r="C182" s="376"/>
      <c r="D182" s="291"/>
      <c r="E182" s="291"/>
      <c r="F182" s="291"/>
      <c r="G182" s="316"/>
    </row>
    <row r="183" spans="2:7">
      <c r="B183" s="314"/>
      <c r="C183" s="376"/>
      <c r="D183" s="291"/>
      <c r="E183" s="291"/>
      <c r="F183" s="291"/>
      <c r="G183" s="316"/>
    </row>
    <row r="184" spans="2:7" ht="31.5" customHeight="1">
      <c r="B184" s="314"/>
      <c r="C184" s="376"/>
      <c r="D184" s="609" t="s">
        <v>1323</v>
      </c>
      <c r="E184" s="609"/>
      <c r="F184" s="609"/>
      <c r="G184" s="610"/>
    </row>
    <row r="185" spans="2:7">
      <c r="B185" s="314"/>
      <c r="C185" s="376"/>
      <c r="D185" s="472"/>
      <c r="E185" s="291"/>
      <c r="F185" s="291"/>
      <c r="G185" s="316"/>
    </row>
    <row r="186" spans="2:7">
      <c r="B186" s="314"/>
      <c r="C186" s="376"/>
      <c r="D186" s="472" t="s">
        <v>1324</v>
      </c>
      <c r="E186" s="291"/>
      <c r="F186" s="291"/>
      <c r="G186" s="316"/>
    </row>
    <row r="187" spans="2:7">
      <c r="B187" s="314"/>
      <c r="C187" s="376"/>
      <c r="D187" s="380"/>
      <c r="E187" s="291"/>
      <c r="F187" s="291"/>
      <c r="G187" s="316"/>
    </row>
    <row r="188" spans="2:7">
      <c r="B188" s="314"/>
      <c r="C188" s="376"/>
      <c r="D188" s="382" t="s">
        <v>1325</v>
      </c>
      <c r="E188" s="291"/>
      <c r="F188" s="291"/>
      <c r="G188" s="316"/>
    </row>
    <row r="189" spans="2:7">
      <c r="B189" s="314"/>
      <c r="C189" s="376"/>
      <c r="D189" s="382" t="s">
        <v>1326</v>
      </c>
      <c r="E189" s="291"/>
      <c r="F189" s="291"/>
      <c r="G189" s="316"/>
    </row>
    <row r="190" spans="2:7">
      <c r="B190" s="314"/>
      <c r="C190" s="376"/>
      <c r="D190" s="382" t="s">
        <v>1327</v>
      </c>
      <c r="E190" s="291"/>
      <c r="F190" s="291"/>
      <c r="G190" s="316"/>
    </row>
    <row r="191" spans="2:7">
      <c r="B191" s="314"/>
      <c r="C191" s="376"/>
      <c r="D191" s="381"/>
      <c r="E191" s="291"/>
      <c r="F191" s="291"/>
      <c r="G191" s="316"/>
    </row>
    <row r="192" spans="2:7">
      <c r="B192" s="314"/>
      <c r="C192" s="376"/>
      <c r="D192" s="472" t="s">
        <v>1328</v>
      </c>
      <c r="E192" s="291"/>
      <c r="F192" s="291"/>
      <c r="G192" s="316"/>
    </row>
    <row r="193" spans="2:7">
      <c r="B193" s="314"/>
      <c r="C193" s="376"/>
      <c r="D193" s="472"/>
      <c r="E193" s="291"/>
      <c r="F193" s="291"/>
      <c r="G193" s="316"/>
    </row>
    <row r="194" spans="2:7">
      <c r="B194" s="314"/>
      <c r="C194" s="376"/>
      <c r="D194" s="472" t="s">
        <v>1329</v>
      </c>
      <c r="E194" s="291"/>
      <c r="F194" s="291"/>
      <c r="G194" s="316"/>
    </row>
    <row r="195" spans="2:7">
      <c r="B195" s="314"/>
      <c r="C195" s="376"/>
      <c r="D195" s="380"/>
      <c r="E195" s="291"/>
      <c r="F195" s="291"/>
      <c r="G195" s="316"/>
    </row>
    <row r="196" spans="2:7">
      <c r="B196" s="314"/>
      <c r="C196" s="376"/>
      <c r="D196" s="609" t="s">
        <v>1330</v>
      </c>
      <c r="E196" s="609"/>
      <c r="F196" s="609"/>
      <c r="G196" s="610"/>
    </row>
    <row r="197" spans="2:7">
      <c r="B197" s="314"/>
      <c r="C197" s="376"/>
      <c r="D197" s="382" t="s">
        <v>1331</v>
      </c>
      <c r="E197" s="291"/>
      <c r="F197" s="291"/>
      <c r="G197" s="316"/>
    </row>
    <row r="198" spans="2:7">
      <c r="B198" s="314"/>
      <c r="C198" s="376"/>
      <c r="D198" s="382" t="s">
        <v>1332</v>
      </c>
      <c r="E198" s="291"/>
      <c r="F198" s="291"/>
      <c r="G198" s="316"/>
    </row>
    <row r="199" spans="2:7">
      <c r="B199" s="314"/>
      <c r="C199" s="376"/>
      <c r="D199" s="472"/>
      <c r="E199" s="291"/>
      <c r="F199" s="291"/>
      <c r="G199" s="316"/>
    </row>
    <row r="200" spans="2:7">
      <c r="B200" s="314"/>
      <c r="C200" s="376"/>
      <c r="D200" s="472" t="s">
        <v>1333</v>
      </c>
      <c r="E200" s="291"/>
      <c r="F200" s="291"/>
      <c r="G200" s="316"/>
    </row>
    <row r="201" spans="2:7">
      <c r="B201" s="314"/>
      <c r="C201" s="376"/>
      <c r="D201" s="365" t="s">
        <v>1334</v>
      </c>
      <c r="E201" s="291"/>
      <c r="F201" s="291"/>
      <c r="G201" s="316"/>
    </row>
    <row r="202" spans="2:7">
      <c r="B202" s="314"/>
      <c r="C202" s="376"/>
      <c r="D202" s="366"/>
      <c r="E202" s="291"/>
      <c r="F202" s="291"/>
      <c r="G202" s="316"/>
    </row>
    <row r="203" spans="2:7">
      <c r="B203" s="314"/>
      <c r="C203" s="376"/>
      <c r="D203" s="366" t="s">
        <v>1335</v>
      </c>
      <c r="E203" s="291"/>
      <c r="F203" s="291"/>
      <c r="G203" s="316"/>
    </row>
    <row r="204" spans="2:7">
      <c r="B204" s="314"/>
      <c r="C204" s="376"/>
      <c r="D204" s="366" t="s">
        <v>1336</v>
      </c>
      <c r="E204" s="291"/>
      <c r="F204" s="291"/>
      <c r="G204" s="316"/>
    </row>
    <row r="205" spans="2:7">
      <c r="B205" s="314"/>
      <c r="C205" s="376"/>
      <c r="D205" s="366" t="s">
        <v>1337</v>
      </c>
      <c r="E205" s="291"/>
      <c r="F205" s="291"/>
      <c r="G205" s="316"/>
    </row>
    <row r="206" spans="2:7">
      <c r="B206" s="314"/>
      <c r="C206" s="376"/>
      <c r="D206" s="366" t="s">
        <v>1338</v>
      </c>
      <c r="E206" s="291"/>
      <c r="F206" s="291"/>
      <c r="G206" s="316"/>
    </row>
    <row r="207" spans="2:7">
      <c r="B207" s="314"/>
      <c r="C207" s="376"/>
      <c r="D207" s="366" t="s">
        <v>1339</v>
      </c>
      <c r="E207" s="291"/>
      <c r="F207" s="291"/>
      <c r="G207" s="316"/>
    </row>
    <row r="208" spans="2:7">
      <c r="B208" s="314"/>
      <c r="C208" s="376"/>
      <c r="D208" s="366" t="s">
        <v>1340</v>
      </c>
      <c r="E208" s="291"/>
      <c r="F208" s="291"/>
      <c r="G208" s="316"/>
    </row>
    <row r="209" spans="2:7">
      <c r="B209" s="314"/>
      <c r="C209" s="376"/>
      <c r="D209" s="367" t="s">
        <v>1341</v>
      </c>
      <c r="E209" s="291"/>
      <c r="F209" s="291"/>
      <c r="G209" s="316"/>
    </row>
    <row r="210" spans="2:7">
      <c r="B210" s="314"/>
      <c r="C210" s="376"/>
      <c r="D210" s="378"/>
      <c r="E210" s="291"/>
      <c r="F210" s="291"/>
      <c r="G210" s="316"/>
    </row>
    <row r="211" spans="2:7" ht="47.25" customHeight="1">
      <c r="B211" s="314"/>
      <c r="C211" s="376"/>
      <c r="D211" s="609" t="s">
        <v>1342</v>
      </c>
      <c r="E211" s="609"/>
      <c r="F211" s="609"/>
      <c r="G211" s="610"/>
    </row>
    <row r="212" spans="2:7">
      <c r="B212" s="314"/>
      <c r="C212" s="376"/>
      <c r="D212" s="472"/>
      <c r="E212" s="291"/>
      <c r="F212" s="291"/>
      <c r="G212" s="316"/>
    </row>
    <row r="213" spans="2:7" ht="47.25" customHeight="1">
      <c r="B213" s="314"/>
      <c r="C213" s="376"/>
      <c r="D213" s="609" t="s">
        <v>1343</v>
      </c>
      <c r="E213" s="609"/>
      <c r="F213" s="609"/>
      <c r="G213" s="610"/>
    </row>
    <row r="214" spans="2:7" ht="31.5" customHeight="1">
      <c r="B214" s="314"/>
      <c r="C214" s="376"/>
      <c r="D214" s="609" t="s">
        <v>1344</v>
      </c>
      <c r="E214" s="609"/>
      <c r="F214" s="609"/>
      <c r="G214" s="610"/>
    </row>
    <row r="215" spans="2:7">
      <c r="B215" s="314"/>
      <c r="C215" s="376"/>
      <c r="D215" s="381"/>
      <c r="E215" s="291"/>
      <c r="F215" s="291"/>
      <c r="G215" s="316"/>
    </row>
    <row r="216" spans="2:7">
      <c r="B216" s="314"/>
      <c r="C216" s="376"/>
      <c r="D216" s="609" t="s">
        <v>1345</v>
      </c>
      <c r="E216" s="609"/>
      <c r="F216" s="609"/>
      <c r="G216" s="610"/>
    </row>
    <row r="217" spans="2:7">
      <c r="B217" s="314"/>
      <c r="C217" s="376"/>
      <c r="D217" s="472"/>
      <c r="E217" s="291"/>
      <c r="F217" s="291"/>
      <c r="G217" s="316"/>
    </row>
    <row r="218" spans="2:7">
      <c r="B218" s="314"/>
      <c r="C218" s="376"/>
      <c r="D218" s="472" t="s">
        <v>1346</v>
      </c>
      <c r="E218" s="291"/>
      <c r="F218" s="291"/>
      <c r="G218" s="316"/>
    </row>
    <row r="219" spans="2:7">
      <c r="B219" s="314"/>
      <c r="C219" s="376"/>
      <c r="D219" s="365" t="s">
        <v>1347</v>
      </c>
      <c r="E219" s="291"/>
      <c r="F219" s="291"/>
      <c r="G219" s="316"/>
    </row>
    <row r="220" spans="2:7">
      <c r="B220" s="314"/>
      <c r="C220" s="376"/>
      <c r="D220" s="366"/>
      <c r="E220" s="291"/>
      <c r="F220" s="291"/>
      <c r="G220" s="316"/>
    </row>
    <row r="221" spans="2:7">
      <c r="B221" s="314"/>
      <c r="C221" s="376"/>
      <c r="D221" s="366" t="s">
        <v>1348</v>
      </c>
      <c r="E221" s="291"/>
      <c r="F221" s="291"/>
      <c r="G221" s="316"/>
    </row>
    <row r="222" spans="2:7">
      <c r="B222" s="314"/>
      <c r="C222" s="376"/>
      <c r="D222" s="366" t="s">
        <v>1349</v>
      </c>
      <c r="E222" s="291"/>
      <c r="F222" s="291"/>
      <c r="G222" s="316"/>
    </row>
    <row r="223" spans="2:7">
      <c r="B223" s="314"/>
      <c r="C223" s="376"/>
      <c r="D223" s="366" t="s">
        <v>1350</v>
      </c>
      <c r="E223" s="291"/>
      <c r="F223" s="291"/>
      <c r="G223" s="316"/>
    </row>
    <row r="224" spans="2:7">
      <c r="B224" s="314"/>
      <c r="C224" s="376"/>
      <c r="D224" s="366" t="s">
        <v>1351</v>
      </c>
      <c r="E224" s="291"/>
      <c r="F224" s="291"/>
      <c r="G224" s="316"/>
    </row>
    <row r="225" spans="2:7">
      <c r="B225" s="314"/>
      <c r="C225" s="376"/>
      <c r="D225" s="366" t="s">
        <v>1352</v>
      </c>
      <c r="E225" s="291"/>
      <c r="F225" s="291"/>
      <c r="G225" s="316"/>
    </row>
    <row r="226" spans="2:7">
      <c r="B226" s="314"/>
      <c r="C226" s="376"/>
      <c r="D226" s="366" t="s">
        <v>1353</v>
      </c>
      <c r="E226" s="291"/>
      <c r="F226" s="291"/>
      <c r="G226" s="316"/>
    </row>
    <row r="227" spans="2:7">
      <c r="B227" s="314"/>
      <c r="C227" s="376"/>
      <c r="D227" s="366" t="s">
        <v>1354</v>
      </c>
      <c r="E227" s="291"/>
      <c r="F227" s="291"/>
      <c r="G227" s="316"/>
    </row>
    <row r="228" spans="2:7">
      <c r="B228" s="314"/>
      <c r="C228" s="376"/>
      <c r="D228" s="366" t="s">
        <v>1355</v>
      </c>
      <c r="E228" s="291"/>
      <c r="F228" s="291"/>
      <c r="G228" s="316"/>
    </row>
    <row r="229" spans="2:7">
      <c r="B229" s="314"/>
      <c r="C229" s="376"/>
      <c r="D229" s="366"/>
      <c r="E229" s="291"/>
      <c r="F229" s="291"/>
      <c r="G229" s="316"/>
    </row>
    <row r="230" spans="2:7">
      <c r="B230" s="314"/>
      <c r="C230" s="376"/>
      <c r="D230" s="366" t="s">
        <v>1356</v>
      </c>
      <c r="E230" s="291"/>
      <c r="F230" s="291"/>
      <c r="G230" s="316"/>
    </row>
    <row r="231" spans="2:7">
      <c r="B231" s="314"/>
      <c r="C231" s="376"/>
      <c r="D231" s="366" t="s">
        <v>1357</v>
      </c>
      <c r="E231" s="291"/>
      <c r="F231" s="291"/>
      <c r="G231" s="316"/>
    </row>
    <row r="232" spans="2:7">
      <c r="B232" s="314"/>
      <c r="C232" s="376"/>
      <c r="D232" s="366" t="s">
        <v>1358</v>
      </c>
      <c r="E232" s="291"/>
      <c r="F232" s="291"/>
      <c r="G232" s="316"/>
    </row>
    <row r="233" spans="2:7">
      <c r="B233" s="314"/>
      <c r="C233" s="376"/>
      <c r="D233" s="366" t="s">
        <v>1359</v>
      </c>
      <c r="E233" s="291"/>
      <c r="F233" s="291"/>
      <c r="G233" s="316"/>
    </row>
    <row r="234" spans="2:7">
      <c r="B234" s="314"/>
      <c r="C234" s="376"/>
      <c r="D234" s="366" t="s">
        <v>1360</v>
      </c>
      <c r="E234" s="291"/>
      <c r="F234" s="291"/>
      <c r="G234" s="316"/>
    </row>
    <row r="235" spans="2:7">
      <c r="B235" s="314"/>
      <c r="C235" s="376"/>
      <c r="D235" s="366" t="s">
        <v>1361</v>
      </c>
      <c r="E235" s="291"/>
      <c r="F235" s="291"/>
      <c r="G235" s="316"/>
    </row>
    <row r="236" spans="2:7">
      <c r="B236" s="314"/>
      <c r="C236" s="376"/>
      <c r="D236" s="366" t="s">
        <v>1362</v>
      </c>
      <c r="E236" s="291"/>
      <c r="F236" s="291"/>
      <c r="G236" s="316"/>
    </row>
    <row r="237" spans="2:7">
      <c r="B237" s="314"/>
      <c r="C237" s="376"/>
      <c r="D237" s="367" t="s">
        <v>1363</v>
      </c>
      <c r="E237" s="291"/>
      <c r="F237" s="291"/>
      <c r="G237" s="316"/>
    </row>
    <row r="238" spans="2:7">
      <c r="B238" s="314"/>
      <c r="C238" s="376"/>
      <c r="D238" s="378"/>
      <c r="E238" s="291"/>
      <c r="F238" s="291"/>
      <c r="G238" s="316"/>
    </row>
    <row r="239" spans="2:7">
      <c r="B239" s="314"/>
      <c r="C239" s="376"/>
      <c r="D239" s="609" t="s">
        <v>1364</v>
      </c>
      <c r="E239" s="609"/>
      <c r="F239" s="609"/>
      <c r="G239" s="610"/>
    </row>
    <row r="240" spans="2:7">
      <c r="B240" s="314"/>
      <c r="C240" s="376"/>
      <c r="D240" s="472"/>
      <c r="E240" s="291"/>
      <c r="F240" s="291"/>
      <c r="G240" s="316"/>
    </row>
    <row r="241" spans="2:7">
      <c r="B241" s="314"/>
      <c r="C241" s="376"/>
      <c r="D241" s="472" t="s">
        <v>1365</v>
      </c>
      <c r="E241" s="291"/>
      <c r="F241" s="291"/>
      <c r="G241" s="316"/>
    </row>
    <row r="242" spans="2:7">
      <c r="B242" s="314"/>
      <c r="C242" s="376"/>
      <c r="D242" s="377"/>
      <c r="E242" s="291"/>
      <c r="F242" s="291"/>
      <c r="G242" s="316"/>
    </row>
    <row r="243" spans="2:7">
      <c r="B243" s="314"/>
      <c r="C243" s="376"/>
      <c r="D243" s="365" t="s">
        <v>1366</v>
      </c>
      <c r="E243" s="291"/>
      <c r="F243" s="291"/>
      <c r="G243" s="316"/>
    </row>
    <row r="244" spans="2:7">
      <c r="B244" s="314"/>
      <c r="C244" s="376"/>
      <c r="D244" s="366" t="s">
        <v>1367</v>
      </c>
      <c r="E244" s="291"/>
      <c r="F244" s="291"/>
      <c r="G244" s="316"/>
    </row>
    <row r="245" spans="2:7">
      <c r="B245" s="314"/>
      <c r="C245" s="376"/>
      <c r="D245" s="366" t="s">
        <v>1368</v>
      </c>
      <c r="E245" s="291"/>
      <c r="F245" s="291"/>
      <c r="G245" s="316"/>
    </row>
    <row r="246" spans="2:7">
      <c r="B246" s="314"/>
      <c r="C246" s="376"/>
      <c r="D246" s="366" t="s">
        <v>1369</v>
      </c>
      <c r="E246" s="291"/>
      <c r="F246" s="291"/>
      <c r="G246" s="316"/>
    </row>
    <row r="247" spans="2:7">
      <c r="B247" s="314"/>
      <c r="C247" s="376"/>
      <c r="D247" s="366" t="s">
        <v>1370</v>
      </c>
      <c r="E247" s="291"/>
      <c r="F247" s="291"/>
      <c r="G247" s="316"/>
    </row>
    <row r="248" spans="2:7">
      <c r="B248" s="314"/>
      <c r="C248" s="376"/>
      <c r="D248" s="366"/>
      <c r="E248" s="291"/>
      <c r="F248" s="291"/>
      <c r="G248" s="316"/>
    </row>
    <row r="249" spans="2:7">
      <c r="B249" s="314"/>
      <c r="C249" s="376"/>
      <c r="D249" s="366" t="s">
        <v>1371</v>
      </c>
      <c r="E249" s="291"/>
      <c r="F249" s="291"/>
      <c r="G249" s="316"/>
    </row>
    <row r="250" spans="2:7">
      <c r="B250" s="314"/>
      <c r="C250" s="376"/>
      <c r="D250" s="366" t="s">
        <v>1372</v>
      </c>
      <c r="E250" s="291"/>
      <c r="F250" s="291"/>
      <c r="G250" s="316"/>
    </row>
    <row r="251" spans="2:7">
      <c r="B251" s="314"/>
      <c r="C251" s="376"/>
      <c r="D251" s="366"/>
      <c r="E251" s="291"/>
      <c r="F251" s="291"/>
      <c r="G251" s="316"/>
    </row>
    <row r="252" spans="2:7">
      <c r="B252" s="314"/>
      <c r="C252" s="376"/>
      <c r="D252" s="366" t="s">
        <v>1373</v>
      </c>
      <c r="E252" s="291"/>
      <c r="F252" s="291"/>
      <c r="G252" s="316"/>
    </row>
    <row r="253" spans="2:7">
      <c r="B253" s="314"/>
      <c r="C253" s="376"/>
      <c r="D253" s="366" t="s">
        <v>1374</v>
      </c>
      <c r="E253" s="291"/>
      <c r="F253" s="291"/>
      <c r="G253" s="316"/>
    </row>
    <row r="254" spans="2:7">
      <c r="B254" s="314"/>
      <c r="C254" s="376"/>
      <c r="D254" s="366" t="s">
        <v>1375</v>
      </c>
      <c r="E254" s="291"/>
      <c r="F254" s="291"/>
      <c r="G254" s="316"/>
    </row>
    <row r="255" spans="2:7">
      <c r="B255" s="314"/>
      <c r="C255" s="376"/>
      <c r="D255" s="366" t="s">
        <v>1376</v>
      </c>
      <c r="E255" s="291"/>
      <c r="F255" s="291"/>
      <c r="G255" s="316"/>
    </row>
    <row r="256" spans="2:7">
      <c r="B256" s="314"/>
      <c r="C256" s="376"/>
      <c r="D256" s="366" t="s">
        <v>1377</v>
      </c>
      <c r="E256" s="291"/>
      <c r="F256" s="291"/>
      <c r="G256" s="316"/>
    </row>
    <row r="257" spans="2:7">
      <c r="B257" s="314"/>
      <c r="C257" s="376"/>
      <c r="D257" s="366" t="s">
        <v>1378</v>
      </c>
      <c r="E257" s="291"/>
      <c r="F257" s="291"/>
      <c r="G257" s="316"/>
    </row>
    <row r="258" spans="2:7">
      <c r="B258" s="314"/>
      <c r="C258" s="376"/>
      <c r="D258" s="366" t="s">
        <v>1379</v>
      </c>
      <c r="E258" s="291"/>
      <c r="F258" s="291"/>
      <c r="G258" s="316"/>
    </row>
    <row r="259" spans="2:7">
      <c r="B259" s="314"/>
      <c r="C259" s="376"/>
      <c r="D259" s="366" t="s">
        <v>1380</v>
      </c>
      <c r="E259" s="291"/>
      <c r="F259" s="291"/>
      <c r="G259" s="316"/>
    </row>
    <row r="260" spans="2:7">
      <c r="B260" s="314"/>
      <c r="C260" s="376"/>
      <c r="D260" s="366" t="s">
        <v>1381</v>
      </c>
      <c r="E260" s="291"/>
      <c r="F260" s="291"/>
      <c r="G260" s="316"/>
    </row>
    <row r="261" spans="2:7">
      <c r="B261" s="314"/>
      <c r="C261" s="376"/>
      <c r="D261" s="366"/>
      <c r="E261" s="291"/>
      <c r="F261" s="291"/>
      <c r="G261" s="316"/>
    </row>
    <row r="262" spans="2:7">
      <c r="B262" s="314"/>
      <c r="C262" s="376"/>
      <c r="D262" s="366" t="s">
        <v>1382</v>
      </c>
      <c r="E262" s="291"/>
      <c r="F262" s="291"/>
      <c r="G262" s="316"/>
    </row>
    <row r="263" spans="2:7">
      <c r="B263" s="314"/>
      <c r="C263" s="376"/>
      <c r="D263" s="366" t="s">
        <v>1383</v>
      </c>
      <c r="E263" s="291"/>
      <c r="F263" s="291"/>
      <c r="G263" s="316"/>
    </row>
    <row r="264" spans="2:7">
      <c r="B264" s="314"/>
      <c r="C264" s="376"/>
      <c r="D264" s="366" t="s">
        <v>1384</v>
      </c>
      <c r="E264" s="291"/>
      <c r="F264" s="291"/>
      <c r="G264" s="316"/>
    </row>
    <row r="265" spans="2:7">
      <c r="B265" s="314"/>
      <c r="C265" s="376"/>
      <c r="D265" s="366" t="s">
        <v>1385</v>
      </c>
      <c r="E265" s="291"/>
      <c r="F265" s="291"/>
      <c r="G265" s="316"/>
    </row>
    <row r="266" spans="2:7">
      <c r="B266" s="314"/>
      <c r="C266" s="376"/>
      <c r="D266" s="366" t="s">
        <v>1386</v>
      </c>
      <c r="E266" s="291"/>
      <c r="F266" s="291"/>
      <c r="G266" s="316"/>
    </row>
    <row r="267" spans="2:7">
      <c r="B267" s="314"/>
      <c r="C267" s="376"/>
      <c r="D267" s="366" t="s">
        <v>1387</v>
      </c>
      <c r="E267" s="291"/>
      <c r="F267" s="291"/>
      <c r="G267" s="316"/>
    </row>
    <row r="268" spans="2:7">
      <c r="B268" s="314"/>
      <c r="C268" s="376"/>
      <c r="D268" s="366" t="s">
        <v>1388</v>
      </c>
      <c r="E268" s="291"/>
      <c r="F268" s="291"/>
      <c r="G268" s="316"/>
    </row>
    <row r="269" spans="2:7">
      <c r="B269" s="314"/>
      <c r="C269" s="376"/>
      <c r="D269" s="366" t="s">
        <v>1389</v>
      </c>
      <c r="E269" s="291"/>
      <c r="F269" s="291"/>
      <c r="G269" s="316"/>
    </row>
    <row r="270" spans="2:7">
      <c r="B270" s="314"/>
      <c r="C270" s="376"/>
      <c r="D270" s="366" t="s">
        <v>1381</v>
      </c>
      <c r="E270" s="291"/>
      <c r="F270" s="291"/>
      <c r="G270" s="316"/>
    </row>
    <row r="271" spans="2:7">
      <c r="B271" s="314"/>
      <c r="C271" s="376"/>
      <c r="D271" s="366" t="s">
        <v>1390</v>
      </c>
      <c r="E271" s="291"/>
      <c r="F271" s="291"/>
      <c r="G271" s="316"/>
    </row>
    <row r="272" spans="2:7">
      <c r="B272" s="314"/>
      <c r="C272" s="376"/>
      <c r="D272" s="366"/>
      <c r="E272" s="291"/>
      <c r="F272" s="291"/>
      <c r="G272" s="316"/>
    </row>
    <row r="273" spans="2:7">
      <c r="B273" s="314"/>
      <c r="C273" s="376"/>
      <c r="D273" s="366" t="s">
        <v>1391</v>
      </c>
      <c r="E273" s="291"/>
      <c r="F273" s="291"/>
      <c r="G273" s="316"/>
    </row>
    <row r="274" spans="2:7">
      <c r="B274" s="314"/>
      <c r="C274" s="376"/>
      <c r="D274" s="366" t="s">
        <v>1392</v>
      </c>
      <c r="E274" s="291"/>
      <c r="F274" s="291"/>
      <c r="G274" s="316"/>
    </row>
    <row r="275" spans="2:7">
      <c r="B275" s="314"/>
      <c r="C275" s="376"/>
      <c r="D275" s="366" t="s">
        <v>1393</v>
      </c>
      <c r="E275" s="291"/>
      <c r="F275" s="291"/>
      <c r="G275" s="316"/>
    </row>
    <row r="276" spans="2:7">
      <c r="B276" s="314"/>
      <c r="C276" s="376"/>
      <c r="D276" s="366" t="s">
        <v>1394</v>
      </c>
      <c r="E276" s="291"/>
      <c r="F276" s="291"/>
      <c r="G276" s="316"/>
    </row>
    <row r="277" spans="2:7">
      <c r="B277" s="314"/>
      <c r="C277" s="376"/>
      <c r="D277" s="366" t="s">
        <v>1395</v>
      </c>
      <c r="E277" s="291"/>
      <c r="F277" s="291"/>
      <c r="G277" s="316"/>
    </row>
    <row r="278" spans="2:7">
      <c r="B278" s="314"/>
      <c r="C278" s="376"/>
      <c r="D278" s="366" t="s">
        <v>1396</v>
      </c>
      <c r="E278" s="291"/>
      <c r="F278" s="291"/>
      <c r="G278" s="316"/>
    </row>
    <row r="279" spans="2:7">
      <c r="B279" s="314"/>
      <c r="C279" s="376"/>
      <c r="D279" s="366" t="s">
        <v>1389</v>
      </c>
      <c r="E279" s="291"/>
      <c r="F279" s="291"/>
      <c r="G279" s="316"/>
    </row>
    <row r="280" spans="2:7">
      <c r="B280" s="314"/>
      <c r="C280" s="376"/>
      <c r="D280" s="366" t="s">
        <v>1381</v>
      </c>
      <c r="E280" s="291"/>
      <c r="F280" s="291"/>
      <c r="G280" s="316"/>
    </row>
    <row r="281" spans="2:7">
      <c r="B281" s="314"/>
      <c r="C281" s="376"/>
      <c r="D281" s="366"/>
      <c r="E281" s="291"/>
      <c r="F281" s="291"/>
      <c r="G281" s="316"/>
    </row>
    <row r="282" spans="2:7">
      <c r="B282" s="314"/>
      <c r="C282" s="376"/>
      <c r="D282" s="366" t="s">
        <v>1397</v>
      </c>
      <c r="E282" s="291"/>
      <c r="F282" s="291"/>
      <c r="G282" s="316"/>
    </row>
    <row r="283" spans="2:7">
      <c r="B283" s="314"/>
      <c r="C283" s="376"/>
      <c r="D283" s="366" t="s">
        <v>1398</v>
      </c>
      <c r="E283" s="291"/>
      <c r="F283" s="291"/>
      <c r="G283" s="316"/>
    </row>
    <row r="284" spans="2:7">
      <c r="B284" s="314"/>
      <c r="C284" s="376"/>
      <c r="D284" s="366" t="s">
        <v>1399</v>
      </c>
      <c r="E284" s="291"/>
      <c r="F284" s="291"/>
      <c r="G284" s="316"/>
    </row>
    <row r="285" spans="2:7">
      <c r="B285" s="314"/>
      <c r="C285" s="376"/>
      <c r="D285" s="366" t="s">
        <v>1400</v>
      </c>
      <c r="E285" s="291"/>
      <c r="F285" s="291"/>
      <c r="G285" s="316"/>
    </row>
    <row r="286" spans="2:7">
      <c r="B286" s="314"/>
      <c r="C286" s="376"/>
      <c r="D286" s="366" t="s">
        <v>1401</v>
      </c>
      <c r="E286" s="291"/>
      <c r="F286" s="291"/>
      <c r="G286" s="316"/>
    </row>
    <row r="287" spans="2:7">
      <c r="B287" s="314"/>
      <c r="C287" s="376"/>
      <c r="D287" s="366" t="s">
        <v>1402</v>
      </c>
      <c r="E287" s="291"/>
      <c r="F287" s="291"/>
      <c r="G287" s="316"/>
    </row>
    <row r="288" spans="2:7">
      <c r="B288" s="314"/>
      <c r="C288" s="376"/>
      <c r="D288" s="366" t="s">
        <v>1403</v>
      </c>
      <c r="E288" s="291"/>
      <c r="F288" s="291"/>
      <c r="G288" s="316"/>
    </row>
    <row r="289" spans="2:7">
      <c r="B289" s="314"/>
      <c r="C289" s="376"/>
      <c r="D289" s="366" t="s">
        <v>1404</v>
      </c>
      <c r="E289" s="291"/>
      <c r="F289" s="291"/>
      <c r="G289" s="316"/>
    </row>
    <row r="290" spans="2:7">
      <c r="B290" s="314"/>
      <c r="C290" s="376"/>
      <c r="D290" s="366" t="s">
        <v>1405</v>
      </c>
      <c r="E290" s="291"/>
      <c r="F290" s="291"/>
      <c r="G290" s="316"/>
    </row>
    <row r="291" spans="2:7">
      <c r="B291" s="314"/>
      <c r="C291" s="376"/>
      <c r="D291" s="366" t="s">
        <v>1406</v>
      </c>
      <c r="E291" s="291"/>
      <c r="F291" s="291"/>
      <c r="G291" s="316"/>
    </row>
    <row r="292" spans="2:7">
      <c r="B292" s="314"/>
      <c r="C292" s="376"/>
      <c r="D292" s="366" t="s">
        <v>1407</v>
      </c>
      <c r="E292" s="291"/>
      <c r="F292" s="291"/>
      <c r="G292" s="316"/>
    </row>
    <row r="293" spans="2:7">
      <c r="B293" s="314"/>
      <c r="C293" s="376"/>
      <c r="D293" s="366" t="s">
        <v>1408</v>
      </c>
      <c r="E293" s="291"/>
      <c r="F293" s="291"/>
      <c r="G293" s="316"/>
    </row>
    <row r="294" spans="2:7">
      <c r="B294" s="314"/>
      <c r="C294" s="376"/>
      <c r="D294" s="366" t="s">
        <v>1409</v>
      </c>
      <c r="E294" s="291"/>
      <c r="F294" s="291"/>
      <c r="G294" s="316"/>
    </row>
    <row r="295" spans="2:7">
      <c r="B295" s="314"/>
      <c r="C295" s="376"/>
      <c r="D295" s="366" t="s">
        <v>1410</v>
      </c>
      <c r="E295" s="291"/>
      <c r="F295" s="291"/>
      <c r="G295" s="316"/>
    </row>
    <row r="296" spans="2:7">
      <c r="B296" s="314"/>
      <c r="C296" s="376"/>
      <c r="D296" s="366" t="s">
        <v>1411</v>
      </c>
      <c r="E296" s="291"/>
      <c r="F296" s="291"/>
      <c r="G296" s="316"/>
    </row>
    <row r="297" spans="2:7">
      <c r="B297" s="314"/>
      <c r="C297" s="376"/>
      <c r="D297" s="366" t="s">
        <v>1405</v>
      </c>
      <c r="E297" s="291"/>
      <c r="F297" s="291"/>
      <c r="G297" s="316"/>
    </row>
    <row r="298" spans="2:7">
      <c r="B298" s="314"/>
      <c r="C298" s="376"/>
      <c r="D298" s="366" t="s">
        <v>1412</v>
      </c>
      <c r="E298" s="291"/>
      <c r="F298" s="291"/>
      <c r="G298" s="316"/>
    </row>
    <row r="299" spans="2:7">
      <c r="B299" s="314"/>
      <c r="C299" s="376"/>
      <c r="D299" s="366" t="s">
        <v>1413</v>
      </c>
      <c r="E299" s="291"/>
      <c r="F299" s="291"/>
      <c r="G299" s="316"/>
    </row>
    <row r="300" spans="2:7">
      <c r="B300" s="314"/>
      <c r="C300" s="376"/>
      <c r="D300" s="366" t="s">
        <v>1414</v>
      </c>
      <c r="E300" s="291"/>
      <c r="F300" s="291"/>
      <c r="G300" s="316"/>
    </row>
    <row r="301" spans="2:7">
      <c r="B301" s="314"/>
      <c r="C301" s="376"/>
      <c r="D301" s="366" t="s">
        <v>1415</v>
      </c>
      <c r="E301" s="291"/>
      <c r="F301" s="291"/>
      <c r="G301" s="316"/>
    </row>
    <row r="302" spans="2:7">
      <c r="B302" s="314"/>
      <c r="C302" s="376"/>
      <c r="D302" s="366" t="s">
        <v>1416</v>
      </c>
      <c r="E302" s="291"/>
      <c r="F302" s="291"/>
      <c r="G302" s="316"/>
    </row>
    <row r="303" spans="2:7">
      <c r="B303" s="314"/>
      <c r="C303" s="376"/>
      <c r="D303" s="366" t="s">
        <v>1417</v>
      </c>
      <c r="E303" s="291"/>
      <c r="F303" s="291"/>
      <c r="G303" s="316"/>
    </row>
    <row r="304" spans="2:7">
      <c r="B304" s="314"/>
      <c r="C304" s="376"/>
      <c r="D304" s="366" t="s">
        <v>1418</v>
      </c>
      <c r="E304" s="291"/>
      <c r="F304" s="291"/>
      <c r="G304" s="316"/>
    </row>
    <row r="305" spans="2:7">
      <c r="B305" s="314"/>
      <c r="C305" s="376"/>
      <c r="D305" s="366" t="s">
        <v>1419</v>
      </c>
      <c r="E305" s="291"/>
      <c r="F305" s="291"/>
      <c r="G305" s="316"/>
    </row>
    <row r="306" spans="2:7">
      <c r="B306" s="314"/>
      <c r="C306" s="376"/>
      <c r="D306" s="366" t="s">
        <v>1420</v>
      </c>
      <c r="E306" s="291"/>
      <c r="F306" s="291"/>
      <c r="G306" s="316"/>
    </row>
    <row r="307" spans="2:7">
      <c r="B307" s="314"/>
      <c r="C307" s="376"/>
      <c r="D307" s="366" t="s">
        <v>1421</v>
      </c>
      <c r="E307" s="291"/>
      <c r="F307" s="291"/>
      <c r="G307" s="316"/>
    </row>
    <row r="308" spans="2:7">
      <c r="B308" s="314"/>
      <c r="C308" s="376"/>
      <c r="D308" s="366" t="s">
        <v>1422</v>
      </c>
      <c r="E308" s="291"/>
      <c r="F308" s="291"/>
      <c r="G308" s="316"/>
    </row>
    <row r="309" spans="2:7">
      <c r="B309" s="314"/>
      <c r="C309" s="376"/>
      <c r="D309" s="366" t="s">
        <v>1423</v>
      </c>
      <c r="E309" s="291"/>
      <c r="F309" s="291"/>
      <c r="G309" s="316"/>
    </row>
    <row r="310" spans="2:7">
      <c r="B310" s="314"/>
      <c r="C310" s="376"/>
      <c r="D310" s="366" t="s">
        <v>1424</v>
      </c>
      <c r="E310" s="291"/>
      <c r="F310" s="291"/>
      <c r="G310" s="316"/>
    </row>
    <row r="311" spans="2:7">
      <c r="B311" s="314"/>
      <c r="C311" s="376"/>
      <c r="D311" s="366" t="s">
        <v>1425</v>
      </c>
      <c r="E311" s="291"/>
      <c r="F311" s="291"/>
      <c r="G311" s="316"/>
    </row>
    <row r="312" spans="2:7">
      <c r="B312" s="314"/>
      <c r="C312" s="376"/>
      <c r="D312" s="366" t="s">
        <v>1426</v>
      </c>
      <c r="E312" s="291"/>
      <c r="F312" s="291"/>
      <c r="G312" s="316"/>
    </row>
    <row r="313" spans="2:7">
      <c r="B313" s="314"/>
      <c r="C313" s="376"/>
      <c r="D313" s="366" t="s">
        <v>1424</v>
      </c>
      <c r="E313" s="291"/>
      <c r="F313" s="291"/>
      <c r="G313" s="316"/>
    </row>
    <row r="314" spans="2:7">
      <c r="B314" s="314"/>
      <c r="C314" s="376"/>
      <c r="D314" s="366" t="s">
        <v>1422</v>
      </c>
      <c r="E314" s="291"/>
      <c r="F314" s="291"/>
      <c r="G314" s="316"/>
    </row>
    <row r="315" spans="2:7">
      <c r="B315" s="314"/>
      <c r="C315" s="376"/>
      <c r="D315" s="366" t="s">
        <v>1427</v>
      </c>
      <c r="E315" s="291"/>
      <c r="F315" s="291"/>
      <c r="G315" s="316"/>
    </row>
    <row r="316" spans="2:7">
      <c r="B316" s="314"/>
      <c r="C316" s="376"/>
      <c r="D316" s="366" t="s">
        <v>1428</v>
      </c>
      <c r="E316" s="291"/>
      <c r="F316" s="291"/>
      <c r="G316" s="316"/>
    </row>
    <row r="317" spans="2:7">
      <c r="B317" s="314"/>
      <c r="C317" s="376"/>
      <c r="D317" s="366" t="s">
        <v>1429</v>
      </c>
      <c r="E317" s="291"/>
      <c r="F317" s="291"/>
      <c r="G317" s="316"/>
    </row>
    <row r="318" spans="2:7">
      <c r="B318" s="314"/>
      <c r="C318" s="376"/>
      <c r="D318" s="366" t="s">
        <v>1430</v>
      </c>
      <c r="E318" s="291"/>
      <c r="F318" s="291"/>
      <c r="G318" s="316"/>
    </row>
    <row r="319" spans="2:7">
      <c r="B319" s="314"/>
      <c r="C319" s="376"/>
      <c r="D319" s="366" t="s">
        <v>1431</v>
      </c>
      <c r="E319" s="291"/>
      <c r="F319" s="291"/>
      <c r="G319" s="316"/>
    </row>
    <row r="320" spans="2:7">
      <c r="B320" s="314"/>
      <c r="C320" s="376"/>
      <c r="D320" s="366" t="s">
        <v>1432</v>
      </c>
      <c r="E320" s="291"/>
      <c r="F320" s="291"/>
      <c r="G320" s="316"/>
    </row>
    <row r="321" spans="2:7">
      <c r="B321" s="314"/>
      <c r="C321" s="376"/>
      <c r="D321" s="366" t="s">
        <v>1424</v>
      </c>
      <c r="E321" s="291"/>
      <c r="F321" s="291"/>
      <c r="G321" s="316"/>
    </row>
    <row r="322" spans="2:7">
      <c r="B322" s="314"/>
      <c r="C322" s="376"/>
      <c r="D322" s="366" t="s">
        <v>1433</v>
      </c>
      <c r="E322" s="291"/>
      <c r="F322" s="291"/>
      <c r="G322" s="316"/>
    </row>
    <row r="323" spans="2:7">
      <c r="B323" s="314"/>
      <c r="C323" s="376"/>
      <c r="D323" s="366" t="s">
        <v>1434</v>
      </c>
      <c r="E323" s="291"/>
      <c r="F323" s="291"/>
      <c r="G323" s="316"/>
    </row>
    <row r="324" spans="2:7">
      <c r="B324" s="314"/>
      <c r="C324" s="376"/>
      <c r="D324" s="366" t="s">
        <v>1435</v>
      </c>
      <c r="E324" s="291"/>
      <c r="F324" s="291"/>
      <c r="G324" s="316"/>
    </row>
    <row r="325" spans="2:7">
      <c r="B325" s="314"/>
      <c r="C325" s="376"/>
      <c r="D325" s="366" t="s">
        <v>1409</v>
      </c>
      <c r="E325" s="291"/>
      <c r="F325" s="291"/>
      <c r="G325" s="316"/>
    </row>
    <row r="326" spans="2:7">
      <c r="B326" s="314"/>
      <c r="C326" s="376"/>
      <c r="D326" s="366" t="s">
        <v>1410</v>
      </c>
      <c r="E326" s="291"/>
      <c r="F326" s="291"/>
      <c r="G326" s="316"/>
    </row>
    <row r="327" spans="2:7">
      <c r="B327" s="314"/>
      <c r="C327" s="376"/>
      <c r="D327" s="366" t="s">
        <v>1436</v>
      </c>
      <c r="E327" s="291"/>
      <c r="F327" s="291"/>
      <c r="G327" s="316"/>
    </row>
    <row r="328" spans="2:7">
      <c r="B328" s="314"/>
      <c r="C328" s="376"/>
      <c r="D328" s="366" t="s">
        <v>1389</v>
      </c>
      <c r="E328" s="291"/>
      <c r="F328" s="291"/>
      <c r="G328" s="316"/>
    </row>
    <row r="329" spans="2:7">
      <c r="B329" s="314"/>
      <c r="C329" s="376"/>
      <c r="D329" s="367" t="s">
        <v>1381</v>
      </c>
      <c r="E329" s="291"/>
      <c r="F329" s="291"/>
      <c r="G329" s="316"/>
    </row>
    <row r="330" spans="2:7">
      <c r="B330" s="320"/>
      <c r="C330" s="71"/>
      <c r="D330" s="71"/>
      <c r="E330" s="318"/>
      <c r="F330" s="318"/>
      <c r="G330" s="319"/>
    </row>
  </sheetData>
  <mergeCells count="28">
    <mergeCell ref="D213:G213"/>
    <mergeCell ref="D214:G214"/>
    <mergeCell ref="D216:G216"/>
    <mergeCell ref="D239:G239"/>
    <mergeCell ref="D156:G156"/>
    <mergeCell ref="D158:G158"/>
    <mergeCell ref="D184:G184"/>
    <mergeCell ref="D196:G196"/>
    <mergeCell ref="D211:G211"/>
    <mergeCell ref="B33:H33"/>
    <mergeCell ref="B2:H2"/>
    <mergeCell ref="C3:D3"/>
    <mergeCell ref="J3:K3"/>
    <mergeCell ref="B4:B5"/>
    <mergeCell ref="J4:K4"/>
    <mergeCell ref="B6:H6"/>
    <mergeCell ref="J8:K8"/>
    <mergeCell ref="C9:D9"/>
    <mergeCell ref="C12:D12"/>
    <mergeCell ref="B26:H26"/>
    <mergeCell ref="B32:H32"/>
    <mergeCell ref="B137:H137"/>
    <mergeCell ref="B40:H40"/>
    <mergeCell ref="B72:H72"/>
    <mergeCell ref="B76:H76"/>
    <mergeCell ref="B82:H82"/>
    <mergeCell ref="B127:H127"/>
    <mergeCell ref="C135:D135"/>
  </mergeCells>
  <hyperlinks>
    <hyperlink ref="C152" r:id="rId1" xr:uid="{00000000-0004-0000-0900-000000000000}"/>
    <hyperlink ref="J2" location="'Cover Sheet'!A1" display="Back to Cover Sheet" xr:uid="{00000000-0004-0000-0900-000001000000}"/>
  </hyperlinks>
  <pageMargins left="0.7" right="0.7" top="0.75" bottom="0.75" header="0.3" footer="0.3"/>
  <pageSetup orientation="portrait" r:id="rId2"/>
  <ignoredErrors>
    <ignoredError sqref="E38" formula="1"/>
  </ignoredError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92D050"/>
  </sheetPr>
  <dimension ref="A1:K293"/>
  <sheetViews>
    <sheetView zoomScale="80" zoomScaleNormal="80" workbookViewId="0">
      <selection activeCell="D97" sqref="D97"/>
    </sheetView>
  </sheetViews>
  <sheetFormatPr defaultRowHeight="15.75"/>
  <cols>
    <col min="1" max="1" width="1.7109375" style="65" customWidth="1"/>
    <col min="2" max="2" width="3.85546875" style="283" customWidth="1"/>
    <col min="3" max="3" width="3.140625" style="65" customWidth="1"/>
    <col min="4" max="4" width="170.140625" style="65" customWidth="1"/>
    <col min="5" max="5" width="22.42578125" style="283" bestFit="1" customWidth="1"/>
    <col min="6" max="6" width="21" style="283" customWidth="1"/>
    <col min="7" max="7" width="15.7109375" style="283" bestFit="1" customWidth="1"/>
    <col min="8" max="8" width="14.42578125" style="283" bestFit="1" customWidth="1"/>
    <col min="9" max="9" width="4.140625" style="283" customWidth="1"/>
    <col min="10" max="10" width="30" style="283" bestFit="1" customWidth="1"/>
    <col min="11" max="11" width="24.5703125" style="283" customWidth="1"/>
    <col min="12" max="16384" width="9.140625" style="65"/>
  </cols>
  <sheetData>
    <row r="1" spans="1:11" ht="10.5" customHeight="1"/>
    <row r="2" spans="1:11" ht="21">
      <c r="B2" s="548" t="s">
        <v>1437</v>
      </c>
      <c r="C2" s="549"/>
      <c r="D2" s="549"/>
      <c r="E2" s="549"/>
      <c r="F2" s="549"/>
      <c r="G2" s="549"/>
      <c r="H2" s="550"/>
      <c r="J2" s="184" t="s">
        <v>53</v>
      </c>
    </row>
    <row r="3" spans="1:11" ht="23.25">
      <c r="B3" s="117" t="s">
        <v>151</v>
      </c>
      <c r="C3" s="529" t="s">
        <v>620</v>
      </c>
      <c r="D3" s="529"/>
      <c r="E3" s="467" t="s">
        <v>200</v>
      </c>
      <c r="F3" s="467" t="s">
        <v>201</v>
      </c>
      <c r="G3" s="467" t="s">
        <v>202</v>
      </c>
      <c r="H3" s="467" t="s">
        <v>203</v>
      </c>
      <c r="J3" s="551" t="s">
        <v>1153</v>
      </c>
      <c r="K3" s="551"/>
    </row>
    <row r="4" spans="1:11" s="267" customFormat="1">
      <c r="B4" s="400"/>
      <c r="C4" s="360" t="s">
        <v>621</v>
      </c>
      <c r="D4" s="359"/>
      <c r="E4" s="359"/>
      <c r="F4" s="359"/>
      <c r="G4" s="359"/>
      <c r="H4" s="359"/>
      <c r="J4" s="552" t="str">
        <f>Cust_Acyn</f>
        <v>Customer</v>
      </c>
      <c r="K4" s="552"/>
    </row>
    <row r="5" spans="1:11">
      <c r="A5" s="72"/>
      <c r="B5" s="294"/>
      <c r="C5" s="297" t="s">
        <v>1438</v>
      </c>
      <c r="D5" s="284"/>
      <c r="E5" s="284"/>
      <c r="F5" s="284"/>
      <c r="G5" s="284"/>
      <c r="H5" s="285"/>
      <c r="J5" s="173" t="s">
        <v>209</v>
      </c>
      <c r="K5" s="173" t="str">
        <f>Cust_PM</f>
        <v>Cust_PM_TBD</v>
      </c>
    </row>
    <row r="6" spans="1:11">
      <c r="A6" s="72"/>
      <c r="B6" s="294"/>
      <c r="C6" s="284"/>
      <c r="D6" s="297" t="s">
        <v>1439</v>
      </c>
      <c r="E6" s="284"/>
      <c r="F6" s="284"/>
      <c r="G6" s="284"/>
      <c r="H6" s="285"/>
      <c r="J6" s="173" t="s">
        <v>213</v>
      </c>
      <c r="K6" s="173" t="str">
        <f>Cust_Storage_Lead</f>
        <v>Cust_Storage_Lead_TBD</v>
      </c>
    </row>
    <row r="7" spans="1:11">
      <c r="B7" s="579" t="s">
        <v>1204</v>
      </c>
      <c r="C7" s="579"/>
      <c r="D7" s="579"/>
      <c r="E7" s="579"/>
      <c r="F7" s="579"/>
      <c r="G7" s="579"/>
      <c r="H7" s="579"/>
      <c r="J7" s="173" t="s">
        <v>215</v>
      </c>
      <c r="K7" s="173"/>
    </row>
    <row r="8" spans="1:11" s="27" customFormat="1">
      <c r="B8" s="208">
        <v>1</v>
      </c>
      <c r="C8" s="209" t="s">
        <v>1207</v>
      </c>
      <c r="D8" s="209"/>
      <c r="E8" s="209" t="str">
        <f>Cust_Acyn&amp;"/ Hitachi"</f>
        <v>Customer/ Hitachi</v>
      </c>
      <c r="F8" s="208" t="s">
        <v>627</v>
      </c>
      <c r="G8" s="210"/>
      <c r="H8" s="211"/>
      <c r="I8" s="280"/>
      <c r="J8" s="552" t="s">
        <v>217</v>
      </c>
      <c r="K8" s="552"/>
    </row>
    <row r="9" spans="1:11">
      <c r="B9" s="176">
        <f>B8+1</f>
        <v>2</v>
      </c>
      <c r="C9" s="173" t="s">
        <v>1440</v>
      </c>
      <c r="D9" s="173"/>
      <c r="E9" s="286" t="str">
        <f>Cust_Acyn</f>
        <v>Customer</v>
      </c>
      <c r="F9" s="176" t="s">
        <v>325</v>
      </c>
      <c r="G9" s="176"/>
      <c r="H9" s="474"/>
      <c r="J9" s="173" t="s">
        <v>219</v>
      </c>
      <c r="K9" s="173" t="str">
        <f>Hitachi_PM_1</f>
        <v>HitachiPM_TBD</v>
      </c>
    </row>
    <row r="10" spans="1:11">
      <c r="B10" s="176"/>
      <c r="C10" s="176" t="s">
        <v>167</v>
      </c>
      <c r="D10" s="298" t="s">
        <v>1441</v>
      </c>
      <c r="E10" s="286"/>
      <c r="F10" s="176"/>
      <c r="G10" s="176"/>
      <c r="H10" s="474"/>
      <c r="J10" s="173" t="s">
        <v>1159</v>
      </c>
      <c r="K10" s="173" t="str">
        <f>Hitachi_STC_1</f>
        <v>Hitachi_STC_TBD</v>
      </c>
    </row>
    <row r="11" spans="1:11">
      <c r="B11" s="176"/>
      <c r="C11" s="74"/>
      <c r="D11" s="368" t="s">
        <v>1442</v>
      </c>
      <c r="E11" s="287"/>
      <c r="F11" s="176"/>
      <c r="G11" s="176"/>
      <c r="H11" s="474"/>
      <c r="J11" s="173" t="s">
        <v>223</v>
      </c>
      <c r="K11" s="173" t="str">
        <f>Hitachi_Lead_TC</f>
        <v>HitachiLeadTC_TBD</v>
      </c>
    </row>
    <row r="12" spans="1:11">
      <c r="B12" s="176"/>
      <c r="C12" s="74"/>
      <c r="D12" s="368" t="s">
        <v>1443</v>
      </c>
      <c r="E12" s="287"/>
      <c r="F12" s="176"/>
      <c r="G12" s="176"/>
      <c r="H12" s="474"/>
      <c r="J12" s="173" t="s">
        <v>225</v>
      </c>
      <c r="K12" s="173" t="str">
        <f>Hitachi_TC_1</f>
        <v>HitachiTC1_TBD</v>
      </c>
    </row>
    <row r="13" spans="1:11" s="283" customFormat="1">
      <c r="B13" s="176"/>
      <c r="C13" s="176" t="s">
        <v>169</v>
      </c>
      <c r="D13" s="299" t="s">
        <v>1444</v>
      </c>
      <c r="E13" s="286"/>
      <c r="F13" s="176"/>
      <c r="G13" s="176"/>
      <c r="H13" s="474"/>
      <c r="J13" s="173" t="s">
        <v>227</v>
      </c>
      <c r="K13" s="173" t="str">
        <f>Hitachi_TC_2</f>
        <v>HitachiTC2_TBD</v>
      </c>
    </row>
    <row r="14" spans="1:11">
      <c r="B14" s="176"/>
      <c r="C14" s="16"/>
      <c r="D14" s="368" t="s">
        <v>1445</v>
      </c>
      <c r="E14" s="286"/>
      <c r="F14" s="176"/>
      <c r="G14" s="176"/>
      <c r="H14" s="474"/>
      <c r="J14" s="179"/>
      <c r="K14" s="179"/>
    </row>
    <row r="15" spans="1:11" s="283" customFormat="1">
      <c r="B15" s="176">
        <f>B9+1</f>
        <v>3</v>
      </c>
      <c r="C15" s="173" t="s">
        <v>1446</v>
      </c>
      <c r="D15" s="213"/>
      <c r="E15" s="286" t="str">
        <f>Cust_Acyn</f>
        <v>Customer</v>
      </c>
      <c r="F15" s="176" t="s">
        <v>325</v>
      </c>
      <c r="G15" s="176"/>
      <c r="H15" s="474"/>
      <c r="J15" s="179"/>
      <c r="K15" s="179"/>
    </row>
    <row r="16" spans="1:11" s="283" customFormat="1">
      <c r="B16" s="176"/>
      <c r="C16" s="176" t="s">
        <v>167</v>
      </c>
      <c r="D16" s="298" t="s">
        <v>1447</v>
      </c>
      <c r="E16" s="286"/>
      <c r="F16" s="176"/>
      <c r="G16" s="176"/>
      <c r="H16" s="474"/>
    </row>
    <row r="17" spans="2:8">
      <c r="B17" s="176"/>
      <c r="C17" s="73"/>
      <c r="D17" s="368" t="s">
        <v>1448</v>
      </c>
      <c r="E17" s="287"/>
      <c r="F17" s="176"/>
      <c r="G17" s="176"/>
      <c r="H17" s="474"/>
    </row>
    <row r="18" spans="2:8">
      <c r="B18" s="286"/>
      <c r="C18" s="74"/>
      <c r="D18" s="368" t="s">
        <v>1449</v>
      </c>
      <c r="E18" s="287"/>
      <c r="F18" s="176"/>
      <c r="G18" s="176"/>
      <c r="H18" s="474"/>
    </row>
    <row r="19" spans="2:8">
      <c r="B19" s="176"/>
      <c r="C19" s="74"/>
      <c r="D19" s="368" t="s">
        <v>1450</v>
      </c>
      <c r="E19" s="287"/>
      <c r="F19" s="176"/>
      <c r="G19" s="176"/>
      <c r="H19" s="474"/>
    </row>
    <row r="20" spans="2:8">
      <c r="B20" s="286"/>
      <c r="C20" s="73"/>
      <c r="D20" s="368" t="s">
        <v>1451</v>
      </c>
      <c r="E20" s="287"/>
      <c r="F20" s="176"/>
      <c r="G20" s="176"/>
      <c r="H20" s="474"/>
    </row>
    <row r="21" spans="2:8">
      <c r="B21" s="286"/>
      <c r="C21" s="74"/>
      <c r="D21" s="368" t="s">
        <v>1452</v>
      </c>
      <c r="E21" s="287"/>
      <c r="F21" s="208"/>
      <c r="G21" s="176"/>
      <c r="H21" s="474"/>
    </row>
    <row r="22" spans="2:8" s="283" customFormat="1">
      <c r="B22" s="176"/>
      <c r="C22" s="176" t="s">
        <v>169</v>
      </c>
      <c r="D22" s="299" t="s">
        <v>1453</v>
      </c>
      <c r="E22" s="286"/>
      <c r="F22" s="208"/>
      <c r="G22" s="176"/>
      <c r="H22" s="474"/>
    </row>
    <row r="23" spans="2:8">
      <c r="B23" s="176"/>
      <c r="C23" s="16"/>
      <c r="D23" s="368" t="s">
        <v>1454</v>
      </c>
      <c r="E23" s="286"/>
      <c r="F23" s="208"/>
      <c r="G23" s="176"/>
      <c r="H23" s="474"/>
    </row>
    <row r="24" spans="2:8">
      <c r="B24" s="176"/>
      <c r="C24" s="16"/>
      <c r="D24" s="368" t="s">
        <v>1455</v>
      </c>
      <c r="E24" s="286"/>
      <c r="F24" s="208"/>
      <c r="G24" s="176"/>
      <c r="H24" s="474"/>
    </row>
    <row r="25" spans="2:8">
      <c r="B25" s="286"/>
      <c r="C25" s="67"/>
      <c r="D25" s="368" t="s">
        <v>1456</v>
      </c>
      <c r="E25" s="286"/>
      <c r="F25" s="176"/>
      <c r="G25" s="176"/>
      <c r="H25" s="474"/>
    </row>
    <row r="26" spans="2:8" s="283" customFormat="1">
      <c r="B26" s="286"/>
      <c r="C26" s="176" t="s">
        <v>171</v>
      </c>
      <c r="D26" s="286" t="s">
        <v>1457</v>
      </c>
      <c r="E26" s="286"/>
      <c r="F26" s="176"/>
      <c r="G26" s="176"/>
      <c r="H26" s="474"/>
    </row>
    <row r="27" spans="2:8">
      <c r="B27" s="286"/>
      <c r="C27" s="67"/>
      <c r="D27" s="368" t="s">
        <v>1458</v>
      </c>
      <c r="E27" s="286"/>
      <c r="F27" s="176"/>
      <c r="G27" s="176"/>
      <c r="H27" s="474"/>
    </row>
    <row r="28" spans="2:8">
      <c r="B28" s="286"/>
      <c r="C28" s="67"/>
      <c r="D28" s="368" t="s">
        <v>1459</v>
      </c>
      <c r="E28" s="286"/>
      <c r="F28" s="176"/>
      <c r="G28" s="176"/>
      <c r="H28" s="474"/>
    </row>
    <row r="29" spans="2:8" s="283" customFormat="1">
      <c r="B29" s="286"/>
      <c r="C29" s="176" t="s">
        <v>173</v>
      </c>
      <c r="D29" s="212" t="s">
        <v>1460</v>
      </c>
      <c r="E29" s="286"/>
      <c r="F29" s="176"/>
      <c r="G29" s="176"/>
      <c r="H29" s="474"/>
    </row>
    <row r="30" spans="2:8" s="283" customFormat="1">
      <c r="B30" s="286"/>
      <c r="C30" s="475"/>
      <c r="D30" s="368" t="s">
        <v>1461</v>
      </c>
      <c r="E30" s="286"/>
      <c r="F30" s="176"/>
      <c r="G30" s="176"/>
      <c r="H30" s="474"/>
    </row>
    <row r="31" spans="2:8" s="283" customFormat="1">
      <c r="B31" s="286"/>
      <c r="C31" s="176" t="s">
        <v>233</v>
      </c>
      <c r="D31" s="383" t="s">
        <v>1462</v>
      </c>
      <c r="E31" s="286"/>
      <c r="F31" s="176"/>
      <c r="G31" s="176"/>
      <c r="H31" s="474"/>
    </row>
    <row r="32" spans="2:8">
      <c r="B32" s="286"/>
      <c r="C32" s="75"/>
      <c r="D32" s="368" t="s">
        <v>1463</v>
      </c>
      <c r="E32" s="287"/>
      <c r="F32" s="176"/>
      <c r="G32" s="176"/>
      <c r="H32" s="474"/>
    </row>
    <row r="33" spans="2:8">
      <c r="B33" s="286"/>
      <c r="C33" s="75"/>
      <c r="D33" s="368" t="s">
        <v>1464</v>
      </c>
      <c r="E33" s="287"/>
      <c r="F33" s="176"/>
      <c r="G33" s="176"/>
      <c r="H33" s="474"/>
    </row>
    <row r="34" spans="2:8">
      <c r="B34" s="176"/>
      <c r="C34" s="74"/>
      <c r="D34" s="368" t="s">
        <v>1465</v>
      </c>
      <c r="E34" s="287"/>
      <c r="F34" s="176"/>
      <c r="G34" s="176"/>
      <c r="H34" s="474"/>
    </row>
    <row r="35" spans="2:8">
      <c r="B35" s="176"/>
      <c r="C35" s="74"/>
      <c r="D35" s="368" t="s">
        <v>1466</v>
      </c>
      <c r="E35" s="287"/>
      <c r="F35" s="176"/>
      <c r="G35" s="176"/>
      <c r="H35" s="474"/>
    </row>
    <row r="36" spans="2:8" s="283" customFormat="1">
      <c r="B36" s="176">
        <f>B15+1</f>
        <v>4</v>
      </c>
      <c r="C36" s="474" t="s">
        <v>1467</v>
      </c>
      <c r="D36" s="299"/>
      <c r="E36" s="286" t="str">
        <f>Cust_Acyn</f>
        <v>Customer</v>
      </c>
      <c r="F36" s="176" t="s">
        <v>325</v>
      </c>
      <c r="G36" s="176"/>
      <c r="H36" s="474"/>
    </row>
    <row r="37" spans="2:8" s="283" customFormat="1">
      <c r="B37" s="176"/>
      <c r="C37" s="176" t="s">
        <v>167</v>
      </c>
      <c r="D37" s="173" t="s">
        <v>1468</v>
      </c>
      <c r="E37" s="286"/>
      <c r="F37" s="176"/>
      <c r="G37" s="176"/>
      <c r="H37" s="474"/>
    </row>
    <row r="38" spans="2:8" s="283" customFormat="1">
      <c r="B38" s="176"/>
      <c r="C38" s="176" t="s">
        <v>169</v>
      </c>
      <c r="D38" s="173" t="s">
        <v>1469</v>
      </c>
      <c r="E38" s="286"/>
      <c r="F38" s="176"/>
      <c r="G38" s="176"/>
      <c r="H38" s="474"/>
    </row>
    <row r="39" spans="2:8">
      <c r="B39" s="176"/>
      <c r="C39" s="16"/>
      <c r="D39" s="368" t="s">
        <v>1470</v>
      </c>
      <c r="E39" s="286"/>
      <c r="F39" s="176"/>
      <c r="G39" s="176"/>
      <c r="H39" s="474"/>
    </row>
    <row r="40" spans="2:8">
      <c r="B40" s="176"/>
      <c r="C40" s="16"/>
      <c r="D40" s="368" t="s">
        <v>1471</v>
      </c>
      <c r="E40" s="286"/>
      <c r="F40" s="176"/>
      <c r="G40" s="176"/>
      <c r="H40" s="474"/>
    </row>
    <row r="41" spans="2:8">
      <c r="B41" s="176"/>
      <c r="C41" s="16"/>
      <c r="D41" s="368" t="s">
        <v>1472</v>
      </c>
      <c r="E41" s="286"/>
      <c r="F41" s="176"/>
      <c r="G41" s="176"/>
      <c r="H41" s="474"/>
    </row>
    <row r="42" spans="2:8">
      <c r="B42" s="176"/>
      <c r="C42" s="16"/>
      <c r="D42" s="368" t="s">
        <v>1473</v>
      </c>
      <c r="E42" s="286"/>
      <c r="F42" s="176"/>
      <c r="G42" s="176"/>
      <c r="H42" s="474"/>
    </row>
    <row r="43" spans="2:8" s="283" customFormat="1">
      <c r="B43" s="176"/>
      <c r="C43" s="176"/>
      <c r="D43" s="173" t="s">
        <v>1474</v>
      </c>
      <c r="E43" s="286"/>
      <c r="F43" s="176"/>
      <c r="G43" s="176"/>
      <c r="H43" s="474"/>
    </row>
    <row r="44" spans="2:8" s="283" customFormat="1">
      <c r="B44" s="176"/>
      <c r="C44" s="176" t="s">
        <v>171</v>
      </c>
      <c r="D44" s="173" t="s">
        <v>1475</v>
      </c>
      <c r="E44" s="286"/>
      <c r="F44" s="176"/>
      <c r="G44" s="176"/>
      <c r="H44" s="474"/>
    </row>
    <row r="45" spans="2:8">
      <c r="B45" s="176"/>
      <c r="C45" s="16"/>
      <c r="D45" s="368" t="s">
        <v>1476</v>
      </c>
      <c r="E45" s="286"/>
      <c r="F45" s="176"/>
      <c r="G45" s="176"/>
      <c r="H45" s="474"/>
    </row>
    <row r="46" spans="2:8">
      <c r="B46" s="176"/>
      <c r="C46" s="16"/>
      <c r="D46" s="368" t="s">
        <v>1477</v>
      </c>
      <c r="E46" s="286"/>
      <c r="F46" s="176"/>
      <c r="G46" s="176"/>
      <c r="H46" s="474"/>
    </row>
    <row r="47" spans="2:8" s="283" customFormat="1">
      <c r="B47" s="176">
        <f>B36+1</f>
        <v>5</v>
      </c>
      <c r="C47" s="474" t="s">
        <v>1478</v>
      </c>
      <c r="D47" s="173"/>
      <c r="E47" s="286" t="str">
        <f>Cust_Acyn</f>
        <v>Customer</v>
      </c>
      <c r="F47" s="176" t="s">
        <v>325</v>
      </c>
      <c r="G47" s="176"/>
      <c r="H47" s="474"/>
    </row>
    <row r="48" spans="2:8" s="283" customFormat="1">
      <c r="B48" s="176"/>
      <c r="C48" s="176" t="s">
        <v>167</v>
      </c>
      <c r="D48" s="298" t="s">
        <v>1479</v>
      </c>
      <c r="E48" s="286"/>
      <c r="F48" s="176"/>
      <c r="G48" s="176"/>
      <c r="H48" s="474"/>
    </row>
    <row r="49" spans="2:8">
      <c r="B49" s="176"/>
      <c r="C49" s="76"/>
      <c r="D49" s="368" t="s">
        <v>1480</v>
      </c>
      <c r="E49" s="287"/>
      <c r="F49" s="176"/>
      <c r="G49" s="176"/>
      <c r="H49" s="474"/>
    </row>
    <row r="50" spans="2:8">
      <c r="B50" s="176"/>
      <c r="C50" s="76"/>
      <c r="D50" s="368" t="s">
        <v>1481</v>
      </c>
      <c r="E50" s="287"/>
      <c r="F50" s="176"/>
      <c r="G50" s="176"/>
      <c r="H50" s="474"/>
    </row>
    <row r="51" spans="2:8">
      <c r="B51" s="176"/>
      <c r="C51" s="76"/>
      <c r="D51" s="368" t="s">
        <v>1482</v>
      </c>
      <c r="E51" s="287"/>
      <c r="F51" s="176"/>
      <c r="G51" s="176"/>
      <c r="H51" s="474"/>
    </row>
    <row r="52" spans="2:8">
      <c r="B52" s="176"/>
      <c r="C52" s="76"/>
      <c r="D52" s="368" t="s">
        <v>1483</v>
      </c>
      <c r="E52" s="287"/>
      <c r="F52" s="176"/>
      <c r="G52" s="176"/>
      <c r="H52" s="474"/>
    </row>
    <row r="53" spans="2:8">
      <c r="B53" s="176"/>
      <c r="C53" s="76"/>
      <c r="D53" s="368" t="s">
        <v>1484</v>
      </c>
      <c r="E53" s="287"/>
      <c r="F53" s="176"/>
      <c r="G53" s="176"/>
      <c r="H53" s="474"/>
    </row>
    <row r="54" spans="2:8">
      <c r="B54" s="176"/>
      <c r="C54" s="76"/>
      <c r="D54" s="368" t="s">
        <v>1485</v>
      </c>
      <c r="E54" s="287"/>
      <c r="F54" s="176"/>
      <c r="G54" s="176"/>
      <c r="H54" s="474"/>
    </row>
    <row r="55" spans="2:8">
      <c r="B55" s="176"/>
      <c r="C55" s="76"/>
      <c r="D55" s="368" t="s">
        <v>1486</v>
      </c>
      <c r="E55" s="287"/>
      <c r="F55" s="176"/>
      <c r="G55" s="176"/>
      <c r="H55" s="474"/>
    </row>
    <row r="56" spans="2:8">
      <c r="B56" s="176"/>
      <c r="C56" s="76"/>
      <c r="D56" s="368" t="s">
        <v>1487</v>
      </c>
      <c r="E56" s="287"/>
      <c r="F56" s="176"/>
      <c r="G56" s="176"/>
      <c r="H56" s="474"/>
    </row>
    <row r="57" spans="2:8">
      <c r="B57" s="176"/>
      <c r="C57" s="76"/>
      <c r="D57" s="368" t="s">
        <v>1488</v>
      </c>
      <c r="E57" s="287"/>
      <c r="F57" s="176"/>
      <c r="G57" s="176"/>
      <c r="H57" s="474"/>
    </row>
    <row r="58" spans="2:8">
      <c r="B58" s="176"/>
      <c r="C58" s="76"/>
      <c r="D58" s="368" t="s">
        <v>1489</v>
      </c>
      <c r="E58" s="287"/>
      <c r="F58" s="176"/>
      <c r="G58" s="176"/>
      <c r="H58" s="474"/>
    </row>
    <row r="59" spans="2:8">
      <c r="B59" s="176"/>
      <c r="C59" s="76"/>
      <c r="D59" s="368" t="s">
        <v>1490</v>
      </c>
      <c r="E59" s="287"/>
      <c r="F59" s="176"/>
      <c r="G59" s="176"/>
      <c r="H59" s="474"/>
    </row>
    <row r="60" spans="2:8">
      <c r="B60" s="176"/>
      <c r="C60" s="76"/>
      <c r="D60" s="368" t="s">
        <v>1491</v>
      </c>
      <c r="E60" s="287"/>
      <c r="F60" s="176"/>
      <c r="G60" s="176"/>
      <c r="H60" s="474"/>
    </row>
    <row r="61" spans="2:8">
      <c r="B61" s="176"/>
      <c r="C61" s="76"/>
      <c r="D61" s="368" t="s">
        <v>1492</v>
      </c>
      <c r="E61" s="287"/>
      <c r="F61" s="176"/>
      <c r="G61" s="176"/>
      <c r="H61" s="474"/>
    </row>
    <row r="62" spans="2:8">
      <c r="B62" s="176"/>
      <c r="C62" s="76"/>
      <c r="D62" s="368" t="s">
        <v>1493</v>
      </c>
      <c r="E62" s="287"/>
      <c r="F62" s="176"/>
      <c r="G62" s="176"/>
      <c r="H62" s="474"/>
    </row>
    <row r="63" spans="2:8">
      <c r="B63" s="176"/>
      <c r="C63" s="76"/>
      <c r="D63" s="368" t="s">
        <v>1494</v>
      </c>
      <c r="E63" s="287"/>
      <c r="F63" s="176"/>
      <c r="G63" s="176"/>
      <c r="H63" s="474"/>
    </row>
    <row r="64" spans="2:8">
      <c r="B64" s="176"/>
      <c r="C64" s="76"/>
      <c r="D64" s="368" t="s">
        <v>1495</v>
      </c>
      <c r="E64" s="287"/>
      <c r="F64" s="176"/>
      <c r="G64" s="176"/>
      <c r="H64" s="474"/>
    </row>
    <row r="65" spans="2:8">
      <c r="B65" s="176"/>
      <c r="C65" s="76"/>
      <c r="D65" s="368" t="s">
        <v>1496</v>
      </c>
      <c r="E65" s="287"/>
      <c r="F65" s="176"/>
      <c r="G65" s="176"/>
      <c r="H65" s="474"/>
    </row>
    <row r="66" spans="2:8">
      <c r="B66" s="176"/>
      <c r="C66" s="76"/>
      <c r="D66" s="368" t="s">
        <v>1497</v>
      </c>
      <c r="E66" s="287"/>
      <c r="F66" s="176"/>
      <c r="G66" s="176"/>
      <c r="H66" s="474"/>
    </row>
    <row r="67" spans="2:8">
      <c r="B67" s="176"/>
      <c r="C67" s="76"/>
      <c r="D67" s="368" t="s">
        <v>1498</v>
      </c>
      <c r="E67" s="287"/>
      <c r="F67" s="176"/>
      <c r="G67" s="176"/>
      <c r="H67" s="474"/>
    </row>
    <row r="68" spans="2:8">
      <c r="B68" s="176"/>
      <c r="C68" s="76"/>
      <c r="D68" s="368" t="s">
        <v>1499</v>
      </c>
      <c r="E68" s="287"/>
      <c r="F68" s="176"/>
      <c r="G68" s="176"/>
      <c r="H68" s="474"/>
    </row>
    <row r="69" spans="2:8">
      <c r="B69" s="176"/>
      <c r="C69" s="76"/>
      <c r="D69" s="368" t="s">
        <v>1500</v>
      </c>
      <c r="E69" s="287"/>
      <c r="F69" s="176"/>
      <c r="G69" s="176"/>
      <c r="H69" s="474"/>
    </row>
    <row r="70" spans="2:8">
      <c r="B70" s="176"/>
      <c r="C70" s="76"/>
      <c r="D70" s="368" t="s">
        <v>1501</v>
      </c>
      <c r="E70" s="287"/>
      <c r="F70" s="176"/>
      <c r="G70" s="176"/>
      <c r="H70" s="474"/>
    </row>
    <row r="71" spans="2:8">
      <c r="B71" s="176"/>
      <c r="C71" s="76"/>
      <c r="D71" s="368" t="s">
        <v>1502</v>
      </c>
      <c r="E71" s="287"/>
      <c r="F71" s="176"/>
      <c r="G71" s="176"/>
      <c r="H71" s="474"/>
    </row>
    <row r="72" spans="2:8">
      <c r="B72" s="176"/>
      <c r="C72" s="76"/>
      <c r="D72" s="368" t="s">
        <v>1503</v>
      </c>
      <c r="E72" s="287"/>
      <c r="F72" s="176"/>
      <c r="G72" s="176"/>
      <c r="H72" s="474"/>
    </row>
    <row r="73" spans="2:8">
      <c r="B73" s="286"/>
      <c r="C73" s="74"/>
      <c r="D73" s="368" t="s">
        <v>1504</v>
      </c>
      <c r="E73" s="287"/>
      <c r="F73" s="176"/>
      <c r="G73" s="176"/>
      <c r="H73" s="474"/>
    </row>
    <row r="74" spans="2:8">
      <c r="B74" s="286"/>
      <c r="C74" s="74"/>
      <c r="D74" s="368" t="s">
        <v>1505</v>
      </c>
      <c r="E74" s="287"/>
      <c r="F74" s="176"/>
      <c r="G74" s="176"/>
      <c r="H74" s="474"/>
    </row>
    <row r="75" spans="2:8">
      <c r="B75" s="286"/>
      <c r="C75" s="74"/>
      <c r="D75" s="368" t="s">
        <v>1506</v>
      </c>
      <c r="E75" s="287"/>
      <c r="F75" s="176"/>
      <c r="G75" s="176"/>
      <c r="H75" s="474"/>
    </row>
    <row r="76" spans="2:8">
      <c r="B76" s="176"/>
      <c r="C76" s="74"/>
      <c r="D76" s="368" t="s">
        <v>1507</v>
      </c>
      <c r="E76" s="287"/>
      <c r="F76" s="176"/>
      <c r="G76" s="176"/>
      <c r="H76" s="474"/>
    </row>
    <row r="77" spans="2:8">
      <c r="B77" s="176"/>
      <c r="C77" s="74"/>
      <c r="D77" s="368" t="s">
        <v>1508</v>
      </c>
      <c r="E77" s="287"/>
      <c r="F77" s="176"/>
      <c r="G77" s="176"/>
      <c r="H77" s="474"/>
    </row>
    <row r="78" spans="2:8" s="283" customFormat="1">
      <c r="B78" s="286"/>
      <c r="C78" s="176" t="s">
        <v>169</v>
      </c>
      <c r="D78" s="300" t="s">
        <v>1509</v>
      </c>
      <c r="E78" s="286"/>
      <c r="F78" s="176"/>
      <c r="G78" s="176"/>
      <c r="H78" s="474"/>
    </row>
    <row r="79" spans="2:8">
      <c r="B79" s="286"/>
      <c r="C79" s="16"/>
      <c r="D79" s="368" t="s">
        <v>1510</v>
      </c>
      <c r="E79" s="286"/>
      <c r="F79" s="176"/>
      <c r="G79" s="176"/>
      <c r="H79" s="474"/>
    </row>
    <row r="80" spans="2:8">
      <c r="B80" s="286"/>
      <c r="C80" s="16"/>
      <c r="D80" s="368" t="s">
        <v>1511</v>
      </c>
      <c r="E80" s="286"/>
      <c r="F80" s="176"/>
      <c r="G80" s="176"/>
      <c r="H80" s="474"/>
    </row>
    <row r="81" spans="2:8">
      <c r="B81" s="176"/>
      <c r="C81" s="16"/>
      <c r="D81" s="368" t="s">
        <v>1512</v>
      </c>
      <c r="E81" s="286"/>
      <c r="F81" s="176"/>
      <c r="G81" s="176"/>
      <c r="H81" s="474"/>
    </row>
    <row r="82" spans="2:8">
      <c r="B82" s="176"/>
      <c r="C82" s="16"/>
      <c r="D82" s="368" t="s">
        <v>1513</v>
      </c>
      <c r="E82" s="286"/>
      <c r="F82" s="176"/>
      <c r="G82" s="176"/>
      <c r="H82" s="474"/>
    </row>
    <row r="83" spans="2:8">
      <c r="B83" s="176"/>
      <c r="C83" s="16"/>
      <c r="D83" s="368" t="s">
        <v>1514</v>
      </c>
      <c r="E83" s="286"/>
      <c r="F83" s="176"/>
      <c r="G83" s="176"/>
      <c r="H83" s="474"/>
    </row>
    <row r="84" spans="2:8">
      <c r="B84" s="176"/>
      <c r="C84" s="16"/>
      <c r="D84" s="368" t="s">
        <v>1515</v>
      </c>
      <c r="E84" s="286"/>
      <c r="F84" s="176"/>
      <c r="G84" s="176"/>
      <c r="H84" s="474"/>
    </row>
    <row r="85" spans="2:8" s="283" customFormat="1">
      <c r="B85" s="176">
        <f>B47+1</f>
        <v>6</v>
      </c>
      <c r="C85" s="474" t="s">
        <v>1516</v>
      </c>
      <c r="D85" s="173"/>
      <c r="E85" s="286" t="str">
        <f>Cust_Acyn</f>
        <v>Customer</v>
      </c>
      <c r="F85" s="176" t="s">
        <v>325</v>
      </c>
      <c r="G85" s="176"/>
      <c r="H85" s="474"/>
    </row>
    <row r="86" spans="2:8" s="283" customFormat="1">
      <c r="B86" s="286"/>
      <c r="C86" s="176"/>
      <c r="D86" s="173" t="s">
        <v>1517</v>
      </c>
      <c r="E86" s="286"/>
      <c r="F86" s="176"/>
      <c r="G86" s="176"/>
      <c r="H86" s="474"/>
    </row>
    <row r="87" spans="2:8" s="283" customFormat="1">
      <c r="B87" s="286"/>
      <c r="C87" s="176"/>
      <c r="D87" s="173" t="s">
        <v>1518</v>
      </c>
      <c r="E87" s="286"/>
      <c r="F87" s="176"/>
      <c r="G87" s="176"/>
      <c r="H87" s="474"/>
    </row>
    <row r="88" spans="2:8" s="283" customFormat="1">
      <c r="B88" s="176">
        <f>B85+1</f>
        <v>7</v>
      </c>
      <c r="C88" s="474" t="s">
        <v>1519</v>
      </c>
      <c r="D88" s="173"/>
      <c r="E88" s="286" t="str">
        <f>Cust_Acyn</f>
        <v>Customer</v>
      </c>
      <c r="F88" s="176" t="s">
        <v>325</v>
      </c>
      <c r="G88" s="176"/>
      <c r="H88" s="474"/>
    </row>
    <row r="89" spans="2:8" s="283" customFormat="1">
      <c r="B89" s="286"/>
      <c r="C89" s="176" t="s">
        <v>167</v>
      </c>
      <c r="D89" s="173" t="s">
        <v>1520</v>
      </c>
      <c r="E89" s="286"/>
      <c r="F89" s="176"/>
      <c r="G89" s="176"/>
      <c r="H89" s="474"/>
    </row>
    <row r="90" spans="2:8">
      <c r="B90" s="176"/>
      <c r="C90" s="16"/>
      <c r="D90" s="368" t="s">
        <v>1521</v>
      </c>
      <c r="E90" s="286"/>
      <c r="F90" s="176"/>
      <c r="G90" s="176"/>
      <c r="H90" s="474"/>
    </row>
    <row r="91" spans="2:8">
      <c r="B91" s="176"/>
      <c r="C91" s="16"/>
      <c r="D91" s="368" t="s">
        <v>1522</v>
      </c>
      <c r="E91" s="286"/>
      <c r="F91" s="176"/>
      <c r="G91" s="176"/>
      <c r="H91" s="474"/>
    </row>
    <row r="92" spans="2:8" s="283" customFormat="1">
      <c r="B92" s="176"/>
      <c r="C92" s="176" t="s">
        <v>169</v>
      </c>
      <c r="D92" s="173" t="s">
        <v>1523</v>
      </c>
      <c r="E92" s="286"/>
      <c r="F92" s="176"/>
      <c r="G92" s="176"/>
      <c r="H92" s="474"/>
    </row>
    <row r="93" spans="2:8">
      <c r="B93" s="176"/>
      <c r="C93" s="16"/>
      <c r="D93" s="368" t="s">
        <v>1524</v>
      </c>
      <c r="E93" s="286"/>
      <c r="F93" s="176"/>
      <c r="G93" s="176"/>
      <c r="H93" s="474"/>
    </row>
    <row r="94" spans="2:8" s="283" customFormat="1">
      <c r="B94" s="176">
        <f>B88+1</f>
        <v>8</v>
      </c>
      <c r="C94" s="474" t="s">
        <v>1525</v>
      </c>
      <c r="D94" s="384"/>
      <c r="E94" s="286" t="str">
        <f>Cust_Acyn</f>
        <v>Customer</v>
      </c>
      <c r="F94" s="176" t="s">
        <v>325</v>
      </c>
      <c r="G94" s="176"/>
      <c r="H94" s="474"/>
    </row>
    <row r="95" spans="2:8" s="283" customFormat="1">
      <c r="B95" s="176">
        <v>8</v>
      </c>
      <c r="C95" s="474" t="s">
        <v>1526</v>
      </c>
      <c r="D95" s="173"/>
      <c r="E95" s="286" t="str">
        <f>Cust_Acyn&amp;"/ Hitachi-TC"</f>
        <v>Customer/ Hitachi-TC</v>
      </c>
      <c r="F95" s="176" t="s">
        <v>208</v>
      </c>
      <c r="G95" s="176"/>
      <c r="H95" s="474"/>
    </row>
    <row r="96" spans="2:8" s="283" customFormat="1">
      <c r="B96" s="579" t="s">
        <v>622</v>
      </c>
      <c r="C96" s="579"/>
      <c r="D96" s="579"/>
      <c r="E96" s="579"/>
      <c r="F96" s="579"/>
      <c r="G96" s="579"/>
      <c r="H96" s="579"/>
    </row>
    <row r="97" spans="2:11" s="283" customFormat="1">
      <c r="B97" s="176">
        <f>B95+1</f>
        <v>9</v>
      </c>
      <c r="C97" s="474" t="s">
        <v>1225</v>
      </c>
      <c r="D97" s="286"/>
      <c r="E97" s="286" t="str">
        <f>Cust_Acyn</f>
        <v>Customer</v>
      </c>
      <c r="F97" s="176" t="s">
        <v>325</v>
      </c>
      <c r="G97" s="176"/>
      <c r="H97" s="474"/>
    </row>
    <row r="98" spans="2:11" s="283" customFormat="1">
      <c r="B98" s="176">
        <f>B97+1</f>
        <v>10</v>
      </c>
      <c r="C98" s="173" t="s">
        <v>1226</v>
      </c>
      <c r="D98" s="286"/>
      <c r="E98" s="286" t="str">
        <f>Cust_Acyn</f>
        <v>Customer</v>
      </c>
      <c r="F98" s="176" t="s">
        <v>325</v>
      </c>
      <c r="G98" s="176"/>
      <c r="H98" s="172"/>
    </row>
    <row r="99" spans="2:11" s="283" customFormat="1">
      <c r="B99" s="176">
        <f t="shared" ref="B99:B101" si="0">B98+1</f>
        <v>11</v>
      </c>
      <c r="C99" s="474" t="s">
        <v>1227</v>
      </c>
      <c r="D99" s="286"/>
      <c r="E99" s="474" t="s">
        <v>294</v>
      </c>
      <c r="F99" s="176" t="s">
        <v>325</v>
      </c>
      <c r="G99" s="176"/>
      <c r="H99" s="474"/>
    </row>
    <row r="100" spans="2:11" s="283" customFormat="1">
      <c r="B100" s="176">
        <f t="shared" si="0"/>
        <v>12</v>
      </c>
      <c r="C100" s="474" t="s">
        <v>1228</v>
      </c>
      <c r="D100" s="286"/>
      <c r="E100" s="286" t="str">
        <f>Cust_Acyn</f>
        <v>Customer</v>
      </c>
      <c r="F100" s="176" t="s">
        <v>208</v>
      </c>
      <c r="G100" s="176"/>
      <c r="H100" s="173"/>
    </row>
    <row r="101" spans="2:11" s="283" customFormat="1">
      <c r="B101" s="176">
        <f t="shared" si="0"/>
        <v>13</v>
      </c>
      <c r="C101" s="474" t="s">
        <v>1229</v>
      </c>
      <c r="D101" s="286"/>
      <c r="E101" s="286" t="str">
        <f>Cust_Acyn</f>
        <v>Customer</v>
      </c>
      <c r="F101" s="176" t="s">
        <v>325</v>
      </c>
      <c r="G101" s="176"/>
      <c r="H101" s="173"/>
    </row>
    <row r="102" spans="2:11" s="283" customFormat="1">
      <c r="B102" s="579" t="s">
        <v>731</v>
      </c>
      <c r="C102" s="579"/>
      <c r="D102" s="579"/>
      <c r="E102" s="579"/>
      <c r="F102" s="579"/>
      <c r="G102" s="579"/>
      <c r="H102" s="579"/>
      <c r="J102" s="280"/>
      <c r="K102" s="280"/>
    </row>
    <row r="103" spans="2:11" s="280" customFormat="1">
      <c r="B103" s="598" t="s">
        <v>678</v>
      </c>
      <c r="C103" s="599"/>
      <c r="D103" s="599"/>
      <c r="E103" s="599"/>
      <c r="F103" s="599"/>
      <c r="G103" s="599"/>
      <c r="H103" s="600"/>
      <c r="J103" s="283"/>
      <c r="K103" s="283"/>
    </row>
    <row r="104" spans="2:11" s="283" customFormat="1">
      <c r="B104" s="286">
        <f>B101+1</f>
        <v>14</v>
      </c>
      <c r="C104" s="172" t="s">
        <v>1527</v>
      </c>
      <c r="D104" s="301"/>
      <c r="E104" s="286" t="str">
        <f>Cust_Acyn</f>
        <v>Customer</v>
      </c>
      <c r="F104" s="176" t="s">
        <v>325</v>
      </c>
      <c r="G104" s="176"/>
      <c r="H104" s="173"/>
    </row>
    <row r="105" spans="2:11" s="283" customFormat="1">
      <c r="B105" s="286"/>
      <c r="C105" s="176" t="s">
        <v>167</v>
      </c>
      <c r="D105" s="302" t="s">
        <v>1528</v>
      </c>
      <c r="E105" s="286"/>
      <c r="F105" s="176"/>
      <c r="G105" s="176"/>
      <c r="H105" s="173"/>
    </row>
    <row r="106" spans="2:11">
      <c r="B106" s="286"/>
      <c r="C106" s="16"/>
      <c r="D106" s="368" t="s">
        <v>1529</v>
      </c>
      <c r="E106" s="286"/>
      <c r="F106" s="176"/>
      <c r="G106" s="176"/>
      <c r="H106" s="173"/>
    </row>
    <row r="107" spans="2:11" s="283" customFormat="1">
      <c r="B107" s="286"/>
      <c r="C107" s="176" t="s">
        <v>169</v>
      </c>
      <c r="D107" s="302" t="s">
        <v>1530</v>
      </c>
      <c r="E107" s="286"/>
      <c r="F107" s="176"/>
      <c r="G107" s="176"/>
      <c r="H107" s="173"/>
    </row>
    <row r="108" spans="2:11">
      <c r="B108" s="286"/>
      <c r="C108" s="16"/>
      <c r="D108" s="368" t="s">
        <v>1531</v>
      </c>
      <c r="E108" s="286"/>
      <c r="F108" s="176"/>
      <c r="G108" s="176"/>
      <c r="H108" s="173"/>
    </row>
    <row r="109" spans="2:11" s="283" customFormat="1">
      <c r="B109" s="286"/>
      <c r="C109" s="176" t="s">
        <v>171</v>
      </c>
      <c r="D109" s="302" t="s">
        <v>1532</v>
      </c>
      <c r="E109" s="286"/>
      <c r="F109" s="176"/>
      <c r="G109" s="176"/>
      <c r="H109" s="173"/>
    </row>
    <row r="110" spans="2:11">
      <c r="B110" s="286"/>
      <c r="C110" s="16"/>
      <c r="D110" s="368" t="s">
        <v>1533</v>
      </c>
      <c r="E110" s="286"/>
      <c r="F110" s="176"/>
      <c r="G110" s="176"/>
      <c r="H110" s="173"/>
    </row>
    <row r="111" spans="2:11" s="283" customFormat="1">
      <c r="B111" s="286"/>
      <c r="C111" s="176" t="s">
        <v>173</v>
      </c>
      <c r="D111" s="302" t="s">
        <v>1534</v>
      </c>
      <c r="E111" s="286"/>
      <c r="F111" s="176"/>
      <c r="G111" s="176"/>
      <c r="H111" s="173"/>
    </row>
    <row r="112" spans="2:11">
      <c r="B112" s="286"/>
      <c r="C112" s="16"/>
      <c r="D112" s="368" t="s">
        <v>1535</v>
      </c>
      <c r="E112" s="286"/>
      <c r="F112" s="176"/>
      <c r="G112" s="176"/>
      <c r="H112" s="173"/>
    </row>
    <row r="113" spans="2:8" s="283" customFormat="1">
      <c r="B113" s="286"/>
      <c r="C113" s="176" t="s">
        <v>233</v>
      </c>
      <c r="D113" s="302" t="s">
        <v>1536</v>
      </c>
      <c r="E113" s="286"/>
      <c r="F113" s="176"/>
      <c r="G113" s="176"/>
      <c r="H113" s="173"/>
    </row>
    <row r="114" spans="2:8">
      <c r="B114" s="286"/>
      <c r="C114" s="16"/>
      <c r="D114" s="368" t="s">
        <v>1537</v>
      </c>
      <c r="E114" s="286"/>
      <c r="F114" s="176"/>
      <c r="G114" s="176"/>
      <c r="H114" s="173"/>
    </row>
    <row r="115" spans="2:8" s="283" customFormat="1">
      <c r="B115" s="286"/>
      <c r="C115" s="176" t="s">
        <v>243</v>
      </c>
      <c r="D115" s="302" t="s">
        <v>1538</v>
      </c>
      <c r="E115" s="286"/>
      <c r="F115" s="176"/>
      <c r="G115" s="176"/>
      <c r="H115" s="173"/>
    </row>
    <row r="116" spans="2:8">
      <c r="B116" s="286"/>
      <c r="C116" s="16"/>
      <c r="D116" s="368" t="s">
        <v>1539</v>
      </c>
      <c r="E116" s="286"/>
      <c r="F116" s="176"/>
      <c r="G116" s="176"/>
      <c r="H116" s="173"/>
    </row>
    <row r="117" spans="2:8" s="283" customFormat="1">
      <c r="B117" s="286"/>
      <c r="C117" s="176" t="s">
        <v>457</v>
      </c>
      <c r="D117" s="286" t="s">
        <v>1540</v>
      </c>
      <c r="E117" s="286"/>
      <c r="F117" s="208"/>
      <c r="G117" s="176"/>
      <c r="H117" s="474"/>
    </row>
    <row r="118" spans="2:8">
      <c r="B118" s="286"/>
      <c r="C118" s="16"/>
      <c r="D118" s="368" t="s">
        <v>1541</v>
      </c>
      <c r="E118" s="286"/>
      <c r="F118" s="208"/>
      <c r="G118" s="176"/>
      <c r="H118" s="474"/>
    </row>
    <row r="119" spans="2:8" s="283" customFormat="1">
      <c r="B119" s="286"/>
      <c r="C119" s="176" t="s">
        <v>462</v>
      </c>
      <c r="D119" s="286" t="s">
        <v>1542</v>
      </c>
      <c r="E119" s="286"/>
      <c r="F119" s="176"/>
      <c r="G119" s="176"/>
      <c r="H119" s="474"/>
    </row>
    <row r="120" spans="2:8">
      <c r="B120" s="286"/>
      <c r="C120" s="16"/>
      <c r="D120" s="368" t="s">
        <v>1543</v>
      </c>
      <c r="E120" s="286"/>
      <c r="F120" s="176"/>
      <c r="G120" s="176"/>
      <c r="H120" s="474"/>
    </row>
    <row r="121" spans="2:8" s="283" customFormat="1">
      <c r="B121" s="286"/>
      <c r="C121" s="176" t="s">
        <v>471</v>
      </c>
      <c r="D121" s="286" t="s">
        <v>1544</v>
      </c>
      <c r="E121" s="286"/>
      <c r="F121" s="176"/>
      <c r="G121" s="176"/>
      <c r="H121" s="474"/>
    </row>
    <row r="122" spans="2:8">
      <c r="B122" s="286"/>
      <c r="C122" s="16"/>
      <c r="D122" s="368" t="s">
        <v>1545</v>
      </c>
      <c r="E122" s="286"/>
      <c r="F122" s="176"/>
      <c r="G122" s="176"/>
      <c r="H122" s="474"/>
    </row>
    <row r="123" spans="2:8" s="283" customFormat="1">
      <c r="B123" s="286"/>
      <c r="C123" s="176" t="s">
        <v>481</v>
      </c>
      <c r="D123" s="286" t="s">
        <v>1546</v>
      </c>
      <c r="E123" s="286"/>
      <c r="F123" s="208"/>
      <c r="G123" s="176"/>
      <c r="H123" s="173"/>
    </row>
    <row r="124" spans="2:8">
      <c r="B124" s="286"/>
      <c r="C124" s="16"/>
      <c r="D124" s="368" t="s">
        <v>1547</v>
      </c>
      <c r="E124" s="286"/>
      <c r="F124" s="208"/>
      <c r="G124" s="176"/>
      <c r="H124" s="173"/>
    </row>
    <row r="125" spans="2:8" s="283" customFormat="1">
      <c r="B125" s="286"/>
      <c r="C125" s="176" t="s">
        <v>1548</v>
      </c>
      <c r="D125" s="286" t="s">
        <v>1549</v>
      </c>
      <c r="E125" s="286"/>
      <c r="F125" s="176"/>
      <c r="G125" s="477"/>
      <c r="H125" s="474"/>
    </row>
    <row r="126" spans="2:8">
      <c r="B126" s="286"/>
      <c r="C126" s="16"/>
      <c r="D126" s="368" t="s">
        <v>1545</v>
      </c>
      <c r="E126" s="286"/>
      <c r="F126" s="176"/>
      <c r="G126" s="477"/>
      <c r="H126" s="474"/>
    </row>
    <row r="127" spans="2:8" s="283" customFormat="1">
      <c r="B127" s="286"/>
      <c r="C127" s="176" t="s">
        <v>1550</v>
      </c>
      <c r="D127" s="303" t="s">
        <v>1551</v>
      </c>
      <c r="E127" s="288"/>
      <c r="F127" s="288"/>
      <c r="G127" s="288"/>
      <c r="H127" s="288"/>
    </row>
    <row r="128" spans="2:8">
      <c r="B128" s="286"/>
      <c r="C128" s="16"/>
      <c r="D128" s="368" t="s">
        <v>1547</v>
      </c>
      <c r="E128" s="288"/>
      <c r="F128" s="288"/>
      <c r="G128" s="288"/>
      <c r="H128" s="288"/>
    </row>
    <row r="129" spans="2:8" s="283" customFormat="1">
      <c r="B129" s="286"/>
      <c r="C129" s="176" t="s">
        <v>1552</v>
      </c>
      <c r="D129" s="286" t="s">
        <v>1553</v>
      </c>
      <c r="E129" s="286"/>
      <c r="F129" s="176"/>
      <c r="G129" s="176"/>
      <c r="H129" s="175"/>
    </row>
    <row r="130" spans="2:8">
      <c r="B130" s="286"/>
      <c r="C130" s="16"/>
      <c r="D130" s="368" t="s">
        <v>1541</v>
      </c>
      <c r="E130" s="286"/>
      <c r="F130" s="176"/>
      <c r="G130" s="176"/>
      <c r="H130" s="175"/>
    </row>
    <row r="131" spans="2:8" s="283" customFormat="1">
      <c r="B131" s="286"/>
      <c r="C131" s="176" t="s">
        <v>1554</v>
      </c>
      <c r="D131" s="474" t="s">
        <v>1555</v>
      </c>
      <c r="E131" s="286"/>
      <c r="F131" s="176"/>
      <c r="G131" s="176"/>
      <c r="H131" s="175"/>
    </row>
    <row r="132" spans="2:8">
      <c r="B132" s="286"/>
      <c r="C132" s="16"/>
      <c r="D132" s="368" t="s">
        <v>1556</v>
      </c>
      <c r="E132" s="286"/>
      <c r="F132" s="176"/>
      <c r="G132" s="176"/>
      <c r="H132" s="175"/>
    </row>
    <row r="133" spans="2:8" s="283" customFormat="1">
      <c r="B133" s="286"/>
      <c r="C133" s="176" t="s">
        <v>1557</v>
      </c>
      <c r="D133" s="286" t="s">
        <v>1558</v>
      </c>
      <c r="E133" s="286"/>
      <c r="F133" s="208"/>
      <c r="G133" s="176"/>
      <c r="H133" s="175"/>
    </row>
    <row r="134" spans="2:8">
      <c r="B134" s="286"/>
      <c r="C134" s="16"/>
      <c r="D134" s="368" t="s">
        <v>1559</v>
      </c>
      <c r="E134" s="286"/>
      <c r="F134" s="208"/>
      <c r="G134" s="176"/>
      <c r="H134" s="175"/>
    </row>
    <row r="135" spans="2:8" s="283" customFormat="1">
      <c r="B135" s="286"/>
      <c r="C135" s="176" t="s">
        <v>1560</v>
      </c>
      <c r="D135" s="286" t="s">
        <v>1561</v>
      </c>
      <c r="E135" s="286"/>
      <c r="F135" s="208"/>
      <c r="G135" s="176"/>
      <c r="H135" s="175"/>
    </row>
    <row r="136" spans="2:8">
      <c r="B136" s="286"/>
      <c r="C136" s="16"/>
      <c r="D136" s="368" t="s">
        <v>1562</v>
      </c>
      <c r="E136" s="286"/>
      <c r="F136" s="208"/>
      <c r="G136" s="176"/>
      <c r="H136" s="175"/>
    </row>
    <row r="137" spans="2:8" s="283" customFormat="1">
      <c r="B137" s="286"/>
      <c r="C137" s="176" t="s">
        <v>1563</v>
      </c>
      <c r="D137" s="286" t="s">
        <v>1564</v>
      </c>
      <c r="E137" s="286"/>
      <c r="F137" s="208"/>
      <c r="G137" s="176"/>
      <c r="H137" s="175"/>
    </row>
    <row r="138" spans="2:8">
      <c r="B138" s="286"/>
      <c r="C138" s="16"/>
      <c r="D138" s="368" t="s">
        <v>637</v>
      </c>
      <c r="E138" s="286"/>
      <c r="F138" s="208"/>
      <c r="G138" s="176"/>
      <c r="H138" s="175"/>
    </row>
    <row r="139" spans="2:8" s="283" customFormat="1">
      <c r="B139" s="286"/>
      <c r="C139" s="176" t="s">
        <v>1565</v>
      </c>
      <c r="D139" s="286" t="s">
        <v>288</v>
      </c>
      <c r="E139" s="286"/>
      <c r="F139" s="208"/>
      <c r="G139" s="176"/>
      <c r="H139" s="175"/>
    </row>
    <row r="140" spans="2:8">
      <c r="B140" s="286"/>
      <c r="C140" s="16"/>
      <c r="D140" s="368" t="s">
        <v>1566</v>
      </c>
      <c r="E140" s="286"/>
      <c r="F140" s="208"/>
      <c r="G140" s="176"/>
      <c r="H140" s="175"/>
    </row>
    <row r="141" spans="2:8" s="283" customFormat="1">
      <c r="B141" s="286">
        <f>B104+1</f>
        <v>15</v>
      </c>
      <c r="C141" s="172" t="s">
        <v>1567</v>
      </c>
      <c r="D141" s="173"/>
      <c r="E141" s="286" t="str">
        <f>Cust_Acyn</f>
        <v>Customer</v>
      </c>
      <c r="F141" s="176" t="s">
        <v>325</v>
      </c>
      <c r="G141" s="176"/>
      <c r="H141" s="175"/>
    </row>
    <row r="142" spans="2:8" s="283" customFormat="1">
      <c r="B142" s="286"/>
      <c r="C142" s="176" t="s">
        <v>167</v>
      </c>
      <c r="D142" s="173" t="s">
        <v>1568</v>
      </c>
      <c r="E142" s="286"/>
      <c r="F142" s="176"/>
      <c r="G142" s="176"/>
      <c r="H142" s="175"/>
    </row>
    <row r="143" spans="2:8">
      <c r="B143" s="286"/>
      <c r="C143" s="16"/>
      <c r="D143" s="368" t="s">
        <v>1543</v>
      </c>
      <c r="E143" s="286"/>
      <c r="F143" s="176"/>
      <c r="G143" s="176"/>
      <c r="H143" s="175"/>
    </row>
    <row r="144" spans="2:8">
      <c r="B144" s="286"/>
      <c r="C144" s="16"/>
      <c r="D144" s="368" t="s">
        <v>1541</v>
      </c>
      <c r="E144" s="286"/>
      <c r="F144" s="176"/>
      <c r="G144" s="176"/>
      <c r="H144" s="175"/>
    </row>
    <row r="145" spans="2:8" s="283" customFormat="1">
      <c r="B145" s="286"/>
      <c r="C145" s="176" t="s">
        <v>169</v>
      </c>
      <c r="D145" s="173" t="s">
        <v>1569</v>
      </c>
      <c r="E145" s="286"/>
      <c r="F145" s="176"/>
      <c r="G145" s="176"/>
      <c r="H145" s="175"/>
    </row>
    <row r="146" spans="2:8">
      <c r="B146" s="286"/>
      <c r="C146" s="16"/>
      <c r="D146" s="368" t="s">
        <v>1570</v>
      </c>
      <c r="E146" s="286"/>
      <c r="F146" s="176"/>
      <c r="G146" s="176"/>
      <c r="H146" s="175"/>
    </row>
    <row r="147" spans="2:8" s="283" customFormat="1">
      <c r="B147" s="286"/>
      <c r="C147" s="176" t="s">
        <v>171</v>
      </c>
      <c r="D147" s="173" t="s">
        <v>1571</v>
      </c>
      <c r="E147" s="286"/>
      <c r="F147" s="176"/>
      <c r="G147" s="176"/>
      <c r="H147" s="175"/>
    </row>
    <row r="148" spans="2:8" s="283" customFormat="1">
      <c r="B148" s="286"/>
      <c r="C148" s="176" t="s">
        <v>173</v>
      </c>
      <c r="D148" s="173" t="s">
        <v>1572</v>
      </c>
      <c r="E148" s="286"/>
      <c r="F148" s="176"/>
      <c r="G148" s="176"/>
      <c r="H148" s="175"/>
    </row>
    <row r="149" spans="2:8" s="283" customFormat="1">
      <c r="B149" s="286"/>
      <c r="C149" s="176" t="s">
        <v>233</v>
      </c>
      <c r="D149" s="173" t="s">
        <v>1573</v>
      </c>
      <c r="E149" s="286"/>
      <c r="F149" s="176"/>
      <c r="G149" s="176"/>
      <c r="H149" s="175"/>
    </row>
    <row r="150" spans="2:8" s="283" customFormat="1">
      <c r="B150" s="286"/>
      <c r="C150" s="176" t="s">
        <v>243</v>
      </c>
      <c r="D150" s="173" t="s">
        <v>1574</v>
      </c>
      <c r="E150" s="286"/>
      <c r="F150" s="176"/>
      <c r="G150" s="176"/>
      <c r="H150" s="175"/>
    </row>
    <row r="151" spans="2:8">
      <c r="B151" s="286"/>
      <c r="C151" s="16"/>
      <c r="D151" s="368" t="s">
        <v>1575</v>
      </c>
      <c r="E151" s="286"/>
      <c r="F151" s="176"/>
      <c r="G151" s="176"/>
      <c r="H151" s="175"/>
    </row>
    <row r="152" spans="2:8">
      <c r="B152" s="286"/>
      <c r="C152" s="16"/>
      <c r="D152" s="368" t="s">
        <v>1576</v>
      </c>
      <c r="E152" s="286"/>
      <c r="F152" s="176"/>
      <c r="G152" s="176"/>
      <c r="H152" s="175"/>
    </row>
    <row r="153" spans="2:8" s="283" customFormat="1">
      <c r="B153" s="286"/>
      <c r="C153" s="176" t="s">
        <v>457</v>
      </c>
      <c r="D153" s="173" t="s">
        <v>1577</v>
      </c>
      <c r="E153" s="286"/>
      <c r="F153" s="176"/>
      <c r="G153" s="176"/>
      <c r="H153" s="175"/>
    </row>
    <row r="154" spans="2:8">
      <c r="B154" s="286"/>
      <c r="C154" s="16"/>
      <c r="D154" s="368" t="s">
        <v>1578</v>
      </c>
      <c r="E154" s="286"/>
      <c r="F154" s="176"/>
      <c r="G154" s="176"/>
      <c r="H154" s="175"/>
    </row>
    <row r="155" spans="2:8" s="283" customFormat="1">
      <c r="B155" s="565" t="s">
        <v>1046</v>
      </c>
      <c r="C155" s="566"/>
      <c r="D155" s="566"/>
      <c r="E155" s="566"/>
      <c r="F155" s="566"/>
      <c r="G155" s="566"/>
      <c r="H155" s="567"/>
    </row>
    <row r="156" spans="2:8" s="283" customFormat="1">
      <c r="B156" s="295">
        <f>B141+1</f>
        <v>16</v>
      </c>
      <c r="C156" s="304" t="s">
        <v>1261</v>
      </c>
      <c r="D156" s="304"/>
      <c r="E156" s="286" t="s">
        <v>294</v>
      </c>
      <c r="F156" s="176" t="s">
        <v>1206</v>
      </c>
      <c r="G156" s="176"/>
      <c r="H156" s="175"/>
    </row>
    <row r="157" spans="2:8" s="283" customFormat="1">
      <c r="B157" s="176">
        <f>B156+1</f>
        <v>17</v>
      </c>
      <c r="C157" s="173" t="s">
        <v>1262</v>
      </c>
      <c r="D157" s="286"/>
      <c r="E157" s="286" t="s">
        <v>294</v>
      </c>
      <c r="F157" s="176" t="s">
        <v>1206</v>
      </c>
      <c r="G157" s="176"/>
      <c r="H157" s="175"/>
    </row>
    <row r="158" spans="2:8" s="283" customFormat="1">
      <c r="B158" s="176">
        <f>B157+1</f>
        <v>18</v>
      </c>
      <c r="C158" s="173" t="s">
        <v>1263</v>
      </c>
      <c r="D158" s="286"/>
      <c r="E158" s="286" t="s">
        <v>294</v>
      </c>
      <c r="F158" s="176" t="s">
        <v>1206</v>
      </c>
      <c r="G158" s="176"/>
      <c r="H158" s="175"/>
    </row>
    <row r="159" spans="2:8" s="283" customFormat="1">
      <c r="B159" s="568" t="s">
        <v>1264</v>
      </c>
      <c r="C159" s="569"/>
      <c r="D159" s="569"/>
      <c r="E159" s="569"/>
      <c r="F159" s="569"/>
      <c r="G159" s="569"/>
      <c r="H159" s="570"/>
    </row>
    <row r="160" spans="2:8" s="283" customFormat="1">
      <c r="B160" s="176">
        <f>B158+1</f>
        <v>19</v>
      </c>
      <c r="C160" s="303" t="s">
        <v>1052</v>
      </c>
      <c r="D160" s="295"/>
      <c r="E160" s="286" t="s">
        <v>294</v>
      </c>
      <c r="F160" s="176" t="s">
        <v>1206</v>
      </c>
      <c r="G160" s="176"/>
      <c r="H160" s="175"/>
    </row>
    <row r="161" spans="2:8" s="283" customFormat="1">
      <c r="B161" s="295">
        <f>B160+1</f>
        <v>20</v>
      </c>
      <c r="C161" s="474" t="s">
        <v>1054</v>
      </c>
      <c r="D161" s="295"/>
      <c r="E161" s="286" t="s">
        <v>294</v>
      </c>
      <c r="F161" s="176" t="s">
        <v>1206</v>
      </c>
      <c r="G161" s="176"/>
      <c r="H161" s="175"/>
    </row>
    <row r="162" spans="2:8" s="283" customFormat="1">
      <c r="B162" s="295">
        <f t="shared" ref="B162:B164" si="1">B161+1</f>
        <v>21</v>
      </c>
      <c r="C162" s="474" t="s">
        <v>1055</v>
      </c>
      <c r="D162" s="295"/>
      <c r="E162" s="286" t="str">
        <f>Cust_Acyn</f>
        <v>Customer</v>
      </c>
      <c r="F162" s="176" t="s">
        <v>371</v>
      </c>
      <c r="G162" s="176"/>
      <c r="H162" s="175"/>
    </row>
    <row r="163" spans="2:8" s="283" customFormat="1">
      <c r="B163" s="295">
        <f t="shared" si="1"/>
        <v>22</v>
      </c>
      <c r="C163" s="474" t="s">
        <v>1056</v>
      </c>
      <c r="D163" s="295"/>
      <c r="E163" s="286" t="s">
        <v>294</v>
      </c>
      <c r="F163" s="176" t="s">
        <v>1206</v>
      </c>
      <c r="G163" s="176"/>
      <c r="H163" s="175"/>
    </row>
    <row r="164" spans="2:8" s="283" customFormat="1">
      <c r="B164" s="295">
        <f t="shared" si="1"/>
        <v>23</v>
      </c>
      <c r="C164" s="474" t="s">
        <v>1265</v>
      </c>
      <c r="D164" s="295"/>
      <c r="E164" s="286" t="s">
        <v>294</v>
      </c>
      <c r="F164" s="176" t="s">
        <v>1206</v>
      </c>
      <c r="G164" s="176"/>
      <c r="H164" s="175"/>
    </row>
    <row r="165" spans="2:8" s="283" customFormat="1">
      <c r="B165" s="571" t="s">
        <v>1059</v>
      </c>
      <c r="C165" s="572"/>
      <c r="D165" s="572"/>
      <c r="E165" s="572"/>
      <c r="F165" s="572"/>
      <c r="G165" s="572"/>
      <c r="H165" s="573"/>
    </row>
    <row r="166" spans="2:8" s="283" customFormat="1">
      <c r="B166" s="176">
        <f>B164+1</f>
        <v>24</v>
      </c>
      <c r="C166" s="173" t="s">
        <v>1579</v>
      </c>
      <c r="D166" s="286"/>
      <c r="E166" s="286" t="str">
        <f>Cust_Acyn</f>
        <v>Customer</v>
      </c>
      <c r="F166" s="176" t="s">
        <v>325</v>
      </c>
      <c r="G166" s="176"/>
      <c r="H166" s="175"/>
    </row>
    <row r="167" spans="2:8" s="283" customFormat="1">
      <c r="B167" s="176">
        <f>B166+1</f>
        <v>25</v>
      </c>
      <c r="C167" s="173" t="s">
        <v>1580</v>
      </c>
      <c r="D167" s="286"/>
      <c r="E167" s="286"/>
      <c r="F167" s="208"/>
      <c r="G167" s="176"/>
      <c r="H167" s="175"/>
    </row>
    <row r="168" spans="2:8">
      <c r="B168" s="286"/>
      <c r="C168" s="14"/>
      <c r="D168" s="368" t="s">
        <v>1581</v>
      </c>
      <c r="E168" s="286"/>
      <c r="F168" s="176"/>
      <c r="G168" s="176"/>
      <c r="H168" s="175"/>
    </row>
    <row r="169" spans="2:8">
      <c r="B169" s="286"/>
      <c r="C169" s="14"/>
      <c r="D169" s="368" t="s">
        <v>1270</v>
      </c>
      <c r="E169" s="286"/>
      <c r="F169" s="208"/>
      <c r="G169" s="176"/>
      <c r="H169" s="175"/>
    </row>
    <row r="170" spans="2:8">
      <c r="B170" s="286"/>
      <c r="C170" s="13"/>
      <c r="D170" s="368" t="s">
        <v>1582</v>
      </c>
      <c r="E170" s="286"/>
      <c r="F170" s="176"/>
      <c r="G170" s="176"/>
      <c r="H170" s="175"/>
    </row>
    <row r="171" spans="2:8" s="283" customFormat="1">
      <c r="B171" s="176">
        <f>B167+1</f>
        <v>26</v>
      </c>
      <c r="C171" s="173" t="s">
        <v>1571</v>
      </c>
      <c r="D171" s="286"/>
      <c r="E171" s="286" t="str">
        <f>Cust_Acyn</f>
        <v>Customer</v>
      </c>
      <c r="F171" s="176" t="s">
        <v>325</v>
      </c>
      <c r="G171" s="176"/>
      <c r="H171" s="175"/>
    </row>
    <row r="172" spans="2:8" s="283" customFormat="1">
      <c r="B172" s="176">
        <f>B171+1</f>
        <v>27</v>
      </c>
      <c r="C172" s="173" t="s">
        <v>1572</v>
      </c>
      <c r="D172" s="286"/>
      <c r="E172" s="286" t="str">
        <f>Cust_Acyn</f>
        <v>Customer</v>
      </c>
      <c r="F172" s="176" t="s">
        <v>325</v>
      </c>
      <c r="G172" s="176"/>
      <c r="H172" s="175"/>
    </row>
    <row r="173" spans="2:8" s="283" customFormat="1">
      <c r="B173" s="176">
        <f>B172+1</f>
        <v>28</v>
      </c>
      <c r="C173" s="173" t="s">
        <v>1583</v>
      </c>
      <c r="D173" s="286"/>
      <c r="E173" s="286" t="str">
        <f>Cust_Acyn</f>
        <v>Customer</v>
      </c>
      <c r="F173" s="176" t="s">
        <v>325</v>
      </c>
      <c r="G173" s="176"/>
      <c r="H173" s="175"/>
    </row>
    <row r="174" spans="2:8">
      <c r="B174" s="176"/>
      <c r="C174" s="14"/>
      <c r="D174" s="368" t="s">
        <v>1584</v>
      </c>
      <c r="E174" s="286"/>
      <c r="F174" s="208"/>
      <c r="G174" s="176"/>
      <c r="H174" s="175"/>
    </row>
    <row r="175" spans="2:8">
      <c r="B175" s="176"/>
      <c r="C175" s="14"/>
      <c r="D175" s="368" t="s">
        <v>1585</v>
      </c>
      <c r="E175" s="286"/>
      <c r="F175" s="208"/>
      <c r="G175" s="176"/>
      <c r="H175" s="175"/>
    </row>
    <row r="176" spans="2:8" s="283" customFormat="1">
      <c r="B176" s="176">
        <f>B173+1</f>
        <v>29</v>
      </c>
      <c r="C176" s="173" t="s">
        <v>1586</v>
      </c>
      <c r="D176" s="286"/>
      <c r="E176" s="286" t="str">
        <f>Cust_Acyn</f>
        <v>Customer</v>
      </c>
      <c r="F176" s="176" t="s">
        <v>325</v>
      </c>
      <c r="G176" s="176"/>
      <c r="H176" s="175"/>
    </row>
    <row r="177" spans="2:8">
      <c r="B177" s="176"/>
      <c r="C177" s="14"/>
      <c r="D177" s="368" t="s">
        <v>1587</v>
      </c>
      <c r="E177" s="286"/>
      <c r="F177" s="208"/>
      <c r="G177" s="176"/>
      <c r="H177" s="175"/>
    </row>
    <row r="178" spans="2:8" s="283" customFormat="1">
      <c r="B178" s="176">
        <f>B176+1</f>
        <v>30</v>
      </c>
      <c r="C178" s="474" t="s">
        <v>1588</v>
      </c>
      <c r="D178" s="286"/>
      <c r="E178" s="286" t="str">
        <f>Cust_Acyn</f>
        <v>Customer</v>
      </c>
      <c r="F178" s="176" t="s">
        <v>325</v>
      </c>
      <c r="G178" s="176"/>
      <c r="H178" s="175"/>
    </row>
    <row r="179" spans="2:8">
      <c r="B179" s="176"/>
      <c r="C179" s="17"/>
      <c r="D179" s="368" t="s">
        <v>1589</v>
      </c>
      <c r="E179" s="286"/>
      <c r="F179" s="176"/>
      <c r="G179" s="176"/>
      <c r="H179" s="175"/>
    </row>
    <row r="180" spans="2:8">
      <c r="B180" s="176"/>
      <c r="C180" s="17"/>
      <c r="D180" s="368" t="s">
        <v>1590</v>
      </c>
      <c r="E180" s="286"/>
      <c r="F180" s="176"/>
      <c r="G180" s="176"/>
      <c r="H180" s="175"/>
    </row>
    <row r="181" spans="2:8" s="283" customFormat="1">
      <c r="B181" s="176">
        <f>B178+1</f>
        <v>31</v>
      </c>
      <c r="C181" s="474" t="s">
        <v>1591</v>
      </c>
      <c r="D181" s="173"/>
      <c r="E181" s="286" t="str">
        <f>Cust_Acyn</f>
        <v>Customer</v>
      </c>
      <c r="F181" s="176" t="s">
        <v>325</v>
      </c>
      <c r="G181" s="176"/>
      <c r="H181" s="175"/>
    </row>
    <row r="182" spans="2:8">
      <c r="B182" s="176"/>
      <c r="C182" s="17"/>
      <c r="D182" s="368" t="s">
        <v>1592</v>
      </c>
      <c r="E182" s="286"/>
      <c r="F182" s="176"/>
      <c r="G182" s="176"/>
      <c r="H182" s="175"/>
    </row>
    <row r="183" spans="2:8">
      <c r="B183" s="176"/>
      <c r="C183" s="17"/>
      <c r="D183" s="368" t="s">
        <v>1593</v>
      </c>
      <c r="E183" s="286"/>
      <c r="F183" s="176"/>
      <c r="G183" s="176"/>
      <c r="H183" s="175"/>
    </row>
    <row r="184" spans="2:8" s="283" customFormat="1">
      <c r="B184" s="176">
        <f>B181+1</f>
        <v>32</v>
      </c>
      <c r="C184" s="474" t="s">
        <v>1594</v>
      </c>
      <c r="D184" s="173"/>
      <c r="E184" s="286" t="str">
        <f>Cust_Acyn</f>
        <v>Customer</v>
      </c>
      <c r="F184" s="176" t="s">
        <v>325</v>
      </c>
      <c r="G184" s="176"/>
      <c r="H184" s="175"/>
    </row>
    <row r="185" spans="2:8">
      <c r="B185" s="176"/>
      <c r="C185" s="17"/>
      <c r="D185" s="368" t="s">
        <v>1589</v>
      </c>
      <c r="E185" s="286"/>
      <c r="F185" s="176"/>
      <c r="G185" s="176"/>
      <c r="H185" s="175"/>
    </row>
    <row r="186" spans="2:8">
      <c r="B186" s="176"/>
      <c r="C186" s="17"/>
      <c r="D186" s="368" t="s">
        <v>1590</v>
      </c>
      <c r="E186" s="286"/>
      <c r="F186" s="176"/>
      <c r="G186" s="176"/>
      <c r="H186" s="175"/>
    </row>
    <row r="187" spans="2:8" s="283" customFormat="1">
      <c r="B187" s="176">
        <f>B184+1</f>
        <v>33</v>
      </c>
      <c r="C187" s="474" t="s">
        <v>1595</v>
      </c>
      <c r="D187" s="173"/>
      <c r="E187" s="286" t="str">
        <f>Cust_Acyn</f>
        <v>Customer</v>
      </c>
      <c r="F187" s="176" t="s">
        <v>325</v>
      </c>
      <c r="G187" s="176"/>
      <c r="H187" s="175"/>
    </row>
    <row r="188" spans="2:8">
      <c r="B188" s="176"/>
      <c r="C188" s="17"/>
      <c r="D188" s="368" t="s">
        <v>1592</v>
      </c>
      <c r="E188" s="286"/>
      <c r="F188" s="176"/>
      <c r="G188" s="176"/>
      <c r="H188" s="175"/>
    </row>
    <row r="189" spans="2:8">
      <c r="B189" s="176"/>
      <c r="C189" s="17"/>
      <c r="D189" s="368" t="s">
        <v>1593</v>
      </c>
      <c r="E189" s="286"/>
      <c r="F189" s="176"/>
      <c r="G189" s="176"/>
      <c r="H189" s="175"/>
    </row>
    <row r="190" spans="2:8" s="283" customFormat="1">
      <c r="B190" s="176">
        <f>B187+1</f>
        <v>34</v>
      </c>
      <c r="C190" s="474" t="s">
        <v>1596</v>
      </c>
      <c r="D190" s="173"/>
      <c r="E190" s="286" t="str">
        <f>Cust_Acyn</f>
        <v>Customer</v>
      </c>
      <c r="F190" s="176" t="s">
        <v>325</v>
      </c>
      <c r="G190" s="176"/>
      <c r="H190" s="175"/>
    </row>
    <row r="191" spans="2:8">
      <c r="B191" s="176"/>
      <c r="C191" s="17"/>
      <c r="D191" s="368" t="s">
        <v>1597</v>
      </c>
      <c r="E191" s="286"/>
      <c r="F191" s="176"/>
      <c r="G191" s="176"/>
      <c r="H191" s="175"/>
    </row>
    <row r="192" spans="2:8">
      <c r="B192" s="176"/>
      <c r="C192" s="17"/>
      <c r="D192" s="368" t="s">
        <v>1598</v>
      </c>
      <c r="E192" s="286"/>
      <c r="F192" s="176"/>
      <c r="G192" s="176"/>
      <c r="H192" s="175"/>
    </row>
    <row r="193" spans="2:8">
      <c r="B193" s="176"/>
      <c r="C193" s="17"/>
      <c r="D193" s="368" t="s">
        <v>1599</v>
      </c>
      <c r="E193" s="286"/>
      <c r="F193" s="176"/>
      <c r="G193" s="176"/>
      <c r="H193" s="175"/>
    </row>
    <row r="194" spans="2:8">
      <c r="B194" s="176"/>
      <c r="C194" s="17"/>
      <c r="D194" s="368" t="s">
        <v>1600</v>
      </c>
      <c r="E194" s="286"/>
      <c r="F194" s="176"/>
      <c r="G194" s="176"/>
      <c r="H194" s="175"/>
    </row>
    <row r="195" spans="2:8" s="283" customFormat="1">
      <c r="B195" s="176"/>
      <c r="C195" s="305" t="s">
        <v>1601</v>
      </c>
      <c r="D195" s="306"/>
      <c r="E195" s="286"/>
      <c r="F195" s="176"/>
      <c r="G195" s="176"/>
      <c r="H195" s="175"/>
    </row>
    <row r="196" spans="2:8" s="283" customFormat="1">
      <c r="B196" s="176">
        <f>B190+1</f>
        <v>35</v>
      </c>
      <c r="C196" s="474" t="s">
        <v>1602</v>
      </c>
      <c r="D196" s="173"/>
      <c r="E196" s="286" t="str">
        <f>Cust_Acyn</f>
        <v>Customer</v>
      </c>
      <c r="F196" s="176" t="s">
        <v>325</v>
      </c>
      <c r="G196" s="176"/>
      <c r="H196" s="175"/>
    </row>
    <row r="197" spans="2:8">
      <c r="B197" s="176"/>
      <c r="C197" s="17"/>
      <c r="D197" s="368" t="s">
        <v>1603</v>
      </c>
      <c r="E197" s="286"/>
      <c r="F197" s="176"/>
      <c r="G197" s="176"/>
      <c r="H197" s="175"/>
    </row>
    <row r="198" spans="2:8">
      <c r="B198" s="176"/>
      <c r="C198" s="17"/>
      <c r="D198" s="368" t="s">
        <v>1604</v>
      </c>
      <c r="E198" s="286"/>
      <c r="F198" s="176"/>
      <c r="G198" s="176"/>
      <c r="H198" s="175"/>
    </row>
    <row r="199" spans="2:8" s="283" customFormat="1">
      <c r="B199" s="176">
        <f>B196+1</f>
        <v>36</v>
      </c>
      <c r="C199" s="474" t="s">
        <v>1605</v>
      </c>
      <c r="D199" s="306"/>
      <c r="E199" s="286" t="str">
        <f>Cust_Acyn</f>
        <v>Customer</v>
      </c>
      <c r="F199" s="176" t="s">
        <v>325</v>
      </c>
      <c r="G199" s="176"/>
      <c r="H199" s="175"/>
    </row>
    <row r="200" spans="2:8">
      <c r="B200" s="176"/>
      <c r="C200" s="17"/>
      <c r="D200" s="368" t="s">
        <v>1606</v>
      </c>
      <c r="E200" s="286"/>
      <c r="F200" s="176"/>
      <c r="G200" s="176"/>
      <c r="H200" s="175"/>
    </row>
    <row r="201" spans="2:8">
      <c r="B201" s="176"/>
      <c r="C201" s="17"/>
      <c r="D201" s="368" t="s">
        <v>1607</v>
      </c>
      <c r="E201" s="286"/>
      <c r="F201" s="176"/>
      <c r="G201" s="176"/>
      <c r="H201" s="175"/>
    </row>
    <row r="202" spans="2:8">
      <c r="B202" s="176"/>
      <c r="C202" s="17"/>
      <c r="D202" s="368" t="s">
        <v>1608</v>
      </c>
      <c r="E202" s="286"/>
      <c r="F202" s="176"/>
      <c r="G202" s="176"/>
      <c r="H202" s="175"/>
    </row>
    <row r="203" spans="2:8">
      <c r="B203" s="176"/>
      <c r="C203" s="17"/>
      <c r="D203" s="368" t="s">
        <v>1609</v>
      </c>
      <c r="E203" s="286"/>
      <c r="F203" s="176"/>
      <c r="G203" s="176"/>
      <c r="H203" s="175"/>
    </row>
    <row r="204" spans="2:8" s="283" customFormat="1">
      <c r="B204" s="176">
        <f>B199+1</f>
        <v>37</v>
      </c>
      <c r="C204" s="474" t="s">
        <v>1610</v>
      </c>
      <c r="D204" s="173"/>
      <c r="E204" s="286" t="str">
        <f>Cust_Acyn</f>
        <v>Customer</v>
      </c>
      <c r="F204" s="176" t="s">
        <v>325</v>
      </c>
      <c r="G204" s="176"/>
      <c r="H204" s="175"/>
    </row>
    <row r="205" spans="2:8">
      <c r="B205" s="176"/>
      <c r="C205" s="17"/>
      <c r="D205" s="368" t="s">
        <v>1611</v>
      </c>
      <c r="E205" s="286"/>
      <c r="F205" s="176"/>
      <c r="G205" s="176"/>
      <c r="H205" s="175"/>
    </row>
    <row r="206" spans="2:8">
      <c r="B206" s="176"/>
      <c r="C206" s="17"/>
      <c r="D206" s="368" t="s">
        <v>1612</v>
      </c>
      <c r="E206" s="286"/>
      <c r="F206" s="176"/>
      <c r="G206" s="176"/>
      <c r="H206" s="175"/>
    </row>
    <row r="207" spans="2:8">
      <c r="B207" s="176"/>
      <c r="C207" s="17"/>
      <c r="D207" s="368" t="s">
        <v>1613</v>
      </c>
      <c r="E207" s="286"/>
      <c r="F207" s="176"/>
      <c r="G207" s="176"/>
      <c r="H207" s="175"/>
    </row>
    <row r="208" spans="2:8">
      <c r="B208" s="176"/>
      <c r="C208" s="17"/>
      <c r="D208" s="368" t="s">
        <v>1614</v>
      </c>
      <c r="E208" s="286"/>
      <c r="F208" s="176"/>
      <c r="G208" s="176"/>
      <c r="H208" s="175"/>
    </row>
    <row r="209" spans="2:11">
      <c r="B209" s="176"/>
      <c r="C209" s="17"/>
      <c r="D209" s="368" t="s">
        <v>1541</v>
      </c>
      <c r="E209" s="286"/>
      <c r="F209" s="176"/>
      <c r="G209" s="176"/>
      <c r="H209" s="175"/>
    </row>
    <row r="210" spans="2:11" s="283" customFormat="1">
      <c r="B210" s="176">
        <f>B204+1</f>
        <v>38</v>
      </c>
      <c r="C210" s="474" t="s">
        <v>1615</v>
      </c>
      <c r="D210" s="281"/>
      <c r="E210" s="286" t="str">
        <f>Cust_Acyn</f>
        <v>Customer</v>
      </c>
      <c r="F210" s="176" t="s">
        <v>325</v>
      </c>
      <c r="G210" s="176"/>
      <c r="H210" s="175"/>
    </row>
    <row r="211" spans="2:11">
      <c r="B211" s="176"/>
      <c r="C211" s="17"/>
      <c r="D211" s="368" t="s">
        <v>1612</v>
      </c>
      <c r="E211" s="286"/>
      <c r="F211" s="176"/>
      <c r="G211" s="176"/>
      <c r="H211" s="175"/>
    </row>
    <row r="212" spans="2:11">
      <c r="B212" s="176"/>
      <c r="C212" s="17"/>
      <c r="D212" s="368" t="s">
        <v>1613</v>
      </c>
      <c r="E212" s="286"/>
      <c r="F212" s="176"/>
      <c r="G212" s="176"/>
      <c r="H212" s="175"/>
    </row>
    <row r="213" spans="2:11">
      <c r="B213" s="176"/>
      <c r="C213" s="17"/>
      <c r="D213" s="368" t="s">
        <v>1616</v>
      </c>
      <c r="E213" s="286"/>
      <c r="F213" s="176"/>
      <c r="G213" s="176"/>
      <c r="H213" s="175"/>
    </row>
    <row r="214" spans="2:11">
      <c r="B214" s="176"/>
      <c r="C214" s="17"/>
      <c r="D214" s="368" t="s">
        <v>1541</v>
      </c>
      <c r="E214" s="286"/>
      <c r="F214" s="176"/>
      <c r="G214" s="176"/>
      <c r="H214" s="175"/>
    </row>
    <row r="215" spans="2:11" s="283" customFormat="1">
      <c r="B215" s="176">
        <f>B210+1</f>
        <v>39</v>
      </c>
      <c r="C215" s="474" t="s">
        <v>1617</v>
      </c>
      <c r="D215" s="281"/>
      <c r="E215" s="286" t="str">
        <f>Cust_Acyn</f>
        <v>Customer</v>
      </c>
      <c r="F215" s="176" t="s">
        <v>1618</v>
      </c>
      <c r="G215" s="176"/>
      <c r="H215" s="175"/>
    </row>
    <row r="216" spans="2:11">
      <c r="B216" s="286"/>
      <c r="C216" s="12"/>
      <c r="D216" s="368" t="s">
        <v>1619</v>
      </c>
      <c r="E216" s="286"/>
      <c r="F216" s="176"/>
      <c r="G216" s="176"/>
      <c r="H216" s="175"/>
    </row>
    <row r="217" spans="2:11" s="283" customFormat="1">
      <c r="B217" s="176">
        <f>B215+1</f>
        <v>40</v>
      </c>
      <c r="C217" s="474" t="s">
        <v>1620</v>
      </c>
      <c r="D217" s="223"/>
      <c r="E217" s="286" t="str">
        <f>Cust_Acyn</f>
        <v>Customer</v>
      </c>
      <c r="F217" s="176" t="s">
        <v>1618</v>
      </c>
      <c r="G217" s="176"/>
      <c r="H217" s="175"/>
    </row>
    <row r="218" spans="2:11">
      <c r="B218" s="176"/>
      <c r="C218" s="12"/>
      <c r="D218" s="368" t="s">
        <v>1621</v>
      </c>
      <c r="E218" s="286"/>
      <c r="F218" s="176"/>
      <c r="G218" s="176"/>
      <c r="H218" s="175"/>
    </row>
    <row r="219" spans="2:11">
      <c r="B219" s="176"/>
      <c r="C219" s="12"/>
      <c r="D219" s="368" t="s">
        <v>1535</v>
      </c>
      <c r="E219" s="286"/>
      <c r="F219" s="176"/>
      <c r="G219" s="176"/>
      <c r="H219" s="175"/>
    </row>
    <row r="220" spans="2:11">
      <c r="B220" s="176"/>
      <c r="C220" s="12"/>
      <c r="D220" s="368" t="s">
        <v>1570</v>
      </c>
      <c r="E220" s="286"/>
      <c r="F220" s="176"/>
      <c r="G220" s="176"/>
      <c r="H220" s="175"/>
    </row>
    <row r="221" spans="2:11" s="283" customFormat="1">
      <c r="B221" s="176">
        <f>B217+1</f>
        <v>41</v>
      </c>
      <c r="C221" s="474" t="s">
        <v>1622</v>
      </c>
      <c r="D221" s="281"/>
      <c r="E221" s="286" t="str">
        <f>Cust_Acyn</f>
        <v>Customer</v>
      </c>
      <c r="F221" s="176" t="s">
        <v>1623</v>
      </c>
      <c r="G221" s="176"/>
      <c r="H221" s="175"/>
    </row>
    <row r="222" spans="2:11">
      <c r="B222" s="176"/>
      <c r="C222" s="12"/>
      <c r="D222" s="368" t="s">
        <v>1541</v>
      </c>
      <c r="E222" s="286"/>
      <c r="F222" s="176"/>
      <c r="G222" s="176"/>
      <c r="H222" s="175"/>
    </row>
    <row r="223" spans="2:11">
      <c r="B223" s="176"/>
      <c r="C223" s="12"/>
      <c r="D223" s="368" t="s">
        <v>1624</v>
      </c>
      <c r="E223" s="286"/>
      <c r="F223" s="176"/>
      <c r="G223" s="176"/>
      <c r="H223" s="175"/>
    </row>
    <row r="224" spans="2:11">
      <c r="B224" s="176"/>
      <c r="C224" s="12"/>
      <c r="D224" s="368" t="s">
        <v>1529</v>
      </c>
      <c r="E224" s="286"/>
      <c r="F224" s="176"/>
      <c r="G224" s="176"/>
      <c r="H224" s="175"/>
      <c r="J224" s="280"/>
      <c r="K224" s="280"/>
    </row>
    <row r="225" spans="2:11" s="280" customFormat="1">
      <c r="B225" s="208">
        <f>B221+1</f>
        <v>42</v>
      </c>
      <c r="C225" s="222" t="s">
        <v>1118</v>
      </c>
      <c r="D225" s="222"/>
      <c r="E225" s="209" t="str">
        <f>Cust_Acyn&amp;"/ Hitachi"</f>
        <v>Customer/ Hitachi</v>
      </c>
      <c r="F225" s="208" t="s">
        <v>65</v>
      </c>
      <c r="G225" s="209"/>
      <c r="H225" s="249"/>
      <c r="J225" s="283"/>
      <c r="K225" s="283"/>
    </row>
    <row r="226" spans="2:11" s="283" customFormat="1">
      <c r="B226" s="579" t="s">
        <v>1119</v>
      </c>
      <c r="C226" s="579"/>
      <c r="D226" s="579"/>
      <c r="E226" s="579"/>
      <c r="F226" s="579"/>
      <c r="G226" s="579"/>
      <c r="H226" s="579"/>
    </row>
    <row r="227" spans="2:11" s="283" customFormat="1">
      <c r="B227" s="176">
        <f>B225+1</f>
        <v>43</v>
      </c>
      <c r="C227" s="474" t="s">
        <v>1120</v>
      </c>
      <c r="D227" s="286"/>
      <c r="E227" s="474" t="s">
        <v>294</v>
      </c>
      <c r="F227" s="176" t="s">
        <v>1206</v>
      </c>
      <c r="G227" s="289"/>
      <c r="H227" s="180"/>
    </row>
    <row r="228" spans="2:11" s="283" customFormat="1">
      <c r="B228" s="176">
        <f>B227+1</f>
        <v>44</v>
      </c>
      <c r="C228" s="474" t="s">
        <v>1121</v>
      </c>
      <c r="D228" s="286"/>
      <c r="E228" s="474" t="s">
        <v>294</v>
      </c>
      <c r="F228" s="176" t="s">
        <v>1206</v>
      </c>
      <c r="G228" s="289"/>
      <c r="H228" s="180"/>
    </row>
    <row r="229" spans="2:11" s="283" customFormat="1">
      <c r="B229" s="176">
        <f t="shared" ref="B229:B233" si="2">B228+1</f>
        <v>45</v>
      </c>
      <c r="C229" s="474" t="s">
        <v>1122</v>
      </c>
      <c r="D229" s="286"/>
      <c r="E229" s="474" t="s">
        <v>294</v>
      </c>
      <c r="F229" s="176" t="s">
        <v>1206</v>
      </c>
      <c r="G229" s="289"/>
      <c r="H229" s="180"/>
    </row>
    <row r="230" spans="2:11" s="283" customFormat="1">
      <c r="B230" s="176">
        <f t="shared" si="2"/>
        <v>46</v>
      </c>
      <c r="C230" s="474" t="s">
        <v>1123</v>
      </c>
      <c r="D230" s="286"/>
      <c r="E230" s="474" t="s">
        <v>294</v>
      </c>
      <c r="F230" s="176" t="s">
        <v>1206</v>
      </c>
      <c r="G230" s="289"/>
      <c r="H230" s="180"/>
    </row>
    <row r="231" spans="2:11" s="283" customFormat="1">
      <c r="B231" s="176">
        <f t="shared" si="2"/>
        <v>47</v>
      </c>
      <c r="C231" s="474" t="s">
        <v>1124</v>
      </c>
      <c r="D231" s="286"/>
      <c r="E231" s="474" t="s">
        <v>294</v>
      </c>
      <c r="F231" s="176" t="s">
        <v>1206</v>
      </c>
      <c r="G231" s="289"/>
      <c r="H231" s="180"/>
    </row>
    <row r="232" spans="2:11" s="283" customFormat="1">
      <c r="B232" s="176">
        <f t="shared" si="2"/>
        <v>48</v>
      </c>
      <c r="C232" s="474" t="s">
        <v>1125</v>
      </c>
      <c r="D232" s="286"/>
      <c r="E232" s="474" t="s">
        <v>294</v>
      </c>
      <c r="F232" s="176" t="s">
        <v>1316</v>
      </c>
      <c r="G232" s="289"/>
      <c r="H232" s="180"/>
    </row>
    <row r="233" spans="2:11" s="283" customFormat="1">
      <c r="B233" s="176">
        <f t="shared" si="2"/>
        <v>49</v>
      </c>
      <c r="C233" s="475" t="s">
        <v>1126</v>
      </c>
      <c r="D233" s="286"/>
      <c r="E233" s="474" t="s">
        <v>294</v>
      </c>
      <c r="F233" s="176" t="s">
        <v>1206</v>
      </c>
      <c r="G233" s="289"/>
      <c r="H233" s="180"/>
    </row>
    <row r="234" spans="2:11" s="283" customFormat="1">
      <c r="B234" s="176"/>
      <c r="C234" s="295" t="s">
        <v>167</v>
      </c>
      <c r="D234" s="474" t="s">
        <v>1127</v>
      </c>
      <c r="E234" s="474" t="s">
        <v>294</v>
      </c>
      <c r="F234" s="290"/>
      <c r="G234" s="289"/>
      <c r="H234" s="180"/>
    </row>
    <row r="235" spans="2:11" s="283" customFormat="1">
      <c r="B235" s="176"/>
      <c r="C235" s="295" t="s">
        <v>169</v>
      </c>
      <c r="D235" s="474" t="s">
        <v>1128</v>
      </c>
      <c r="E235" s="474" t="s">
        <v>294</v>
      </c>
      <c r="F235" s="290"/>
      <c r="G235" s="289"/>
      <c r="H235" s="180"/>
      <c r="J235" s="267"/>
      <c r="K235" s="267"/>
    </row>
    <row r="236" spans="2:11" s="267" customFormat="1">
      <c r="B236" s="176">
        <f>B233+1</f>
        <v>50</v>
      </c>
      <c r="C236" s="238" t="s">
        <v>1129</v>
      </c>
      <c r="D236" s="234"/>
      <c r="E236" s="474" t="s">
        <v>294</v>
      </c>
      <c r="F236" s="160" t="s">
        <v>208</v>
      </c>
      <c r="G236" s="462"/>
      <c r="H236" s="462"/>
      <c r="J236" s="283"/>
      <c r="K236" s="283"/>
    </row>
    <row r="237" spans="2:11" s="283" customFormat="1">
      <c r="B237" s="295">
        <f>B236+1</f>
        <v>51</v>
      </c>
      <c r="C237" s="474" t="s">
        <v>1130</v>
      </c>
      <c r="D237" s="286"/>
      <c r="E237" s="286" t="str">
        <f>Cust_Acyn&amp;"/ Hitachi-TC"</f>
        <v>Customer/ Hitachi-TC</v>
      </c>
      <c r="F237" s="176" t="s">
        <v>1206</v>
      </c>
      <c r="G237" s="176"/>
      <c r="H237" s="180"/>
    </row>
    <row r="238" spans="2:11" s="283" customFormat="1">
      <c r="B238" s="295">
        <f>B237+1</f>
        <v>52</v>
      </c>
      <c r="C238" s="474" t="s">
        <v>1131</v>
      </c>
      <c r="D238" s="286"/>
      <c r="E238" s="286" t="str">
        <f>Cust_Acyn&amp;"/ Hitachi-TC"</f>
        <v>Customer/ Hitachi-TC</v>
      </c>
      <c r="F238" s="176" t="s">
        <v>1206</v>
      </c>
      <c r="G238" s="176"/>
      <c r="H238" s="180"/>
      <c r="J238" s="291"/>
    </row>
    <row r="239" spans="2:11">
      <c r="B239" s="296"/>
      <c r="C239" s="77"/>
      <c r="D239" s="70"/>
      <c r="E239" s="291"/>
      <c r="F239" s="292"/>
      <c r="G239" s="292"/>
      <c r="H239" s="293"/>
      <c r="I239" s="291"/>
    </row>
    <row r="240" spans="2:11" s="283" customFormat="1">
      <c r="B240" s="611" t="s">
        <v>1625</v>
      </c>
      <c r="C240" s="612"/>
      <c r="D240" s="612"/>
      <c r="E240" s="612"/>
      <c r="F240" s="612"/>
      <c r="G240" s="612"/>
      <c r="H240" s="613"/>
    </row>
    <row r="241" spans="2:8" s="283" customFormat="1" ht="23.25">
      <c r="B241" s="117" t="s">
        <v>151</v>
      </c>
      <c r="C241" s="529" t="s">
        <v>152</v>
      </c>
      <c r="D241" s="529" t="s">
        <v>153</v>
      </c>
      <c r="E241" s="467" t="s">
        <v>200</v>
      </c>
      <c r="F241" s="467" t="s">
        <v>201</v>
      </c>
      <c r="G241" s="467" t="s">
        <v>202</v>
      </c>
      <c r="H241" s="467" t="s">
        <v>203</v>
      </c>
    </row>
    <row r="242" spans="2:8" s="283" customFormat="1">
      <c r="B242" s="176">
        <v>1</v>
      </c>
      <c r="C242" s="474" t="s">
        <v>1626</v>
      </c>
      <c r="D242" s="286"/>
      <c r="E242" s="474" t="str">
        <f>Cust_Acyn</f>
        <v>Customer</v>
      </c>
      <c r="F242" s="176"/>
      <c r="G242" s="289"/>
      <c r="H242" s="180"/>
    </row>
    <row r="243" spans="2:8">
      <c r="B243" s="176"/>
      <c r="C243" s="17"/>
      <c r="D243" s="368" t="s">
        <v>1529</v>
      </c>
      <c r="E243" s="474"/>
      <c r="F243" s="176"/>
      <c r="G243" s="289"/>
      <c r="H243" s="180"/>
    </row>
    <row r="244" spans="2:8" s="283" customFormat="1">
      <c r="B244" s="176">
        <f>B242+1</f>
        <v>2</v>
      </c>
      <c r="C244" s="474" t="s">
        <v>1530</v>
      </c>
      <c r="D244" s="286"/>
      <c r="E244" s="474" t="str">
        <f>Cust_Acyn</f>
        <v>Customer</v>
      </c>
      <c r="F244" s="176"/>
      <c r="G244" s="289"/>
      <c r="H244" s="180"/>
    </row>
    <row r="245" spans="2:8">
      <c r="B245" s="176"/>
      <c r="C245" s="17"/>
      <c r="D245" s="368" t="s">
        <v>1531</v>
      </c>
      <c r="E245" s="474"/>
      <c r="F245" s="176"/>
      <c r="G245" s="289"/>
      <c r="H245" s="180"/>
    </row>
    <row r="246" spans="2:8" s="283" customFormat="1">
      <c r="B246" s="176">
        <f>B244+1</f>
        <v>3</v>
      </c>
      <c r="C246" s="474" t="s">
        <v>1532</v>
      </c>
      <c r="D246" s="286"/>
      <c r="E246" s="474" t="str">
        <f>Cust_Acyn</f>
        <v>Customer</v>
      </c>
      <c r="F246" s="176"/>
      <c r="G246" s="289"/>
      <c r="H246" s="180"/>
    </row>
    <row r="247" spans="2:8">
      <c r="B247" s="176"/>
      <c r="C247" s="17"/>
      <c r="D247" s="368" t="s">
        <v>1533</v>
      </c>
      <c r="E247" s="474"/>
      <c r="F247" s="176"/>
      <c r="G247" s="289"/>
      <c r="H247" s="180"/>
    </row>
    <row r="248" spans="2:8" s="283" customFormat="1">
      <c r="B248" s="176">
        <f>B246+1</f>
        <v>4</v>
      </c>
      <c r="C248" s="474" t="s">
        <v>1627</v>
      </c>
      <c r="D248" s="286"/>
      <c r="E248" s="474" t="str">
        <f>Cust_Acyn</f>
        <v>Customer</v>
      </c>
      <c r="F248" s="176"/>
      <c r="G248" s="289"/>
      <c r="H248" s="180"/>
    </row>
    <row r="249" spans="2:8">
      <c r="B249" s="176"/>
      <c r="C249" s="17"/>
      <c r="D249" s="368" t="s">
        <v>1541</v>
      </c>
      <c r="E249" s="474"/>
      <c r="F249" s="176"/>
      <c r="G249" s="289"/>
      <c r="H249" s="180"/>
    </row>
    <row r="250" spans="2:8" s="283" customFormat="1">
      <c r="B250" s="176">
        <f>B248+1</f>
        <v>5</v>
      </c>
      <c r="C250" s="474" t="s">
        <v>1542</v>
      </c>
      <c r="D250" s="286"/>
      <c r="E250" s="474" t="str">
        <f>Cust_Acyn</f>
        <v>Customer</v>
      </c>
      <c r="F250" s="176"/>
      <c r="G250" s="289"/>
      <c r="H250" s="180"/>
    </row>
    <row r="251" spans="2:8">
      <c r="B251" s="176"/>
      <c r="C251" s="17"/>
      <c r="D251" s="368" t="s">
        <v>1543</v>
      </c>
      <c r="E251" s="474"/>
      <c r="F251" s="176"/>
      <c r="G251" s="289"/>
      <c r="H251" s="180"/>
    </row>
    <row r="252" spans="2:8" s="283" customFormat="1">
      <c r="B252" s="176">
        <f>B250+1</f>
        <v>6</v>
      </c>
      <c r="C252" s="474" t="s">
        <v>1544</v>
      </c>
      <c r="D252" s="286"/>
      <c r="E252" s="474" t="str">
        <f>Cust_Acyn</f>
        <v>Customer</v>
      </c>
      <c r="F252" s="176"/>
      <c r="G252" s="289"/>
      <c r="H252" s="180"/>
    </row>
    <row r="253" spans="2:8">
      <c r="B253" s="176"/>
      <c r="C253" s="17"/>
      <c r="D253" s="368" t="s">
        <v>1628</v>
      </c>
      <c r="E253" s="474"/>
      <c r="F253" s="176"/>
      <c r="G253" s="289"/>
      <c r="H253" s="180"/>
    </row>
    <row r="254" spans="2:8" s="283" customFormat="1">
      <c r="B254" s="176">
        <f>B252+1</f>
        <v>7</v>
      </c>
      <c r="C254" s="474" t="s">
        <v>1546</v>
      </c>
      <c r="D254" s="286"/>
      <c r="E254" s="474" t="str">
        <f>Cust_Acyn</f>
        <v>Customer</v>
      </c>
      <c r="F254" s="176"/>
      <c r="G254" s="289"/>
      <c r="H254" s="180"/>
    </row>
    <row r="255" spans="2:8">
      <c r="B255" s="176"/>
      <c r="C255" s="17"/>
      <c r="D255" s="368" t="s">
        <v>1629</v>
      </c>
      <c r="E255" s="474"/>
      <c r="F255" s="176"/>
      <c r="G255" s="289"/>
      <c r="H255" s="180"/>
    </row>
    <row r="256" spans="2:8" s="283" customFormat="1">
      <c r="B256" s="176">
        <f>B254+1</f>
        <v>8</v>
      </c>
      <c r="C256" s="303" t="s">
        <v>1549</v>
      </c>
      <c r="D256" s="474"/>
      <c r="E256" s="474" t="str">
        <f>Cust_Acyn</f>
        <v>Customer</v>
      </c>
      <c r="F256" s="290"/>
      <c r="G256" s="289"/>
      <c r="H256" s="180"/>
    </row>
    <row r="257" spans="2:8">
      <c r="B257" s="176"/>
      <c r="C257" s="69"/>
      <c r="D257" s="368" t="s">
        <v>1628</v>
      </c>
      <c r="E257" s="474"/>
      <c r="F257" s="290"/>
      <c r="G257" s="289"/>
      <c r="H257" s="180"/>
    </row>
    <row r="258" spans="2:8" s="283" customFormat="1">
      <c r="B258" s="176">
        <f>B256+1</f>
        <v>9</v>
      </c>
      <c r="C258" s="303" t="s">
        <v>1551</v>
      </c>
      <c r="D258" s="474"/>
      <c r="E258" s="474" t="str">
        <f>Cust_Acyn</f>
        <v>Customer</v>
      </c>
      <c r="F258" s="290"/>
      <c r="G258" s="289"/>
      <c r="H258" s="180"/>
    </row>
    <row r="259" spans="2:8">
      <c r="B259" s="176"/>
      <c r="C259" s="69"/>
      <c r="D259" s="368" t="s">
        <v>1629</v>
      </c>
      <c r="E259" s="474"/>
      <c r="F259" s="290"/>
      <c r="G259" s="289"/>
      <c r="H259" s="180"/>
    </row>
    <row r="260" spans="2:8" s="283" customFormat="1">
      <c r="B260" s="176">
        <f>B258+1</f>
        <v>10</v>
      </c>
      <c r="C260" s="474" t="s">
        <v>1553</v>
      </c>
      <c r="D260" s="286"/>
      <c r="E260" s="286" t="str">
        <f>Cust_Acyn</f>
        <v>Customer</v>
      </c>
      <c r="F260" s="176"/>
      <c r="G260" s="176"/>
      <c r="H260" s="180"/>
    </row>
    <row r="261" spans="2:8">
      <c r="B261" s="176"/>
      <c r="C261" s="17"/>
      <c r="D261" s="368" t="s">
        <v>1541</v>
      </c>
      <c r="E261" s="286"/>
      <c r="F261" s="176"/>
      <c r="G261" s="176"/>
      <c r="H261" s="180"/>
    </row>
    <row r="262" spans="2:8" s="283" customFormat="1">
      <c r="B262" s="176">
        <f>B260+1</f>
        <v>11</v>
      </c>
      <c r="C262" s="474" t="s">
        <v>1555</v>
      </c>
      <c r="D262" s="286"/>
      <c r="E262" s="286" t="str">
        <f>Cust_Acyn</f>
        <v>Customer</v>
      </c>
      <c r="F262" s="176"/>
      <c r="G262" s="176"/>
      <c r="H262" s="180"/>
    </row>
    <row r="263" spans="2:8">
      <c r="B263" s="176"/>
      <c r="C263" s="17"/>
      <c r="D263" s="368" t="s">
        <v>1556</v>
      </c>
      <c r="E263" s="286"/>
      <c r="F263" s="176"/>
      <c r="G263" s="176"/>
      <c r="H263" s="180"/>
    </row>
    <row r="264" spans="2:8" s="283" customFormat="1">
      <c r="B264" s="176">
        <f>B262+1</f>
        <v>12</v>
      </c>
      <c r="C264" s="303" t="s">
        <v>1558</v>
      </c>
      <c r="D264" s="286"/>
      <c r="E264" s="286" t="str">
        <f>Cust_Acyn</f>
        <v>Customer</v>
      </c>
      <c r="F264" s="286"/>
      <c r="G264" s="286"/>
      <c r="H264" s="286"/>
    </row>
    <row r="265" spans="2:8">
      <c r="B265" s="176"/>
      <c r="C265" s="69"/>
      <c r="D265" s="368" t="s">
        <v>1559</v>
      </c>
      <c r="E265" s="286"/>
      <c r="F265" s="286"/>
      <c r="G265" s="286"/>
      <c r="H265" s="286"/>
    </row>
    <row r="266" spans="2:8" s="283" customFormat="1">
      <c r="B266" s="176">
        <f>B264+1</f>
        <v>13</v>
      </c>
      <c r="C266" s="303" t="s">
        <v>1561</v>
      </c>
      <c r="D266" s="286"/>
      <c r="E266" s="286" t="str">
        <f>Cust_Acyn</f>
        <v>Customer</v>
      </c>
      <c r="F266" s="286"/>
      <c r="G266" s="286"/>
      <c r="H266" s="286"/>
    </row>
    <row r="267" spans="2:8">
      <c r="B267" s="176"/>
      <c r="C267" s="69"/>
      <c r="D267" s="368" t="s">
        <v>1562</v>
      </c>
      <c r="E267" s="286"/>
      <c r="F267" s="286"/>
      <c r="G267" s="286"/>
      <c r="H267" s="286"/>
    </row>
    <row r="268" spans="2:8" s="283" customFormat="1">
      <c r="B268" s="176">
        <f>B266+1</f>
        <v>14</v>
      </c>
      <c r="C268" s="303" t="s">
        <v>1564</v>
      </c>
      <c r="D268" s="286"/>
      <c r="E268" s="286" t="str">
        <f>Cust_Acyn</f>
        <v>Customer</v>
      </c>
      <c r="F268" s="286"/>
      <c r="G268" s="286"/>
      <c r="H268" s="286"/>
    </row>
    <row r="269" spans="2:8">
      <c r="B269" s="176"/>
      <c r="C269" s="69"/>
      <c r="D269" s="368" t="s">
        <v>637</v>
      </c>
      <c r="E269" s="286"/>
      <c r="F269" s="286"/>
      <c r="G269" s="286"/>
      <c r="H269" s="286"/>
    </row>
    <row r="270" spans="2:8">
      <c r="B270" s="176"/>
      <c r="C270" s="69"/>
      <c r="D270" s="368" t="s">
        <v>1630</v>
      </c>
      <c r="E270" s="286"/>
      <c r="F270" s="286"/>
      <c r="G270" s="286"/>
      <c r="H270" s="286"/>
    </row>
    <row r="271" spans="2:8">
      <c r="B271" s="176"/>
      <c r="C271" s="69"/>
      <c r="D271" s="368" t="s">
        <v>1631</v>
      </c>
      <c r="E271" s="286"/>
      <c r="F271" s="286"/>
      <c r="G271" s="286"/>
      <c r="H271" s="286"/>
    </row>
    <row r="272" spans="2:8" s="283" customFormat="1">
      <c r="B272" s="176">
        <f>B268+1</f>
        <v>15</v>
      </c>
      <c r="C272" s="286" t="s">
        <v>1632</v>
      </c>
      <c r="D272" s="286"/>
      <c r="E272" s="286" t="str">
        <f>Cust_Acyn</f>
        <v>Customer</v>
      </c>
      <c r="F272" s="286"/>
      <c r="G272" s="286"/>
      <c r="H272" s="286"/>
    </row>
    <row r="273" spans="2:8">
      <c r="B273" s="176"/>
      <c r="C273" s="66"/>
      <c r="D273" s="368" t="s">
        <v>1575</v>
      </c>
      <c r="E273" s="286"/>
      <c r="F273" s="286"/>
      <c r="G273" s="286"/>
      <c r="H273" s="286"/>
    </row>
    <row r="274" spans="2:8">
      <c r="B274" s="286"/>
      <c r="C274" s="66"/>
      <c r="D274" s="368" t="s">
        <v>1576</v>
      </c>
      <c r="E274" s="286"/>
      <c r="F274" s="286"/>
      <c r="G274" s="286"/>
      <c r="H274" s="286"/>
    </row>
    <row r="275" spans="2:8" s="283" customFormat="1">
      <c r="B275" s="176">
        <f>B272+1</f>
        <v>16</v>
      </c>
      <c r="C275" s="286" t="s">
        <v>1633</v>
      </c>
      <c r="D275" s="286"/>
      <c r="E275" s="286" t="str">
        <f>Cust_Acyn</f>
        <v>Customer</v>
      </c>
      <c r="F275" s="286"/>
      <c r="G275" s="286"/>
      <c r="H275" s="286"/>
    </row>
    <row r="276" spans="2:8">
      <c r="B276" s="176"/>
      <c r="C276" s="66"/>
      <c r="D276" s="368" t="s">
        <v>1634</v>
      </c>
      <c r="E276" s="286"/>
      <c r="F276" s="286"/>
      <c r="G276" s="286"/>
      <c r="H276" s="286"/>
    </row>
    <row r="277" spans="2:8" s="283" customFormat="1">
      <c r="B277" s="176">
        <f>B275+1</f>
        <v>17</v>
      </c>
      <c r="C277" s="286" t="s">
        <v>1635</v>
      </c>
      <c r="D277" s="286"/>
      <c r="E277" s="474" t="s">
        <v>294</v>
      </c>
      <c r="F277" s="176" t="s">
        <v>1206</v>
      </c>
      <c r="G277" s="286"/>
      <c r="H277" s="286"/>
    </row>
    <row r="278" spans="2:8" s="283" customFormat="1">
      <c r="B278" s="176">
        <f>B277+1</f>
        <v>18</v>
      </c>
      <c r="C278" s="286" t="s">
        <v>1636</v>
      </c>
      <c r="D278" s="286"/>
      <c r="E278" s="286" t="str">
        <f>Cust_Acyn</f>
        <v>Customer</v>
      </c>
      <c r="F278" s="286"/>
      <c r="G278" s="286"/>
      <c r="H278" s="286"/>
    </row>
    <row r="279" spans="2:8" s="283" customFormat="1">
      <c r="B279" s="176">
        <f>B278+1</f>
        <v>19</v>
      </c>
      <c r="C279" s="286" t="s">
        <v>1637</v>
      </c>
      <c r="D279" s="286"/>
      <c r="E279" s="286" t="str">
        <f>Cust_Acyn</f>
        <v>Customer</v>
      </c>
      <c r="F279" s="286"/>
      <c r="G279" s="286"/>
      <c r="H279" s="286"/>
    </row>
    <row r="280" spans="2:8">
      <c r="B280" s="176"/>
      <c r="C280" s="66"/>
      <c r="D280" s="368" t="s">
        <v>1638</v>
      </c>
      <c r="E280" s="286"/>
      <c r="F280" s="286"/>
      <c r="G280" s="286"/>
      <c r="H280" s="286"/>
    </row>
    <row r="281" spans="2:8">
      <c r="B281" s="176"/>
      <c r="C281" s="66"/>
      <c r="D281" s="368" t="s">
        <v>636</v>
      </c>
      <c r="E281" s="286"/>
      <c r="F281" s="286"/>
      <c r="G281" s="286"/>
      <c r="H281" s="286"/>
    </row>
    <row r="282" spans="2:8" s="283" customFormat="1">
      <c r="B282" s="176">
        <f>B279+1</f>
        <v>20</v>
      </c>
      <c r="C282" s="286" t="s">
        <v>1639</v>
      </c>
      <c r="D282" s="286"/>
      <c r="E282" s="286" t="str">
        <f>Cust_Acyn</f>
        <v>Customer</v>
      </c>
      <c r="F282" s="286"/>
      <c r="G282" s="286"/>
      <c r="H282" s="286"/>
    </row>
    <row r="283" spans="2:8">
      <c r="B283" s="176"/>
      <c r="C283" s="66"/>
      <c r="D283" s="368" t="s">
        <v>1611</v>
      </c>
      <c r="E283" s="286"/>
      <c r="F283" s="286"/>
      <c r="G283" s="286"/>
      <c r="H283" s="286"/>
    </row>
    <row r="284" spans="2:8">
      <c r="B284" s="176"/>
      <c r="C284" s="66"/>
      <c r="D284" s="368" t="s">
        <v>1612</v>
      </c>
      <c r="E284" s="286"/>
      <c r="F284" s="286"/>
      <c r="G284" s="286"/>
      <c r="H284" s="286"/>
    </row>
    <row r="285" spans="2:8">
      <c r="B285" s="176"/>
      <c r="C285" s="66"/>
      <c r="D285" s="368" t="s">
        <v>1640</v>
      </c>
      <c r="E285" s="286"/>
      <c r="F285" s="286"/>
      <c r="G285" s="286"/>
      <c r="H285" s="286"/>
    </row>
    <row r="286" spans="2:8">
      <c r="B286" s="176"/>
      <c r="C286" s="66"/>
      <c r="D286" s="368" t="s">
        <v>1541</v>
      </c>
      <c r="E286" s="286"/>
      <c r="F286" s="286"/>
      <c r="G286" s="286"/>
      <c r="H286" s="286"/>
    </row>
    <row r="287" spans="2:8" s="283" customFormat="1">
      <c r="B287" s="176">
        <f>B282+1</f>
        <v>21</v>
      </c>
      <c r="C287" s="286" t="s">
        <v>1641</v>
      </c>
      <c r="D287" s="286"/>
      <c r="E287" s="286" t="str">
        <f>Cust_Acyn</f>
        <v>Customer</v>
      </c>
      <c r="F287" s="286"/>
      <c r="G287" s="286"/>
      <c r="H287" s="286"/>
    </row>
    <row r="288" spans="2:8" s="283" customFormat="1">
      <c r="B288" s="176">
        <f>B287+1</f>
        <v>22</v>
      </c>
      <c r="C288" s="286" t="s">
        <v>1642</v>
      </c>
      <c r="D288" s="286"/>
      <c r="E288" s="286" t="str">
        <f>Cust_Acyn</f>
        <v>Customer</v>
      </c>
      <c r="F288" s="286"/>
      <c r="G288" s="286"/>
      <c r="H288" s="286"/>
    </row>
    <row r="289" spans="2:8">
      <c r="B289" s="176"/>
      <c r="C289" s="66"/>
      <c r="D289" s="368" t="s">
        <v>1619</v>
      </c>
      <c r="E289" s="286"/>
      <c r="F289" s="286"/>
      <c r="G289" s="286"/>
      <c r="H289" s="286"/>
    </row>
    <row r="290" spans="2:8" s="283" customFormat="1">
      <c r="B290" s="176">
        <f>B288+1</f>
        <v>23</v>
      </c>
      <c r="C290" s="286" t="s">
        <v>1643</v>
      </c>
      <c r="D290" s="286"/>
      <c r="E290" s="286" t="str">
        <f>Cust_Acyn</f>
        <v>Customer</v>
      </c>
      <c r="F290" s="286"/>
      <c r="G290" s="286"/>
      <c r="H290" s="286"/>
    </row>
    <row r="291" spans="2:8">
      <c r="B291" s="176"/>
      <c r="C291" s="66"/>
      <c r="D291" s="368" t="s">
        <v>1621</v>
      </c>
      <c r="E291" s="286"/>
      <c r="F291" s="286"/>
      <c r="G291" s="286"/>
      <c r="H291" s="286"/>
    </row>
    <row r="292" spans="2:8">
      <c r="B292" s="176"/>
      <c r="C292" s="66"/>
      <c r="D292" s="368" t="s">
        <v>1570</v>
      </c>
      <c r="E292" s="286"/>
      <c r="F292" s="286"/>
      <c r="G292" s="286"/>
      <c r="H292" s="286"/>
    </row>
    <row r="293" spans="2:8">
      <c r="D293" s="78"/>
    </row>
  </sheetData>
  <mergeCells count="15">
    <mergeCell ref="J8:K8"/>
    <mergeCell ref="B2:H2"/>
    <mergeCell ref="C3:D3"/>
    <mergeCell ref="J3:K3"/>
    <mergeCell ref="J4:K4"/>
    <mergeCell ref="B7:H7"/>
    <mergeCell ref="B226:H226"/>
    <mergeCell ref="B240:H240"/>
    <mergeCell ref="C241:D241"/>
    <mergeCell ref="B96:H96"/>
    <mergeCell ref="B102:H102"/>
    <mergeCell ref="B103:H103"/>
    <mergeCell ref="B155:H155"/>
    <mergeCell ref="B159:H159"/>
    <mergeCell ref="B165:H165"/>
  </mergeCells>
  <hyperlinks>
    <hyperlink ref="J2" location="'Cover Sheet'!A1" display="Back to Cover Sheet" xr:uid="{00000000-0004-0000-0A00-000000000000}"/>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92D050"/>
  </sheetPr>
  <dimension ref="B2:K69"/>
  <sheetViews>
    <sheetView zoomScale="90" zoomScaleNormal="90" zoomScaleSheetLayoutView="100" workbookViewId="0">
      <selection activeCell="K30" sqref="K30"/>
    </sheetView>
  </sheetViews>
  <sheetFormatPr defaultColWidth="8.7109375" defaultRowHeight="11.25"/>
  <cols>
    <col min="1" max="1" width="2.28515625" style="22" customWidth="1"/>
    <col min="2" max="2" width="4.85546875" style="22" bestFit="1" customWidth="1"/>
    <col min="3" max="3" width="2.5703125" style="24" customWidth="1"/>
    <col min="4" max="4" width="69.85546875" style="22" bestFit="1" customWidth="1"/>
    <col min="5" max="5" width="9.85546875" style="22" bestFit="1" customWidth="1"/>
    <col min="6" max="6" width="12.140625" style="22" bestFit="1" customWidth="1"/>
    <col min="7" max="7" width="15.7109375" style="22" bestFit="1" customWidth="1"/>
    <col min="8" max="8" width="14.42578125" style="22" bestFit="1" customWidth="1"/>
    <col min="9" max="9" width="6.85546875" style="22" customWidth="1"/>
    <col min="10" max="10" width="30" style="18" bestFit="1" customWidth="1"/>
    <col min="11" max="11" width="25.7109375" style="18" customWidth="1"/>
    <col min="12" max="12" width="8.42578125" style="22" customWidth="1"/>
    <col min="13" max="13" width="8.5703125" style="22" customWidth="1"/>
    <col min="14" max="16384" width="8.7109375" style="22"/>
  </cols>
  <sheetData>
    <row r="2" spans="2:11" ht="21">
      <c r="B2" s="548" t="s">
        <v>1644</v>
      </c>
      <c r="C2" s="549"/>
      <c r="D2" s="549"/>
      <c r="E2" s="549"/>
      <c r="F2" s="549"/>
      <c r="G2" s="549"/>
      <c r="H2" s="550"/>
      <c r="J2" s="184" t="s">
        <v>53</v>
      </c>
      <c r="K2" s="116"/>
    </row>
    <row r="3" spans="2:11" ht="23.25">
      <c r="B3" s="117" t="s">
        <v>151</v>
      </c>
      <c r="C3" s="529" t="s">
        <v>620</v>
      </c>
      <c r="D3" s="529"/>
      <c r="E3" s="467" t="s">
        <v>200</v>
      </c>
      <c r="F3" s="467" t="s">
        <v>201</v>
      </c>
      <c r="G3" s="467" t="s">
        <v>202</v>
      </c>
      <c r="H3" s="467" t="s">
        <v>203</v>
      </c>
      <c r="J3" s="551" t="s">
        <v>204</v>
      </c>
      <c r="K3" s="551"/>
    </row>
    <row r="4" spans="2:11" s="267" customFormat="1" ht="15.75">
      <c r="B4" s="614" t="s">
        <v>621</v>
      </c>
      <c r="C4" s="615"/>
      <c r="D4" s="615"/>
      <c r="E4" s="615"/>
      <c r="F4" s="615"/>
      <c r="G4" s="615"/>
      <c r="H4" s="616"/>
      <c r="J4" s="552" t="str">
        <f>Cust_Acyn</f>
        <v>Customer</v>
      </c>
      <c r="K4" s="552"/>
    </row>
    <row r="5" spans="2:11" s="267" customFormat="1" ht="15.75">
      <c r="B5" s="617"/>
      <c r="C5" s="618"/>
      <c r="D5" s="618"/>
      <c r="E5" s="618"/>
      <c r="F5" s="618"/>
      <c r="G5" s="618"/>
      <c r="H5" s="619"/>
      <c r="J5" s="173" t="s">
        <v>209</v>
      </c>
      <c r="K5" s="173" t="str">
        <f>Cust_PM</f>
        <v>Cust_PM_TBD</v>
      </c>
    </row>
    <row r="6" spans="2:11" ht="15.75">
      <c r="B6" s="553" t="s">
        <v>1645</v>
      </c>
      <c r="C6" s="553"/>
      <c r="D6" s="553"/>
      <c r="E6" s="553"/>
      <c r="F6" s="553"/>
      <c r="G6" s="553"/>
      <c r="H6" s="553"/>
      <c r="J6" s="173" t="s">
        <v>213</v>
      </c>
      <c r="K6" s="173" t="str">
        <f>Cust_Storage_Lead</f>
        <v>Cust_Storage_Lead_TBD</v>
      </c>
    </row>
    <row r="7" spans="2:11" ht="15.75">
      <c r="B7" s="160">
        <v>1</v>
      </c>
      <c r="C7" s="462" t="s">
        <v>1646</v>
      </c>
      <c r="D7" s="462"/>
      <c r="E7" s="462" t="str">
        <f>Cust_Acyn</f>
        <v>Customer</v>
      </c>
      <c r="F7" s="462" t="s">
        <v>325</v>
      </c>
      <c r="G7" s="462"/>
      <c r="H7" s="462"/>
      <c r="J7" s="173" t="s">
        <v>215</v>
      </c>
      <c r="K7" s="173"/>
    </row>
    <row r="8" spans="2:11" ht="15.75">
      <c r="B8" s="9"/>
      <c r="C8" s="11" t="s">
        <v>167</v>
      </c>
      <c r="D8" s="368" t="s">
        <v>1647</v>
      </c>
      <c r="E8" s="7"/>
      <c r="F8" s="8"/>
      <c r="G8" s="8"/>
      <c r="H8" s="8"/>
      <c r="J8" s="552" t="s">
        <v>217</v>
      </c>
      <c r="K8" s="552"/>
    </row>
    <row r="9" spans="2:11" ht="15.75">
      <c r="B9" s="9"/>
      <c r="C9" s="11" t="s">
        <v>169</v>
      </c>
      <c r="D9" s="368" t="s">
        <v>1648</v>
      </c>
      <c r="E9" s="7"/>
      <c r="F9" s="8"/>
      <c r="G9" s="8"/>
      <c r="H9" s="8"/>
      <c r="J9" s="173" t="s">
        <v>219</v>
      </c>
      <c r="K9" s="173" t="str">
        <f>Hitachi_PM_1</f>
        <v>HitachiPM_TBD</v>
      </c>
    </row>
    <row r="10" spans="2:11" s="282" customFormat="1" ht="15.75">
      <c r="B10" s="160">
        <f>B7+1</f>
        <v>2</v>
      </c>
      <c r="C10" s="462" t="s">
        <v>1649</v>
      </c>
      <c r="D10" s="462"/>
      <c r="E10" s="462" t="str">
        <f>Cust_Acyn</f>
        <v>Customer</v>
      </c>
      <c r="F10" s="462" t="s">
        <v>325</v>
      </c>
      <c r="G10" s="462"/>
      <c r="H10" s="462"/>
      <c r="J10" s="173" t="s">
        <v>1159</v>
      </c>
      <c r="K10" s="173" t="str">
        <f>Hitachi_STC_1</f>
        <v>Hitachi_STC_TBD</v>
      </c>
    </row>
    <row r="11" spans="2:11" s="282" customFormat="1" ht="15.75">
      <c r="B11" s="160">
        <f t="shared" ref="B11" si="0">B10+1</f>
        <v>3</v>
      </c>
      <c r="C11" s="462" t="s">
        <v>1650</v>
      </c>
      <c r="D11" s="462"/>
      <c r="E11" s="462" t="str">
        <f>Cust_Acyn</f>
        <v>Customer</v>
      </c>
      <c r="F11" s="462" t="s">
        <v>325</v>
      </c>
      <c r="G11" s="462"/>
      <c r="H11" s="462"/>
      <c r="J11" s="173" t="s">
        <v>223</v>
      </c>
      <c r="K11" s="173" t="str">
        <f>Hitachi_Lead_TC</f>
        <v>HitachiLeadTC_TBD</v>
      </c>
    </row>
    <row r="12" spans="2:11" ht="15.75">
      <c r="B12" s="9"/>
      <c r="C12" s="7"/>
      <c r="D12" s="368" t="s">
        <v>1270</v>
      </c>
      <c r="E12" s="7"/>
      <c r="F12" s="8"/>
      <c r="G12" s="8"/>
      <c r="H12" s="8"/>
      <c r="J12" s="173" t="s">
        <v>225</v>
      </c>
      <c r="K12" s="173" t="str">
        <f>Hitachi_TC_1</f>
        <v>HitachiTC1_TBD</v>
      </c>
    </row>
    <row r="13" spans="2:11" s="282" customFormat="1" ht="15.75">
      <c r="B13" s="160">
        <f>B11+1</f>
        <v>4</v>
      </c>
      <c r="C13" s="462" t="s">
        <v>1651</v>
      </c>
      <c r="D13" s="462"/>
      <c r="E13" s="462" t="str">
        <f>Cust_Acyn</f>
        <v>Customer</v>
      </c>
      <c r="F13" s="462" t="s">
        <v>325</v>
      </c>
      <c r="G13" s="462"/>
      <c r="H13" s="462"/>
      <c r="J13" s="173" t="s">
        <v>227</v>
      </c>
      <c r="K13" s="173" t="str">
        <f>Hitachi_TC_2</f>
        <v>HitachiTC2_TBD</v>
      </c>
    </row>
    <row r="14" spans="2:11" ht="13.5">
      <c r="B14" s="9"/>
      <c r="C14" s="7"/>
      <c r="D14" s="368" t="s">
        <v>1652</v>
      </c>
      <c r="E14" s="7"/>
      <c r="F14" s="8"/>
      <c r="G14" s="8"/>
      <c r="H14" s="8"/>
      <c r="J14" s="15"/>
      <c r="K14" s="15"/>
    </row>
    <row r="15" spans="2:11" s="282" customFormat="1" ht="15.75">
      <c r="B15" s="160">
        <f>B13+1</f>
        <v>5</v>
      </c>
      <c r="C15" s="462" t="s">
        <v>1653</v>
      </c>
      <c r="D15" s="462"/>
      <c r="E15" s="462" t="str">
        <f>Cust_Acyn</f>
        <v>Customer</v>
      </c>
      <c r="F15" s="462" t="s">
        <v>325</v>
      </c>
      <c r="G15" s="462"/>
      <c r="H15" s="462"/>
      <c r="J15" s="179"/>
      <c r="K15" s="179"/>
    </row>
    <row r="16" spans="2:11" ht="13.5">
      <c r="B16" s="9"/>
      <c r="C16" s="8"/>
      <c r="D16" s="368" t="s">
        <v>1654</v>
      </c>
      <c r="E16" s="7"/>
      <c r="F16" s="8"/>
      <c r="G16" s="8"/>
      <c r="H16" s="8"/>
    </row>
    <row r="17" spans="2:11" s="282" customFormat="1" ht="15.75">
      <c r="B17" s="160">
        <f>B15+1</f>
        <v>6</v>
      </c>
      <c r="C17" s="462" t="s">
        <v>1655</v>
      </c>
      <c r="D17" s="462"/>
      <c r="E17" s="462" t="str">
        <f>Cust_Acyn</f>
        <v>Customer</v>
      </c>
      <c r="F17" s="462" t="s">
        <v>325</v>
      </c>
      <c r="G17" s="462"/>
      <c r="H17" s="462"/>
      <c r="J17" s="191"/>
      <c r="K17" s="191"/>
    </row>
    <row r="18" spans="2:11" ht="13.5">
      <c r="B18" s="9"/>
      <c r="C18" s="8"/>
      <c r="D18" s="368" t="s">
        <v>1656</v>
      </c>
      <c r="E18" s="7"/>
      <c r="F18" s="8"/>
      <c r="G18" s="8"/>
      <c r="H18" s="8"/>
    </row>
    <row r="19" spans="2:11" s="282" customFormat="1" ht="15.75">
      <c r="B19" s="160">
        <f>B17+1</f>
        <v>7</v>
      </c>
      <c r="C19" s="462" t="s">
        <v>1657</v>
      </c>
      <c r="D19" s="462"/>
      <c r="E19" s="462" t="str">
        <f>Cust_Acyn</f>
        <v>Customer</v>
      </c>
      <c r="F19" s="462" t="s">
        <v>325</v>
      </c>
      <c r="G19" s="462"/>
      <c r="H19" s="462"/>
      <c r="J19" s="191"/>
      <c r="K19" s="191"/>
    </row>
    <row r="20" spans="2:11" ht="13.5">
      <c r="B20" s="9"/>
      <c r="C20" s="8"/>
      <c r="D20" s="368" t="s">
        <v>1658</v>
      </c>
      <c r="E20" s="7"/>
      <c r="F20" s="8"/>
      <c r="G20" s="8"/>
      <c r="H20" s="8"/>
    </row>
    <row r="21" spans="2:11" s="282" customFormat="1" ht="15.75">
      <c r="B21" s="160">
        <f>B19+1</f>
        <v>8</v>
      </c>
      <c r="C21" s="462" t="s">
        <v>1659</v>
      </c>
      <c r="D21" s="462"/>
      <c r="E21" s="462" t="str">
        <f>Cust_Acyn</f>
        <v>Customer</v>
      </c>
      <c r="F21" s="462" t="s">
        <v>325</v>
      </c>
      <c r="G21" s="462"/>
      <c r="H21" s="462"/>
      <c r="J21" s="191"/>
      <c r="K21" s="191"/>
    </row>
    <row r="22" spans="2:11" ht="13.5">
      <c r="B22" s="9"/>
      <c r="C22" s="8"/>
      <c r="D22" s="368" t="s">
        <v>1660</v>
      </c>
      <c r="E22" s="7"/>
      <c r="F22" s="8"/>
      <c r="G22" s="8"/>
      <c r="H22" s="8"/>
    </row>
    <row r="23" spans="2:11" s="282" customFormat="1" ht="15.75">
      <c r="B23" s="160">
        <f>B21+1</f>
        <v>9</v>
      </c>
      <c r="C23" s="462" t="s">
        <v>1661</v>
      </c>
      <c r="D23" s="462"/>
      <c r="E23" s="462" t="str">
        <f>Cust_Acyn</f>
        <v>Customer</v>
      </c>
      <c r="F23" s="462" t="s">
        <v>325</v>
      </c>
      <c r="G23" s="462"/>
      <c r="H23" s="462"/>
      <c r="J23" s="191"/>
      <c r="K23" s="191"/>
    </row>
    <row r="24" spans="2:11" ht="13.5">
      <c r="B24" s="9"/>
      <c r="C24" s="8"/>
      <c r="D24" s="368" t="s">
        <v>1662</v>
      </c>
      <c r="E24" s="7"/>
      <c r="F24" s="8"/>
      <c r="G24" s="8"/>
      <c r="H24" s="8"/>
    </row>
    <row r="25" spans="2:11" s="282" customFormat="1" ht="15.75">
      <c r="B25" s="160">
        <f>B23+1</f>
        <v>10</v>
      </c>
      <c r="C25" s="462" t="s">
        <v>1663</v>
      </c>
      <c r="D25" s="462"/>
      <c r="E25" s="462" t="str">
        <f>Cust_Acyn</f>
        <v>Customer</v>
      </c>
      <c r="F25" s="462" t="s">
        <v>325</v>
      </c>
      <c r="G25" s="462"/>
      <c r="H25" s="462"/>
      <c r="J25" s="20"/>
      <c r="K25" s="20"/>
    </row>
    <row r="26" spans="2:11" ht="15.75">
      <c r="B26" s="9"/>
      <c r="C26" s="8"/>
      <c r="D26" s="368" t="s">
        <v>1664</v>
      </c>
      <c r="E26" s="7"/>
      <c r="F26" s="8"/>
      <c r="G26" s="8"/>
      <c r="H26" s="8"/>
      <c r="J26" s="191"/>
      <c r="K26" s="191"/>
    </row>
    <row r="27" spans="2:11" ht="13.5">
      <c r="B27" s="9"/>
      <c r="C27" s="8"/>
      <c r="D27" s="368" t="s">
        <v>1665</v>
      </c>
      <c r="E27" s="7"/>
      <c r="F27" s="8"/>
      <c r="G27" s="8"/>
      <c r="H27" s="8"/>
    </row>
    <row r="28" spans="2:11" s="282" customFormat="1" ht="15.75">
      <c r="B28" s="160">
        <f>B25+1</f>
        <v>11</v>
      </c>
      <c r="C28" s="462" t="s">
        <v>1666</v>
      </c>
      <c r="D28" s="462"/>
      <c r="E28" s="462" t="str">
        <f>Cust_Acyn</f>
        <v>Customer</v>
      </c>
      <c r="F28" s="462" t="s">
        <v>325</v>
      </c>
      <c r="G28" s="462"/>
      <c r="H28" s="462"/>
      <c r="J28" s="18"/>
      <c r="K28" s="18"/>
    </row>
    <row r="29" spans="2:11" ht="15.75">
      <c r="B29" s="9"/>
      <c r="C29" s="8"/>
      <c r="D29" s="368" t="s">
        <v>1667</v>
      </c>
      <c r="E29" s="7"/>
      <c r="F29" s="8"/>
      <c r="G29" s="8"/>
      <c r="H29" s="8"/>
      <c r="J29" s="191"/>
      <c r="K29" s="191"/>
    </row>
    <row r="30" spans="2:11" ht="13.5">
      <c r="B30" s="9"/>
      <c r="C30" s="8"/>
      <c r="D30" s="368" t="s">
        <v>1668</v>
      </c>
      <c r="E30" s="7"/>
      <c r="F30" s="8"/>
      <c r="G30" s="8"/>
      <c r="H30" s="8"/>
    </row>
    <row r="31" spans="2:11" s="282" customFormat="1" ht="15.75">
      <c r="B31" s="160">
        <f>B28+1</f>
        <v>12</v>
      </c>
      <c r="C31" s="462" t="s">
        <v>1669</v>
      </c>
      <c r="D31" s="462"/>
      <c r="E31" s="462" t="str">
        <f>Cust_Acyn</f>
        <v>Customer</v>
      </c>
      <c r="F31" s="462" t="s">
        <v>325</v>
      </c>
      <c r="G31" s="462"/>
      <c r="H31" s="462"/>
      <c r="J31" s="18"/>
      <c r="K31" s="18"/>
    </row>
    <row r="32" spans="2:11" ht="15.75">
      <c r="B32" s="9"/>
      <c r="C32" s="8"/>
      <c r="D32" s="368" t="s">
        <v>1670</v>
      </c>
      <c r="E32" s="7"/>
      <c r="F32" s="8"/>
      <c r="G32" s="8"/>
      <c r="H32" s="8"/>
      <c r="J32" s="191"/>
      <c r="K32" s="191"/>
    </row>
    <row r="33" spans="2:11" ht="13.5">
      <c r="B33" s="9"/>
      <c r="C33" s="8"/>
      <c r="D33" s="368" t="s">
        <v>1671</v>
      </c>
      <c r="E33" s="7"/>
      <c r="F33" s="8"/>
      <c r="G33" s="8"/>
      <c r="H33" s="8"/>
    </row>
    <row r="34" spans="2:11" s="282" customFormat="1" ht="15.75">
      <c r="B34" s="160">
        <f>B31+1</f>
        <v>13</v>
      </c>
      <c r="C34" s="462" t="s">
        <v>372</v>
      </c>
      <c r="D34" s="462"/>
      <c r="E34" s="462" t="str">
        <f>Cust_Acyn</f>
        <v>Customer</v>
      </c>
      <c r="F34" s="462" t="s">
        <v>325</v>
      </c>
      <c r="G34" s="462"/>
      <c r="H34" s="462"/>
      <c r="J34" s="18"/>
      <c r="K34" s="18"/>
    </row>
    <row r="37" spans="2:11" ht="12.75">
      <c r="J37" s="21"/>
      <c r="K37" s="21"/>
    </row>
    <row r="41" spans="2:11">
      <c r="C41" s="79"/>
      <c r="D41" s="80"/>
      <c r="E41" s="80"/>
    </row>
    <row r="42" spans="2:11">
      <c r="C42" s="79"/>
      <c r="D42" s="80"/>
      <c r="E42" s="80"/>
    </row>
    <row r="43" spans="2:11">
      <c r="C43" s="79"/>
      <c r="D43" s="80"/>
      <c r="E43" s="80"/>
    </row>
    <row r="44" spans="2:11">
      <c r="C44" s="79"/>
      <c r="D44" s="80"/>
      <c r="E44" s="80"/>
    </row>
    <row r="45" spans="2:11" ht="13.5">
      <c r="C45" s="79"/>
      <c r="D45" s="81"/>
      <c r="E45" s="80"/>
    </row>
    <row r="46" spans="2:11">
      <c r="C46" s="79"/>
      <c r="D46" s="80"/>
      <c r="E46" s="80"/>
    </row>
    <row r="47" spans="2:11">
      <c r="C47" s="79"/>
      <c r="D47" s="80"/>
      <c r="E47" s="80"/>
    </row>
    <row r="58" spans="10:11">
      <c r="J58" s="19"/>
      <c r="K58" s="19"/>
    </row>
    <row r="59" spans="10:11">
      <c r="J59" s="19"/>
      <c r="K59" s="19"/>
    </row>
    <row r="60" spans="10:11">
      <c r="J60" s="19"/>
      <c r="K60" s="19"/>
    </row>
    <row r="61" spans="10:11">
      <c r="J61" s="19"/>
      <c r="K61" s="19"/>
    </row>
    <row r="62" spans="10:11">
      <c r="J62" s="19"/>
      <c r="K62" s="19"/>
    </row>
    <row r="63" spans="10:11">
      <c r="J63" s="19"/>
      <c r="K63" s="19"/>
    </row>
    <row r="64" spans="10:11">
      <c r="J64" s="19"/>
      <c r="K64" s="19"/>
    </row>
    <row r="65" spans="10:11">
      <c r="J65" s="19"/>
      <c r="K65" s="19"/>
    </row>
    <row r="66" spans="10:11">
      <c r="J66" s="19"/>
      <c r="K66" s="19"/>
    </row>
    <row r="67" spans="10:11">
      <c r="J67" s="19"/>
      <c r="K67" s="19"/>
    </row>
    <row r="68" spans="10:11">
      <c r="J68" s="19"/>
      <c r="K68" s="19"/>
    </row>
    <row r="69" spans="10:11">
      <c r="J69" s="19"/>
      <c r="K69" s="19"/>
    </row>
  </sheetData>
  <mergeCells count="7">
    <mergeCell ref="J8:K8"/>
    <mergeCell ref="B2:H2"/>
    <mergeCell ref="C3:D3"/>
    <mergeCell ref="J3:K3"/>
    <mergeCell ref="B6:H6"/>
    <mergeCell ref="J4:K4"/>
    <mergeCell ref="B4:H5"/>
  </mergeCells>
  <hyperlinks>
    <hyperlink ref="J2" location="'Cover Sheet'!A1" display="Back to Cover Sheet" xr:uid="{00000000-0004-0000-0B00-000000000000}"/>
  </hyperlinks>
  <pageMargins left="0.75" right="0.75" top="1" bottom="1" header="0.5" footer="0.5"/>
  <pageSetup scale="72"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8" tint="-0.499984740745262"/>
  </sheetPr>
  <dimension ref="B2:K143"/>
  <sheetViews>
    <sheetView zoomScale="80" zoomScaleNormal="80" zoomScalePageLayoutView="125" workbookViewId="0">
      <selection activeCell="D46" sqref="D46"/>
    </sheetView>
  </sheetViews>
  <sheetFormatPr defaultColWidth="8.7109375" defaultRowHeight="15.75"/>
  <cols>
    <col min="1" max="1" width="2.28515625" style="19" customWidth="1"/>
    <col min="2" max="2" width="3.85546875" style="264" customWidth="1"/>
    <col min="3" max="3" width="2.28515625" style="83" customWidth="1"/>
    <col min="4" max="4" width="208" style="19" bestFit="1" customWidth="1"/>
    <col min="5" max="5" width="22.42578125" style="272" bestFit="1" customWidth="1"/>
    <col min="6" max="6" width="15.85546875" style="264" bestFit="1" customWidth="1"/>
    <col min="7" max="7" width="17" style="273" bestFit="1" customWidth="1"/>
    <col min="8" max="8" width="15.42578125" style="274" bestFit="1" customWidth="1"/>
    <col min="9" max="9" width="4.140625" style="19" customWidth="1"/>
    <col min="10" max="10" width="30.5703125" style="18" customWidth="1"/>
    <col min="11" max="11" width="24.28515625" style="18" customWidth="1"/>
    <col min="12" max="16384" width="8.7109375" style="19"/>
  </cols>
  <sheetData>
    <row r="2" spans="2:11" s="5" customFormat="1" ht="21">
      <c r="B2" s="548" t="s">
        <v>1672</v>
      </c>
      <c r="C2" s="549"/>
      <c r="D2" s="549"/>
      <c r="E2" s="549"/>
      <c r="F2" s="549"/>
      <c r="G2" s="549"/>
      <c r="H2" s="550"/>
      <c r="J2" s="184" t="s">
        <v>53</v>
      </c>
      <c r="K2" s="19"/>
    </row>
    <row r="3" spans="2:11" s="5" customFormat="1" ht="23.25">
      <c r="B3" s="117" t="s">
        <v>151</v>
      </c>
      <c r="C3" s="529" t="s">
        <v>620</v>
      </c>
      <c r="D3" s="529"/>
      <c r="E3" s="467" t="s">
        <v>200</v>
      </c>
      <c r="F3" s="467" t="s">
        <v>201</v>
      </c>
      <c r="G3" s="467" t="s">
        <v>202</v>
      </c>
      <c r="H3" s="467" t="s">
        <v>203</v>
      </c>
      <c r="J3" s="551" t="s">
        <v>204</v>
      </c>
      <c r="K3" s="551"/>
    </row>
    <row r="4" spans="2:11" s="267" customFormat="1">
      <c r="B4" s="359"/>
      <c r="C4" s="360" t="s">
        <v>621</v>
      </c>
      <c r="D4" s="359"/>
      <c r="E4" s="359"/>
      <c r="F4" s="359"/>
      <c r="G4" s="359"/>
      <c r="H4" s="359"/>
      <c r="J4" s="552" t="str">
        <f>Cust_Acyn</f>
        <v>Customer</v>
      </c>
      <c r="K4" s="552"/>
    </row>
    <row r="5" spans="2:11" s="21" customFormat="1">
      <c r="B5" s="579" t="s">
        <v>622</v>
      </c>
      <c r="C5" s="579"/>
      <c r="D5" s="579"/>
      <c r="E5" s="579"/>
      <c r="F5" s="579"/>
      <c r="G5" s="579"/>
      <c r="H5" s="579"/>
      <c r="J5" s="173" t="s">
        <v>209</v>
      </c>
      <c r="K5" s="173" t="str">
        <f>Cust_PM</f>
        <v>Cust_PM_TBD</v>
      </c>
    </row>
    <row r="6" spans="2:11" s="21" customFormat="1">
      <c r="B6" s="590" t="s">
        <v>1155</v>
      </c>
      <c r="C6" s="591"/>
      <c r="D6" s="591"/>
      <c r="E6" s="591"/>
      <c r="F6" s="591"/>
      <c r="G6" s="591"/>
      <c r="H6" s="592"/>
      <c r="J6" s="173" t="s">
        <v>213</v>
      </c>
      <c r="K6" s="173" t="str">
        <f>Cust_Storage_Lead</f>
        <v>Cust_Storage_Lead_TBD</v>
      </c>
    </row>
    <row r="7" spans="2:11" s="27" customFormat="1">
      <c r="B7" s="208">
        <v>1</v>
      </c>
      <c r="C7" s="209" t="s">
        <v>626</v>
      </c>
      <c r="D7" s="209"/>
      <c r="E7" s="209" t="str">
        <f>Cust_Acyn&amp;"/ Hitachi"</f>
        <v>Customer/ Hitachi</v>
      </c>
      <c r="F7" s="208" t="s">
        <v>627</v>
      </c>
      <c r="G7" s="210"/>
      <c r="H7" s="211"/>
      <c r="J7" s="173" t="s">
        <v>215</v>
      </c>
      <c r="K7" s="173"/>
    </row>
    <row r="8" spans="2:11" s="21" customFormat="1">
      <c r="B8" s="476"/>
      <c r="C8" s="243" t="s">
        <v>1157</v>
      </c>
      <c r="D8" s="462"/>
      <c r="E8" s="161"/>
      <c r="F8" s="160"/>
      <c r="G8" s="217"/>
      <c r="H8" s="231"/>
      <c r="J8" s="552" t="s">
        <v>217</v>
      </c>
      <c r="K8" s="552"/>
    </row>
    <row r="9" spans="2:11" s="21" customFormat="1">
      <c r="B9" s="160">
        <f>B7+1</f>
        <v>2</v>
      </c>
      <c r="C9" s="243"/>
      <c r="D9" s="131" t="s">
        <v>1673</v>
      </c>
      <c r="E9" s="161" t="str">
        <f>Cust_Acyn</f>
        <v>Customer</v>
      </c>
      <c r="F9" s="160" t="s">
        <v>1674</v>
      </c>
      <c r="G9" s="217"/>
      <c r="H9" s="231"/>
      <c r="J9" s="173" t="s">
        <v>219</v>
      </c>
      <c r="K9" s="173" t="str">
        <f>Hitachi_PM_1</f>
        <v>HitachiPM_TBD</v>
      </c>
    </row>
    <row r="10" spans="2:11" s="21" customFormat="1">
      <c r="B10" s="476"/>
      <c r="C10" s="243" t="s">
        <v>628</v>
      </c>
      <c r="D10" s="462"/>
      <c r="E10" s="161"/>
      <c r="F10" s="160"/>
      <c r="G10" s="217"/>
      <c r="H10" s="231"/>
      <c r="J10" s="173" t="s">
        <v>1159</v>
      </c>
      <c r="K10" s="173" t="str">
        <f>Hitachi_STC_1</f>
        <v>Hitachi_STC_TBD</v>
      </c>
    </row>
    <row r="11" spans="2:11" s="21" customFormat="1">
      <c r="B11" s="160">
        <f>B9+1</f>
        <v>3</v>
      </c>
      <c r="C11" s="243"/>
      <c r="D11" s="131" t="s">
        <v>1675</v>
      </c>
      <c r="E11" s="161" t="str">
        <f>Cust_Acyn</f>
        <v>Customer</v>
      </c>
      <c r="F11" s="160" t="s">
        <v>325</v>
      </c>
      <c r="G11" s="217"/>
      <c r="H11" s="231"/>
      <c r="J11" s="173" t="s">
        <v>223</v>
      </c>
      <c r="K11" s="173" t="str">
        <f>Hitachi_Lead_TC</f>
        <v>HitachiLeadTC_TBD</v>
      </c>
    </row>
    <row r="12" spans="2:11" s="21" customFormat="1">
      <c r="B12" s="160"/>
      <c r="C12" s="243"/>
      <c r="D12" s="131" t="s">
        <v>1676</v>
      </c>
      <c r="E12" s="161"/>
      <c r="F12" s="160"/>
      <c r="G12" s="217"/>
      <c r="H12" s="231"/>
      <c r="J12" s="173" t="s">
        <v>225</v>
      </c>
      <c r="K12" s="173" t="str">
        <f>Hitachi_TC_1</f>
        <v>HitachiTC1_TBD</v>
      </c>
    </row>
    <row r="13" spans="2:11" s="21" customFormat="1">
      <c r="B13" s="160"/>
      <c r="C13" s="176" t="s">
        <v>167</v>
      </c>
      <c r="D13" s="368" t="s">
        <v>1677</v>
      </c>
      <c r="E13" s="161"/>
      <c r="F13" s="160"/>
      <c r="G13" s="217"/>
      <c r="H13" s="231"/>
      <c r="J13" s="173" t="s">
        <v>227</v>
      </c>
      <c r="K13" s="173" t="str">
        <f>Hitachi_TC_2</f>
        <v>HitachiTC2_TBD</v>
      </c>
    </row>
    <row r="14" spans="2:11" s="21" customFormat="1">
      <c r="B14" s="160"/>
      <c r="C14" s="176" t="s">
        <v>169</v>
      </c>
      <c r="D14" s="368" t="s">
        <v>1678</v>
      </c>
      <c r="E14" s="161"/>
      <c r="F14" s="160"/>
      <c r="G14" s="217"/>
      <c r="H14" s="231"/>
      <c r="J14" s="15"/>
      <c r="K14" s="15"/>
    </row>
    <row r="15" spans="2:11" s="21" customFormat="1">
      <c r="B15" s="160"/>
      <c r="C15" s="176" t="s">
        <v>171</v>
      </c>
      <c r="D15" s="368" t="s">
        <v>1679</v>
      </c>
      <c r="E15" s="161"/>
      <c r="F15" s="160"/>
      <c r="G15" s="217"/>
      <c r="H15" s="231"/>
      <c r="J15" s="15"/>
      <c r="K15" s="15"/>
    </row>
    <row r="16" spans="2:11" s="21" customFormat="1">
      <c r="B16" s="160"/>
      <c r="C16" s="176" t="s">
        <v>173</v>
      </c>
      <c r="D16" s="368" t="s">
        <v>1680</v>
      </c>
      <c r="E16" s="161"/>
      <c r="F16" s="160"/>
      <c r="G16" s="217"/>
      <c r="H16" s="231"/>
    </row>
    <row r="17" spans="2:11" s="21" customFormat="1">
      <c r="B17" s="160"/>
      <c r="C17" s="176" t="s">
        <v>233</v>
      </c>
      <c r="D17" s="368" t="s">
        <v>1681</v>
      </c>
      <c r="E17" s="161"/>
      <c r="F17" s="160"/>
      <c r="G17" s="217"/>
      <c r="H17" s="231"/>
    </row>
    <row r="18" spans="2:11" s="21" customFormat="1">
      <c r="B18" s="160"/>
      <c r="C18" s="176" t="s">
        <v>243</v>
      </c>
      <c r="D18" s="368" t="s">
        <v>1682</v>
      </c>
      <c r="E18" s="161"/>
      <c r="F18" s="160"/>
      <c r="G18" s="217"/>
      <c r="H18" s="231"/>
    </row>
    <row r="19" spans="2:11" s="21" customFormat="1">
      <c r="B19" s="160"/>
      <c r="C19" s="176" t="s">
        <v>457</v>
      </c>
      <c r="D19" s="368" t="s">
        <v>1683</v>
      </c>
      <c r="E19" s="161"/>
      <c r="F19" s="160"/>
      <c r="G19" s="217"/>
      <c r="H19" s="231"/>
    </row>
    <row r="20" spans="2:11" s="21" customFormat="1">
      <c r="B20" s="160"/>
      <c r="C20" s="176" t="s">
        <v>462</v>
      </c>
      <c r="D20" s="368" t="s">
        <v>1684</v>
      </c>
      <c r="E20" s="161"/>
      <c r="F20" s="160"/>
      <c r="G20" s="217"/>
      <c r="H20" s="231"/>
    </row>
    <row r="21" spans="2:11" s="21" customFormat="1">
      <c r="B21" s="160"/>
      <c r="C21" s="176" t="s">
        <v>471</v>
      </c>
      <c r="D21" s="368" t="s">
        <v>1685</v>
      </c>
      <c r="E21" s="161"/>
      <c r="F21" s="160"/>
      <c r="G21" s="217"/>
      <c r="H21" s="231"/>
    </row>
    <row r="22" spans="2:11" s="21" customFormat="1">
      <c r="B22" s="160"/>
      <c r="C22" s="176" t="s">
        <v>481</v>
      </c>
      <c r="D22" s="368" t="s">
        <v>1686</v>
      </c>
      <c r="E22" s="161"/>
      <c r="F22" s="160"/>
      <c r="G22" s="217"/>
      <c r="H22" s="231"/>
    </row>
    <row r="23" spans="2:11" s="21" customFormat="1">
      <c r="B23" s="160"/>
      <c r="C23" s="176"/>
      <c r="D23" s="6" t="s">
        <v>1687</v>
      </c>
      <c r="E23" s="161"/>
      <c r="F23" s="160"/>
      <c r="G23" s="217"/>
      <c r="H23" s="231"/>
    </row>
    <row r="24" spans="2:11" s="21" customFormat="1">
      <c r="B24" s="160"/>
      <c r="C24" s="176" t="s">
        <v>1548</v>
      </c>
      <c r="D24" s="368" t="s">
        <v>1688</v>
      </c>
      <c r="E24" s="161"/>
      <c r="F24" s="160"/>
      <c r="G24" s="217"/>
      <c r="H24" s="231"/>
    </row>
    <row r="25" spans="2:11" s="21" customFormat="1">
      <c r="B25" s="160"/>
      <c r="C25" s="176" t="s">
        <v>1550</v>
      </c>
      <c r="D25" s="368" t="s">
        <v>1689</v>
      </c>
      <c r="E25" s="161"/>
      <c r="F25" s="160"/>
      <c r="G25" s="217"/>
      <c r="H25" s="231"/>
    </row>
    <row r="26" spans="2:11" s="21" customFormat="1">
      <c r="B26" s="160"/>
      <c r="C26" s="176" t="s">
        <v>1552</v>
      </c>
      <c r="D26" s="368" t="s">
        <v>1690</v>
      </c>
      <c r="E26" s="161"/>
      <c r="F26" s="160"/>
      <c r="G26" s="217"/>
      <c r="H26" s="231"/>
    </row>
    <row r="27" spans="2:11" s="21" customFormat="1">
      <c r="B27" s="160"/>
      <c r="C27" s="176" t="s">
        <v>1554</v>
      </c>
      <c r="D27" s="368" t="s">
        <v>1691</v>
      </c>
      <c r="E27" s="161"/>
      <c r="F27" s="160"/>
      <c r="G27" s="217"/>
      <c r="H27" s="231"/>
    </row>
    <row r="28" spans="2:11" s="21" customFormat="1">
      <c r="B28" s="160"/>
      <c r="C28" s="176" t="s">
        <v>1557</v>
      </c>
      <c r="D28" s="368" t="s">
        <v>1692</v>
      </c>
      <c r="E28" s="161"/>
      <c r="F28" s="160"/>
      <c r="G28" s="217"/>
      <c r="H28" s="231"/>
    </row>
    <row r="29" spans="2:11" s="21" customFormat="1">
      <c r="B29" s="160"/>
      <c r="C29" s="462"/>
      <c r="D29" s="6" t="s">
        <v>1693</v>
      </c>
      <c r="E29" s="161"/>
      <c r="F29" s="160"/>
      <c r="G29" s="217"/>
      <c r="H29" s="231"/>
    </row>
    <row r="30" spans="2:11" s="21" customFormat="1">
      <c r="B30" s="160"/>
      <c r="C30" s="176" t="s">
        <v>1560</v>
      </c>
      <c r="D30" s="368" t="s">
        <v>1694</v>
      </c>
      <c r="E30" s="161"/>
      <c r="F30" s="160"/>
      <c r="G30" s="217"/>
      <c r="H30" s="231"/>
    </row>
    <row r="31" spans="2:11" s="21" customFormat="1">
      <c r="B31" s="160"/>
      <c r="C31" s="176" t="s">
        <v>1563</v>
      </c>
      <c r="D31" s="368" t="s">
        <v>1695</v>
      </c>
      <c r="E31" s="161"/>
      <c r="F31" s="160"/>
      <c r="G31" s="217"/>
      <c r="H31" s="231"/>
    </row>
    <row r="32" spans="2:11" s="21" customFormat="1">
      <c r="B32" s="160">
        <f>B11+1</f>
        <v>4</v>
      </c>
      <c r="C32" s="243"/>
      <c r="D32" s="131" t="s">
        <v>674</v>
      </c>
      <c r="E32" s="161" t="str">
        <f>Cust_Acyn</f>
        <v>Customer</v>
      </c>
      <c r="F32" s="160" t="s">
        <v>325</v>
      </c>
      <c r="G32" s="217"/>
      <c r="H32" s="231"/>
      <c r="J32" s="27"/>
      <c r="K32" s="27"/>
    </row>
    <row r="33" spans="2:11" s="27" customFormat="1">
      <c r="B33" s="208">
        <f>B32+1</f>
        <v>5</v>
      </c>
      <c r="C33" s="246"/>
      <c r="D33" s="247" t="s">
        <v>675</v>
      </c>
      <c r="E33" s="474" t="s">
        <v>294</v>
      </c>
      <c r="F33" s="160" t="s">
        <v>208</v>
      </c>
      <c r="G33" s="248"/>
      <c r="H33" s="228"/>
      <c r="J33" s="21"/>
      <c r="K33" s="21"/>
    </row>
    <row r="34" spans="2:11" s="21" customFormat="1">
      <c r="B34" s="208">
        <f>B33+1</f>
        <v>6</v>
      </c>
      <c r="C34" s="243"/>
      <c r="D34" s="471" t="s">
        <v>676</v>
      </c>
      <c r="E34" s="474" t="s">
        <v>294</v>
      </c>
      <c r="F34" s="160" t="s">
        <v>208</v>
      </c>
      <c r="G34" s="217"/>
      <c r="H34" s="231"/>
      <c r="J34" s="27"/>
      <c r="K34" s="27"/>
    </row>
    <row r="35" spans="2:11" s="27" customFormat="1">
      <c r="B35" s="208"/>
      <c r="C35" s="222" t="s">
        <v>677</v>
      </c>
      <c r="D35" s="223"/>
      <c r="E35" s="474" t="str">
        <f>Cust_Acyn&amp;"/ Hitachi"</f>
        <v>Customer/ Hitachi</v>
      </c>
      <c r="F35" s="176" t="s">
        <v>65</v>
      </c>
      <c r="G35" s="208"/>
      <c r="H35" s="210"/>
    </row>
    <row r="36" spans="2:11" s="27" customFormat="1">
      <c r="B36" s="584" t="s">
        <v>678</v>
      </c>
      <c r="C36" s="586"/>
      <c r="D36" s="586"/>
      <c r="E36" s="586"/>
      <c r="F36" s="586"/>
      <c r="G36" s="586"/>
      <c r="H36" s="585"/>
      <c r="J36" s="21"/>
      <c r="K36" s="21"/>
    </row>
    <row r="37" spans="2:11" s="21" customFormat="1">
      <c r="B37" s="160">
        <f>B34+1</f>
        <v>7</v>
      </c>
      <c r="C37" s="462" t="s">
        <v>1696</v>
      </c>
      <c r="D37" s="131"/>
      <c r="E37" s="161" t="str">
        <f>Cust_Acyn</f>
        <v>Customer</v>
      </c>
      <c r="F37" s="160" t="s">
        <v>325</v>
      </c>
      <c r="G37" s="217"/>
      <c r="H37" s="231"/>
    </row>
    <row r="38" spans="2:11" s="21" customFormat="1">
      <c r="B38" s="160"/>
      <c r="D38" s="368" t="s">
        <v>1697</v>
      </c>
      <c r="E38" s="161"/>
      <c r="F38" s="160"/>
      <c r="G38" s="217"/>
      <c r="H38" s="231"/>
      <c r="J38" s="267"/>
      <c r="K38" s="267"/>
    </row>
    <row r="39" spans="2:11" s="267" customFormat="1">
      <c r="B39" s="160">
        <f>B37+1</f>
        <v>8</v>
      </c>
      <c r="C39" s="462" t="s">
        <v>1698</v>
      </c>
      <c r="D39" s="131"/>
      <c r="E39" s="161" t="str">
        <f>Cust_Acyn</f>
        <v>Customer</v>
      </c>
      <c r="F39" s="160" t="s">
        <v>325</v>
      </c>
      <c r="G39" s="217"/>
      <c r="H39" s="231"/>
      <c r="J39" s="21"/>
      <c r="K39" s="21"/>
    </row>
    <row r="40" spans="2:11" s="21" customFormat="1">
      <c r="B40" s="160"/>
      <c r="C40" s="7"/>
      <c r="D40" s="368" t="s">
        <v>1699</v>
      </c>
      <c r="E40" s="161"/>
      <c r="F40" s="160"/>
      <c r="G40" s="217"/>
      <c r="H40" s="231"/>
      <c r="J40" s="267"/>
      <c r="K40" s="267"/>
    </row>
    <row r="41" spans="2:11" s="267" customFormat="1">
      <c r="B41" s="160">
        <f>B39+1</f>
        <v>9</v>
      </c>
      <c r="C41" s="462" t="s">
        <v>1700</v>
      </c>
      <c r="D41" s="131"/>
      <c r="E41" s="161" t="str">
        <f>Cust_Acyn</f>
        <v>Customer</v>
      </c>
      <c r="F41" s="160" t="s">
        <v>325</v>
      </c>
      <c r="G41" s="217"/>
      <c r="H41" s="231"/>
      <c r="J41" s="191"/>
      <c r="K41" s="191"/>
    </row>
    <row r="42" spans="2:11" s="267" customFormat="1">
      <c r="B42" s="160"/>
      <c r="C42" s="243"/>
      <c r="D42" s="466" t="s">
        <v>1160</v>
      </c>
      <c r="E42" s="462"/>
      <c r="F42" s="462"/>
      <c r="G42" s="217"/>
      <c r="H42" s="231"/>
      <c r="J42" s="191"/>
      <c r="K42" s="191"/>
    </row>
    <row r="43" spans="2:11" s="267" customFormat="1">
      <c r="B43" s="160">
        <f>B41+1</f>
        <v>10</v>
      </c>
      <c r="C43" s="462" t="s">
        <v>1701</v>
      </c>
      <c r="D43" s="466"/>
      <c r="E43" s="161" t="str">
        <f>Cust_Acyn</f>
        <v>Customer</v>
      </c>
      <c r="F43" s="160" t="s">
        <v>325</v>
      </c>
      <c r="G43" s="217"/>
      <c r="H43" s="231"/>
      <c r="J43" s="18"/>
      <c r="K43" s="18"/>
    </row>
    <row r="44" spans="2:11" s="21" customFormat="1">
      <c r="B44" s="160"/>
      <c r="C44" s="87"/>
      <c r="D44" s="368" t="s">
        <v>1702</v>
      </c>
      <c r="E44" s="161"/>
      <c r="F44" s="160"/>
      <c r="G44" s="217"/>
      <c r="H44" s="231"/>
      <c r="J44" s="191"/>
      <c r="K44" s="191"/>
    </row>
    <row r="45" spans="2:11" s="267" customFormat="1">
      <c r="B45" s="160">
        <f>B43+1</f>
        <v>11</v>
      </c>
      <c r="C45" s="462" t="s">
        <v>1703</v>
      </c>
      <c r="D45" s="466"/>
      <c r="E45" s="161" t="str">
        <f>Cust_Acyn</f>
        <v>Customer</v>
      </c>
      <c r="F45" s="160" t="s">
        <v>325</v>
      </c>
      <c r="G45" s="217"/>
      <c r="H45" s="231"/>
      <c r="J45" s="18"/>
      <c r="K45" s="18"/>
    </row>
    <row r="46" spans="2:11" s="21" customFormat="1">
      <c r="B46" s="160"/>
      <c r="C46" s="33"/>
      <c r="D46" s="368" t="s">
        <v>1704</v>
      </c>
      <c r="E46" s="161"/>
      <c r="F46" s="160"/>
      <c r="G46" s="217"/>
      <c r="H46" s="231"/>
      <c r="J46" s="18"/>
      <c r="K46" s="18"/>
    </row>
    <row r="47" spans="2:11" s="21" customFormat="1">
      <c r="B47" s="160">
        <f>B45+1</f>
        <v>12</v>
      </c>
      <c r="C47" s="368" t="s">
        <v>1705</v>
      </c>
      <c r="D47" s="368"/>
      <c r="E47" s="161" t="str">
        <f>Cust_Acyn</f>
        <v>Customer</v>
      </c>
      <c r="F47" s="160" t="s">
        <v>325</v>
      </c>
      <c r="G47" s="217"/>
      <c r="H47" s="231"/>
      <c r="J47" s="18"/>
      <c r="K47" s="18"/>
    </row>
    <row r="48" spans="2:11" s="21" customFormat="1">
      <c r="B48" s="160">
        <f>B47+1</f>
        <v>13</v>
      </c>
      <c r="C48" s="368" t="s">
        <v>1706</v>
      </c>
      <c r="D48" s="368"/>
      <c r="E48" s="161" t="str">
        <f>Cust_Acyn</f>
        <v>Customer</v>
      </c>
      <c r="F48" s="160" t="s">
        <v>325</v>
      </c>
      <c r="G48" s="217"/>
      <c r="H48" s="231"/>
      <c r="J48" s="191"/>
      <c r="K48" s="191"/>
    </row>
    <row r="49" spans="2:11" s="267" customFormat="1">
      <c r="B49" s="160">
        <f>B48+1</f>
        <v>14</v>
      </c>
      <c r="C49" s="163" t="s">
        <v>1707</v>
      </c>
      <c r="D49" s="466"/>
      <c r="E49" s="161" t="str">
        <f>Cust_Acyn</f>
        <v>Customer</v>
      </c>
      <c r="F49" s="160" t="s">
        <v>325</v>
      </c>
      <c r="G49" s="217"/>
      <c r="H49" s="231"/>
      <c r="J49" s="18"/>
      <c r="K49" s="18"/>
    </row>
    <row r="50" spans="2:11" s="21" customFormat="1">
      <c r="B50" s="160">
        <f>B49+1</f>
        <v>15</v>
      </c>
      <c r="C50" s="368" t="s">
        <v>1708</v>
      </c>
      <c r="D50" s="368"/>
      <c r="E50" s="161" t="str">
        <f>Cust_Acyn</f>
        <v>Customer</v>
      </c>
      <c r="F50" s="160" t="s">
        <v>325</v>
      </c>
      <c r="G50" s="217"/>
      <c r="H50" s="231"/>
      <c r="J50" s="191"/>
      <c r="K50" s="191"/>
    </row>
    <row r="51" spans="2:11" s="267" customFormat="1">
      <c r="B51" s="579" t="s">
        <v>731</v>
      </c>
      <c r="C51" s="579"/>
      <c r="D51" s="579"/>
      <c r="E51" s="579"/>
      <c r="F51" s="579"/>
      <c r="G51" s="579"/>
      <c r="H51" s="579"/>
      <c r="J51" s="191"/>
      <c r="K51" s="191"/>
    </row>
    <row r="52" spans="2:11" s="267" customFormat="1">
      <c r="B52" s="160">
        <f>B50+1</f>
        <v>16</v>
      </c>
      <c r="C52" s="223" t="s">
        <v>1709</v>
      </c>
      <c r="D52" s="223"/>
      <c r="E52" s="161" t="str">
        <f>Cust_Acyn</f>
        <v>Customer</v>
      </c>
      <c r="F52" s="160" t="s">
        <v>1110</v>
      </c>
      <c r="G52" s="217"/>
      <c r="H52" s="231"/>
      <c r="J52" s="191"/>
      <c r="K52" s="191"/>
    </row>
    <row r="53" spans="2:11" s="267" customFormat="1">
      <c r="B53" s="160"/>
      <c r="C53" s="246" t="s">
        <v>1710</v>
      </c>
      <c r="D53" s="223"/>
      <c r="E53" s="161"/>
      <c r="F53" s="160"/>
      <c r="G53" s="217"/>
      <c r="H53" s="231"/>
      <c r="J53" s="191"/>
      <c r="K53" s="191"/>
    </row>
    <row r="54" spans="2:11" s="267" customFormat="1">
      <c r="B54" s="160">
        <f>B52+1</f>
        <v>17</v>
      </c>
      <c r="C54" s="223" t="s">
        <v>1711</v>
      </c>
      <c r="E54" s="161" t="str">
        <f>Cust_Acyn</f>
        <v>Customer</v>
      </c>
      <c r="F54" s="160" t="s">
        <v>325</v>
      </c>
      <c r="G54" s="217"/>
      <c r="H54" s="231"/>
      <c r="J54" s="18"/>
      <c r="K54" s="18"/>
    </row>
    <row r="55" spans="2:11" s="21" customFormat="1">
      <c r="B55" s="160"/>
      <c r="C55" s="176" t="s">
        <v>167</v>
      </c>
      <c r="D55" s="368" t="s">
        <v>1712</v>
      </c>
      <c r="E55" s="161"/>
      <c r="F55" s="160"/>
      <c r="G55" s="217"/>
      <c r="H55" s="231"/>
      <c r="J55" s="18"/>
      <c r="K55" s="18"/>
    </row>
    <row r="56" spans="2:11" s="21" customFormat="1">
      <c r="B56" s="160"/>
      <c r="C56" s="176" t="s">
        <v>169</v>
      </c>
      <c r="D56" s="368" t="s">
        <v>1713</v>
      </c>
      <c r="E56" s="161"/>
      <c r="F56" s="160"/>
      <c r="G56" s="217"/>
      <c r="H56" s="231"/>
      <c r="J56" s="18"/>
      <c r="K56" s="18"/>
    </row>
    <row r="57" spans="2:11" s="21" customFormat="1">
      <c r="B57" s="160"/>
      <c r="C57" s="176" t="s">
        <v>171</v>
      </c>
      <c r="D57" s="368" t="s">
        <v>1714</v>
      </c>
      <c r="E57" s="161"/>
      <c r="F57" s="160"/>
      <c r="G57" s="217"/>
      <c r="H57" s="231"/>
      <c r="J57" s="18"/>
      <c r="K57" s="18"/>
    </row>
    <row r="58" spans="2:11" s="21" customFormat="1">
      <c r="B58" s="160"/>
      <c r="C58" s="176" t="s">
        <v>173</v>
      </c>
      <c r="D58" s="368" t="s">
        <v>1715</v>
      </c>
      <c r="E58" s="161"/>
      <c r="F58" s="160"/>
      <c r="G58" s="217"/>
      <c r="H58" s="231"/>
      <c r="J58" s="18"/>
      <c r="K58" s="18"/>
    </row>
    <row r="59" spans="2:11" s="21" customFormat="1">
      <c r="B59" s="160"/>
      <c r="C59" s="176" t="s">
        <v>233</v>
      </c>
      <c r="D59" s="368" t="s">
        <v>1716</v>
      </c>
      <c r="E59" s="161"/>
      <c r="F59" s="160"/>
      <c r="G59" s="217"/>
      <c r="H59" s="231"/>
      <c r="J59" s="191"/>
      <c r="K59" s="191"/>
    </row>
    <row r="60" spans="2:11" s="267" customFormat="1">
      <c r="B60" s="176">
        <f>B54+1</f>
        <v>18</v>
      </c>
      <c r="C60" s="223" t="s">
        <v>362</v>
      </c>
      <c r="D60" s="223"/>
      <c r="E60" s="161" t="str">
        <f>Cust_Acyn</f>
        <v>Customer</v>
      </c>
      <c r="F60" s="160" t="s">
        <v>325</v>
      </c>
      <c r="G60" s="217"/>
      <c r="H60" s="231"/>
      <c r="J60" s="18"/>
      <c r="K60" s="18"/>
    </row>
    <row r="61" spans="2:11" s="21" customFormat="1">
      <c r="B61" s="160"/>
      <c r="C61" s="176" t="s">
        <v>167</v>
      </c>
      <c r="D61" s="368" t="s">
        <v>1717</v>
      </c>
      <c r="E61" s="161"/>
      <c r="F61" s="160"/>
      <c r="G61" s="217"/>
      <c r="H61" s="231"/>
      <c r="J61" s="18"/>
      <c r="K61" s="18"/>
    </row>
    <row r="62" spans="2:11" s="21" customFormat="1">
      <c r="B62" s="160"/>
      <c r="C62" s="176" t="s">
        <v>169</v>
      </c>
      <c r="D62" s="368" t="s">
        <v>1718</v>
      </c>
      <c r="E62" s="161"/>
      <c r="F62" s="160"/>
      <c r="G62" s="217"/>
      <c r="H62" s="231"/>
      <c r="J62" s="191"/>
      <c r="K62" s="191"/>
    </row>
    <row r="63" spans="2:11" s="267" customFormat="1">
      <c r="B63" s="160"/>
      <c r="C63" s="223" t="s">
        <v>363</v>
      </c>
      <c r="D63" s="223"/>
      <c r="E63" s="161"/>
      <c r="F63" s="160"/>
      <c r="G63" s="217"/>
      <c r="H63" s="231"/>
      <c r="J63" s="191"/>
      <c r="K63" s="191"/>
    </row>
    <row r="64" spans="2:11" s="267" customFormat="1">
      <c r="B64" s="176">
        <f>B60+1</f>
        <v>19</v>
      </c>
      <c r="C64" s="223" t="s">
        <v>1719</v>
      </c>
      <c r="D64" s="462"/>
      <c r="E64" s="161" t="str">
        <f>Cust_Acyn</f>
        <v>Customer</v>
      </c>
      <c r="F64" s="160" t="s">
        <v>325</v>
      </c>
      <c r="G64" s="217"/>
      <c r="H64" s="231"/>
      <c r="J64" s="18"/>
      <c r="K64" s="18"/>
    </row>
    <row r="65" spans="2:11" s="21" customFormat="1">
      <c r="B65" s="160"/>
      <c r="C65" s="176" t="s">
        <v>167</v>
      </c>
      <c r="D65" s="368" t="s">
        <v>1720</v>
      </c>
      <c r="E65" s="161"/>
      <c r="F65" s="160"/>
      <c r="G65" s="217"/>
      <c r="H65" s="231"/>
      <c r="J65" s="18"/>
      <c r="K65" s="18"/>
    </row>
    <row r="66" spans="2:11" s="21" customFormat="1">
      <c r="B66" s="160"/>
      <c r="C66" s="176" t="s">
        <v>169</v>
      </c>
      <c r="D66" s="368" t="s">
        <v>1721</v>
      </c>
      <c r="E66" s="161"/>
      <c r="F66" s="160"/>
      <c r="G66" s="217"/>
      <c r="H66" s="231"/>
      <c r="J66" s="18"/>
      <c r="K66" s="18"/>
    </row>
    <row r="67" spans="2:11" s="21" customFormat="1">
      <c r="B67" s="176">
        <f>B64+1</f>
        <v>20</v>
      </c>
      <c r="C67" s="368" t="s">
        <v>1722</v>
      </c>
      <c r="D67" s="368"/>
      <c r="E67" s="161" t="str">
        <f>Cust_Acyn</f>
        <v>Customer</v>
      </c>
      <c r="F67" s="160" t="s">
        <v>325</v>
      </c>
      <c r="G67" s="217"/>
      <c r="H67" s="231"/>
      <c r="J67" s="18"/>
      <c r="K67" s="18"/>
    </row>
    <row r="68" spans="2:11" s="21" customFormat="1">
      <c r="B68" s="176">
        <f>B67+1</f>
        <v>21</v>
      </c>
      <c r="C68" s="368" t="s">
        <v>1723</v>
      </c>
      <c r="D68" s="368"/>
      <c r="E68" s="161" t="str">
        <f>Cust_Acyn</f>
        <v>Customer</v>
      </c>
      <c r="F68" s="160" t="s">
        <v>325</v>
      </c>
      <c r="G68" s="217"/>
      <c r="H68" s="231"/>
      <c r="J68" s="18"/>
      <c r="K68" s="18"/>
    </row>
    <row r="69" spans="2:11" s="21" customFormat="1">
      <c r="B69" s="176">
        <f>B68+1</f>
        <v>22</v>
      </c>
      <c r="C69" s="368" t="s">
        <v>1724</v>
      </c>
      <c r="D69" s="368"/>
      <c r="E69" s="161" t="str">
        <f>Cust_Acyn</f>
        <v>Customer</v>
      </c>
      <c r="F69" s="160" t="s">
        <v>325</v>
      </c>
      <c r="G69" s="217"/>
      <c r="H69" s="231"/>
      <c r="J69" s="191"/>
      <c r="K69" s="191"/>
    </row>
    <row r="70" spans="2:11" s="267" customFormat="1">
      <c r="B70" s="176">
        <f>B69+1</f>
        <v>23</v>
      </c>
      <c r="C70" s="223" t="s">
        <v>1725</v>
      </c>
      <c r="D70" s="223"/>
      <c r="E70" s="161"/>
      <c r="F70" s="160"/>
      <c r="G70" s="217"/>
      <c r="H70" s="231"/>
      <c r="J70" s="18"/>
      <c r="K70" s="18"/>
    </row>
    <row r="71" spans="2:11" s="21" customFormat="1">
      <c r="B71" s="462"/>
      <c r="C71" s="176" t="s">
        <v>167</v>
      </c>
      <c r="D71" s="368" t="s">
        <v>1726</v>
      </c>
      <c r="E71" s="462"/>
      <c r="F71" s="462"/>
      <c r="G71" s="217"/>
      <c r="H71" s="231"/>
      <c r="J71" s="18"/>
      <c r="K71" s="18"/>
    </row>
    <row r="72" spans="2:11" s="20" customFormat="1">
      <c r="B72" s="173"/>
      <c r="C72" s="176" t="s">
        <v>169</v>
      </c>
      <c r="D72" s="368" t="s">
        <v>1727</v>
      </c>
      <c r="E72" s="173"/>
      <c r="F72" s="173"/>
      <c r="G72" s="173"/>
      <c r="H72" s="216"/>
      <c r="J72" s="191"/>
      <c r="K72" s="191"/>
    </row>
    <row r="73" spans="2:11" s="191" customFormat="1">
      <c r="B73" s="176">
        <f>B70+1</f>
        <v>24</v>
      </c>
      <c r="C73" s="475" t="s">
        <v>1728</v>
      </c>
      <c r="D73" s="224"/>
      <c r="E73" s="173" t="str">
        <f>'Cover Sheet'!E8</f>
        <v>Customer</v>
      </c>
      <c r="F73" s="160" t="s">
        <v>325</v>
      </c>
      <c r="G73" s="173"/>
      <c r="H73" s="216"/>
    </row>
    <row r="74" spans="2:11" s="191" customFormat="1">
      <c r="B74" s="173"/>
      <c r="C74" s="176" t="s">
        <v>167</v>
      </c>
      <c r="D74" s="474" t="s">
        <v>1729</v>
      </c>
      <c r="E74" s="173"/>
      <c r="F74" s="173"/>
      <c r="G74" s="173"/>
      <c r="H74" s="176"/>
      <c r="J74" s="18"/>
      <c r="K74" s="18"/>
    </row>
    <row r="75" spans="2:11" s="20" customFormat="1">
      <c r="B75" s="173"/>
      <c r="C75" s="176" t="s">
        <v>169</v>
      </c>
      <c r="D75" s="368" t="s">
        <v>1730</v>
      </c>
      <c r="E75" s="173"/>
      <c r="F75" s="173"/>
      <c r="G75" s="173"/>
      <c r="H75" s="176"/>
      <c r="J75" s="18"/>
      <c r="K75" s="18"/>
    </row>
    <row r="76" spans="2:11" s="20" customFormat="1">
      <c r="B76" s="173"/>
      <c r="C76" s="176" t="s">
        <v>171</v>
      </c>
      <c r="D76" s="368" t="s">
        <v>1731</v>
      </c>
      <c r="E76" s="173"/>
      <c r="F76" s="173"/>
      <c r="G76" s="173"/>
      <c r="H76" s="176"/>
      <c r="J76" s="18"/>
      <c r="K76" s="18"/>
    </row>
    <row r="77" spans="2:11" s="20" customFormat="1">
      <c r="B77" s="173"/>
      <c r="C77" s="176" t="s">
        <v>173</v>
      </c>
      <c r="D77" s="368" t="s">
        <v>1732</v>
      </c>
      <c r="E77" s="173"/>
      <c r="F77" s="173"/>
      <c r="G77" s="173"/>
      <c r="H77" s="176"/>
      <c r="J77" s="18"/>
      <c r="K77" s="18"/>
    </row>
    <row r="78" spans="2:11" s="20" customFormat="1">
      <c r="B78" s="173"/>
      <c r="C78" s="176" t="s">
        <v>233</v>
      </c>
      <c r="D78" s="368" t="s">
        <v>1733</v>
      </c>
      <c r="E78" s="173"/>
      <c r="F78" s="173"/>
      <c r="G78" s="173"/>
      <c r="H78" s="176"/>
      <c r="J78" s="18"/>
      <c r="K78" s="18"/>
    </row>
    <row r="79" spans="2:11" s="20" customFormat="1">
      <c r="B79" s="173"/>
      <c r="C79" s="176" t="s">
        <v>243</v>
      </c>
      <c r="D79" s="368" t="s">
        <v>1734</v>
      </c>
      <c r="E79" s="173"/>
      <c r="F79" s="173"/>
      <c r="G79" s="173"/>
      <c r="H79" s="176"/>
      <c r="J79" s="18"/>
      <c r="K79" s="18"/>
    </row>
    <row r="80" spans="2:11" s="20" customFormat="1">
      <c r="B80" s="173"/>
      <c r="C80" s="208" t="s">
        <v>457</v>
      </c>
      <c r="D80" s="368" t="s">
        <v>1735</v>
      </c>
      <c r="E80" s="173"/>
      <c r="F80" s="173"/>
      <c r="G80" s="173"/>
      <c r="H80" s="176"/>
      <c r="J80" s="191"/>
      <c r="K80" s="191"/>
    </row>
    <row r="81" spans="2:11" s="191" customFormat="1">
      <c r="B81" s="176">
        <f>B73+1</f>
        <v>25</v>
      </c>
      <c r="C81" s="191" t="s">
        <v>1736</v>
      </c>
      <c r="D81" s="223"/>
      <c r="E81" s="173" t="str">
        <f>Cust_Acyn</f>
        <v>Customer</v>
      </c>
      <c r="F81" s="160" t="s">
        <v>325</v>
      </c>
      <c r="G81" s="173"/>
      <c r="H81" s="176"/>
    </row>
    <row r="82" spans="2:11" s="191" customFormat="1">
      <c r="B82" s="176">
        <f>B81+1</f>
        <v>26</v>
      </c>
      <c r="C82" s="173" t="s">
        <v>1737</v>
      </c>
      <c r="D82" s="223"/>
      <c r="E82" s="173" t="str">
        <f>Cust_Acyn</f>
        <v>Customer</v>
      </c>
      <c r="F82" s="160" t="s">
        <v>325</v>
      </c>
      <c r="G82" s="173"/>
      <c r="H82" s="176"/>
    </row>
    <row r="83" spans="2:11" s="191" customFormat="1">
      <c r="B83" s="176">
        <f>B82+1</f>
        <v>27</v>
      </c>
      <c r="C83" s="223" t="s">
        <v>1738</v>
      </c>
      <c r="D83" s="223"/>
      <c r="E83" s="173" t="str">
        <f>Cust_Acyn</f>
        <v>Customer</v>
      </c>
      <c r="F83" s="160" t="s">
        <v>325</v>
      </c>
      <c r="G83" s="173"/>
      <c r="H83" s="176"/>
    </row>
    <row r="84" spans="2:11" s="267" customFormat="1">
      <c r="B84" s="565" t="s">
        <v>1046</v>
      </c>
      <c r="C84" s="566"/>
      <c r="D84" s="566"/>
      <c r="E84" s="566"/>
      <c r="F84" s="566"/>
      <c r="G84" s="566"/>
      <c r="H84" s="567"/>
      <c r="J84" s="191"/>
      <c r="K84" s="191"/>
    </row>
    <row r="85" spans="2:11" s="280" customFormat="1">
      <c r="B85" s="208"/>
      <c r="C85" s="246" t="s">
        <v>1186</v>
      </c>
      <c r="D85" s="246"/>
      <c r="E85" s="253"/>
      <c r="F85" s="470"/>
      <c r="G85" s="253"/>
      <c r="H85" s="230"/>
      <c r="J85" s="191"/>
      <c r="K85" s="191"/>
    </row>
    <row r="86" spans="2:11" s="280" customFormat="1">
      <c r="B86" s="208"/>
      <c r="C86" s="222" t="s">
        <v>1048</v>
      </c>
      <c r="D86" s="222"/>
      <c r="E86" s="229"/>
      <c r="F86" s="199"/>
      <c r="G86" s="209"/>
      <c r="H86" s="230"/>
      <c r="J86" s="191"/>
      <c r="K86" s="191"/>
    </row>
    <row r="87" spans="2:11" s="280" customFormat="1">
      <c r="B87" s="208">
        <f>B83+1</f>
        <v>28</v>
      </c>
      <c r="C87" s="223" t="s">
        <v>1739</v>
      </c>
      <c r="D87" s="227"/>
      <c r="E87" s="474" t="s">
        <v>294</v>
      </c>
      <c r="F87" s="199" t="s">
        <v>208</v>
      </c>
      <c r="G87" s="209"/>
      <c r="H87" s="228"/>
      <c r="J87" s="191"/>
      <c r="K87" s="191"/>
    </row>
    <row r="88" spans="2:11" s="280" customFormat="1">
      <c r="B88" s="208">
        <f t="shared" ref="B88" si="0">B87+1</f>
        <v>29</v>
      </c>
      <c r="C88" s="223" t="s">
        <v>1050</v>
      </c>
      <c r="D88" s="227"/>
      <c r="E88" s="474" t="s">
        <v>294</v>
      </c>
      <c r="F88" s="199" t="s">
        <v>208</v>
      </c>
      <c r="G88" s="209"/>
      <c r="H88" s="228"/>
      <c r="J88" s="191"/>
      <c r="K88" s="191"/>
    </row>
    <row r="89" spans="2:11" s="267" customFormat="1">
      <c r="B89" s="568" t="s">
        <v>1051</v>
      </c>
      <c r="C89" s="569"/>
      <c r="D89" s="569"/>
      <c r="E89" s="569"/>
      <c r="F89" s="569"/>
      <c r="G89" s="569"/>
      <c r="H89" s="570"/>
      <c r="J89" s="191"/>
      <c r="K89" s="191"/>
    </row>
    <row r="90" spans="2:11" s="267" customFormat="1">
      <c r="B90" s="160">
        <f>B88+1</f>
        <v>30</v>
      </c>
      <c r="C90" s="462" t="s">
        <v>1052</v>
      </c>
      <c r="D90" s="462"/>
      <c r="E90" s="474" t="s">
        <v>294</v>
      </c>
      <c r="F90" s="160" t="s">
        <v>208</v>
      </c>
      <c r="G90" s="217"/>
      <c r="H90" s="231"/>
      <c r="J90" s="191"/>
      <c r="K90" s="191"/>
    </row>
    <row r="91" spans="2:11" s="267" customFormat="1">
      <c r="B91" s="208">
        <f t="shared" ref="B91:B95" si="1">B90+1</f>
        <v>31</v>
      </c>
      <c r="C91" s="462" t="s">
        <v>1054</v>
      </c>
      <c r="D91" s="462"/>
      <c r="E91" s="474" t="s">
        <v>294</v>
      </c>
      <c r="F91" s="160" t="s">
        <v>208</v>
      </c>
      <c r="G91" s="217"/>
      <c r="H91" s="231"/>
      <c r="J91" s="191"/>
      <c r="K91" s="191"/>
    </row>
    <row r="92" spans="2:11" s="267" customFormat="1">
      <c r="B92" s="208">
        <f t="shared" si="1"/>
        <v>32</v>
      </c>
      <c r="C92" s="462" t="s">
        <v>1055</v>
      </c>
      <c r="D92" s="462"/>
      <c r="E92" s="161" t="str">
        <f>Cust_Acyn</f>
        <v>Customer</v>
      </c>
      <c r="F92" s="160" t="s">
        <v>371</v>
      </c>
      <c r="G92" s="217"/>
      <c r="H92" s="231"/>
      <c r="J92" s="191"/>
      <c r="K92" s="191"/>
    </row>
    <row r="93" spans="2:11" s="267" customFormat="1">
      <c r="B93" s="208">
        <f t="shared" si="1"/>
        <v>33</v>
      </c>
      <c r="C93" s="462" t="s">
        <v>1056</v>
      </c>
      <c r="D93" s="462"/>
      <c r="E93" s="474" t="s">
        <v>294</v>
      </c>
      <c r="F93" s="160" t="s">
        <v>208</v>
      </c>
      <c r="G93" s="217"/>
      <c r="H93" s="231"/>
      <c r="J93" s="191"/>
      <c r="K93" s="191"/>
    </row>
    <row r="94" spans="2:11" s="267" customFormat="1">
      <c r="B94" s="208">
        <f t="shared" si="1"/>
        <v>34</v>
      </c>
      <c r="C94" s="462" t="s">
        <v>1057</v>
      </c>
      <c r="D94" s="462"/>
      <c r="E94" s="474" t="s">
        <v>294</v>
      </c>
      <c r="F94" s="160" t="s">
        <v>208</v>
      </c>
      <c r="G94" s="217"/>
      <c r="H94" s="231"/>
      <c r="J94" s="191"/>
      <c r="K94" s="191"/>
    </row>
    <row r="95" spans="2:11" s="267" customFormat="1">
      <c r="B95" s="208">
        <f t="shared" si="1"/>
        <v>35</v>
      </c>
      <c r="C95" s="462" t="s">
        <v>1058</v>
      </c>
      <c r="D95" s="462"/>
      <c r="E95" s="474" t="s">
        <v>294</v>
      </c>
      <c r="F95" s="160" t="s">
        <v>208</v>
      </c>
      <c r="G95" s="217"/>
      <c r="H95" s="231"/>
      <c r="J95" s="191"/>
      <c r="K95" s="191"/>
    </row>
    <row r="96" spans="2:11" s="267" customFormat="1">
      <c r="B96" s="571" t="s">
        <v>1059</v>
      </c>
      <c r="C96" s="572"/>
      <c r="D96" s="572"/>
      <c r="E96" s="572"/>
      <c r="F96" s="572"/>
      <c r="G96" s="572"/>
      <c r="H96" s="573"/>
    </row>
    <row r="97" spans="2:11" s="267" customFormat="1">
      <c r="B97" s="160">
        <f>B95+1</f>
        <v>36</v>
      </c>
      <c r="C97" s="462" t="s">
        <v>1740</v>
      </c>
      <c r="D97" s="466"/>
      <c r="E97" s="161" t="str">
        <f>Cust_Acyn</f>
        <v>Customer</v>
      </c>
      <c r="F97" s="160" t="s">
        <v>325</v>
      </c>
      <c r="G97" s="217"/>
      <c r="H97" s="231"/>
      <c r="J97" s="21"/>
      <c r="K97" s="21"/>
    </row>
    <row r="98" spans="2:11" s="21" customFormat="1">
      <c r="B98" s="160"/>
      <c r="C98" s="87"/>
      <c r="D98" s="368" t="s">
        <v>1741</v>
      </c>
      <c r="E98" s="161"/>
      <c r="F98" s="160"/>
      <c r="G98" s="217"/>
      <c r="H98" s="231"/>
      <c r="J98" s="191"/>
      <c r="K98" s="191"/>
    </row>
    <row r="99" spans="2:11" s="267" customFormat="1">
      <c r="B99" s="160">
        <f>B97+1</f>
        <v>37</v>
      </c>
      <c r="C99" s="462" t="s">
        <v>1742</v>
      </c>
      <c r="D99" s="223"/>
      <c r="E99" s="161" t="str">
        <f>Cust_Acyn</f>
        <v>Customer</v>
      </c>
      <c r="F99" s="160" t="s">
        <v>325</v>
      </c>
      <c r="G99" s="217"/>
      <c r="H99" s="231"/>
      <c r="J99" s="18"/>
      <c r="K99" s="18"/>
    </row>
    <row r="100" spans="2:11" s="21" customFormat="1">
      <c r="B100" s="160"/>
      <c r="C100" s="87"/>
      <c r="D100" s="368" t="s">
        <v>1743</v>
      </c>
      <c r="E100" s="161"/>
      <c r="F100" s="160"/>
      <c r="G100" s="217"/>
      <c r="H100" s="231"/>
      <c r="J100" s="191"/>
      <c r="K100" s="191"/>
    </row>
    <row r="101" spans="2:11" s="267" customFormat="1">
      <c r="B101" s="160">
        <f>B99+1</f>
        <v>38</v>
      </c>
      <c r="C101" s="462" t="s">
        <v>1744</v>
      </c>
      <c r="D101" s="223"/>
      <c r="E101" s="161" t="str">
        <f>Cust_Acyn</f>
        <v>Customer</v>
      </c>
      <c r="F101" s="160" t="s">
        <v>325</v>
      </c>
      <c r="G101" s="217"/>
      <c r="H101" s="231"/>
      <c r="J101" s="18"/>
      <c r="K101" s="18"/>
    </row>
    <row r="102" spans="2:11" s="21" customFormat="1">
      <c r="B102" s="160"/>
      <c r="C102" s="7"/>
      <c r="D102" s="368" t="s">
        <v>1745</v>
      </c>
      <c r="E102" s="161"/>
      <c r="F102" s="160"/>
      <c r="G102" s="217"/>
      <c r="H102" s="231"/>
      <c r="J102" s="191"/>
      <c r="K102" s="191"/>
    </row>
    <row r="103" spans="2:11" s="267" customFormat="1">
      <c r="B103" s="160">
        <f>B101+1</f>
        <v>39</v>
      </c>
      <c r="C103" s="462" t="s">
        <v>1746</v>
      </c>
      <c r="D103" s="223"/>
      <c r="E103" s="161" t="str">
        <f>Cust_Acyn</f>
        <v>Customer</v>
      </c>
      <c r="F103" s="160" t="s">
        <v>325</v>
      </c>
      <c r="G103" s="217"/>
      <c r="H103" s="231"/>
      <c r="J103" s="18"/>
      <c r="K103" s="18"/>
    </row>
    <row r="104" spans="2:11" s="21" customFormat="1">
      <c r="B104" s="160"/>
      <c r="C104" s="176" t="s">
        <v>167</v>
      </c>
      <c r="D104" s="368" t="s">
        <v>639</v>
      </c>
      <c r="E104" s="161"/>
      <c r="F104" s="160"/>
      <c r="G104" s="217"/>
      <c r="H104" s="231"/>
      <c r="J104" s="18"/>
      <c r="K104" s="18"/>
    </row>
    <row r="105" spans="2:11" s="21" customFormat="1">
      <c r="B105" s="160"/>
      <c r="C105" s="176" t="s">
        <v>169</v>
      </c>
      <c r="D105" s="368" t="s">
        <v>1747</v>
      </c>
      <c r="E105" s="161"/>
      <c r="F105" s="160"/>
      <c r="G105" s="217"/>
      <c r="H105" s="231"/>
      <c r="J105" s="18"/>
      <c r="K105" s="18"/>
    </row>
    <row r="106" spans="2:11" s="21" customFormat="1">
      <c r="B106" s="160"/>
      <c r="C106" s="176" t="s">
        <v>171</v>
      </c>
      <c r="D106" s="368" t="s">
        <v>643</v>
      </c>
      <c r="E106" s="161"/>
      <c r="F106" s="160"/>
      <c r="G106" s="217"/>
      <c r="H106" s="231"/>
      <c r="J106" s="18"/>
      <c r="K106" s="18"/>
    </row>
    <row r="107" spans="2:11" s="21" customFormat="1">
      <c r="B107" s="160"/>
      <c r="C107" s="176" t="s">
        <v>173</v>
      </c>
      <c r="D107" s="368" t="s">
        <v>1748</v>
      </c>
      <c r="E107" s="161"/>
      <c r="F107" s="160"/>
      <c r="G107" s="217"/>
      <c r="H107" s="231"/>
      <c r="J107" s="191"/>
      <c r="K107" s="191"/>
    </row>
    <row r="108" spans="2:11" s="267" customFormat="1">
      <c r="B108" s="160">
        <f>B103+1</f>
        <v>40</v>
      </c>
      <c r="C108" s="462" t="s">
        <v>1749</v>
      </c>
      <c r="D108" s="223"/>
      <c r="E108" s="161" t="str">
        <f>Cust_Acyn</f>
        <v>Customer</v>
      </c>
      <c r="F108" s="160" t="s">
        <v>325</v>
      </c>
      <c r="G108" s="217"/>
      <c r="H108" s="231"/>
      <c r="J108" s="18"/>
      <c r="K108" s="18"/>
    </row>
    <row r="109" spans="2:11" s="21" customFormat="1">
      <c r="B109" s="160"/>
      <c r="C109" s="176" t="s">
        <v>167</v>
      </c>
      <c r="D109" s="368" t="s">
        <v>1750</v>
      </c>
      <c r="E109" s="161"/>
      <c r="F109" s="160"/>
      <c r="G109" s="217"/>
      <c r="H109" s="231"/>
      <c r="J109" s="18"/>
      <c r="K109" s="18"/>
    </row>
    <row r="110" spans="2:11" s="21" customFormat="1">
      <c r="B110" s="160"/>
      <c r="C110" s="176" t="s">
        <v>169</v>
      </c>
      <c r="D110" s="368" t="s">
        <v>1751</v>
      </c>
      <c r="E110" s="161"/>
      <c r="F110" s="160"/>
      <c r="G110" s="217"/>
      <c r="H110" s="231"/>
      <c r="J110" s="191"/>
      <c r="K110" s="191"/>
    </row>
    <row r="111" spans="2:11" s="267" customFormat="1">
      <c r="B111" s="160">
        <f t="shared" ref="B111" si="2">B108+1</f>
        <v>41</v>
      </c>
      <c r="C111" s="462" t="s">
        <v>374</v>
      </c>
      <c r="D111" s="131"/>
      <c r="E111" s="161" t="str">
        <f>Cust_Acyn</f>
        <v>Customer</v>
      </c>
      <c r="F111" s="160" t="s">
        <v>325</v>
      </c>
      <c r="G111" s="217"/>
      <c r="H111" s="231"/>
      <c r="J111" s="18"/>
      <c r="K111" s="18"/>
    </row>
    <row r="112" spans="2:11" s="21" customFormat="1">
      <c r="B112" s="160"/>
      <c r="C112" s="176" t="s">
        <v>167</v>
      </c>
      <c r="D112" s="368" t="s">
        <v>1752</v>
      </c>
      <c r="E112" s="161"/>
      <c r="F112" s="160"/>
      <c r="G112" s="217"/>
      <c r="H112" s="231"/>
      <c r="J112" s="18"/>
      <c r="K112" s="18"/>
    </row>
    <row r="113" spans="2:11" s="21" customFormat="1">
      <c r="B113" s="160"/>
      <c r="C113" s="176" t="s">
        <v>169</v>
      </c>
      <c r="D113" s="368" t="s">
        <v>1753</v>
      </c>
      <c r="E113" s="161"/>
      <c r="F113" s="160"/>
      <c r="G113" s="217"/>
      <c r="H113" s="231"/>
      <c r="J113" s="18"/>
      <c r="K113" s="18"/>
    </row>
    <row r="114" spans="2:11" s="21" customFormat="1">
      <c r="B114" s="160"/>
      <c r="C114" s="176" t="s">
        <v>171</v>
      </c>
      <c r="D114" s="368" t="s">
        <v>1754</v>
      </c>
      <c r="E114" s="161"/>
      <c r="F114" s="160"/>
      <c r="G114" s="217"/>
      <c r="H114" s="231"/>
      <c r="J114" s="18"/>
      <c r="K114" s="18"/>
    </row>
    <row r="115" spans="2:11" s="21" customFormat="1">
      <c r="B115" s="160"/>
      <c r="C115" s="176" t="s">
        <v>173</v>
      </c>
      <c r="D115" s="368" t="s">
        <v>1755</v>
      </c>
      <c r="E115" s="161"/>
      <c r="F115" s="160"/>
      <c r="G115" s="217"/>
      <c r="H115" s="231"/>
      <c r="J115" s="191"/>
      <c r="K115" s="191"/>
    </row>
    <row r="116" spans="2:11" s="267" customFormat="1">
      <c r="B116" s="160">
        <f>B111+1</f>
        <v>42</v>
      </c>
      <c r="C116" s="462" t="s">
        <v>1756</v>
      </c>
      <c r="D116" s="131"/>
      <c r="E116" s="161"/>
      <c r="F116" s="160"/>
      <c r="G116" s="217"/>
      <c r="H116" s="231"/>
      <c r="J116" s="18"/>
      <c r="K116" s="18"/>
    </row>
    <row r="117" spans="2:11" s="21" customFormat="1">
      <c r="B117" s="160"/>
      <c r="C117" s="176" t="s">
        <v>167</v>
      </c>
      <c r="D117" s="368" t="s">
        <v>1757</v>
      </c>
      <c r="E117" s="161"/>
      <c r="F117" s="160"/>
      <c r="G117" s="217"/>
      <c r="H117" s="231"/>
      <c r="J117" s="18"/>
      <c r="K117" s="18"/>
    </row>
    <row r="118" spans="2:11" s="21" customFormat="1">
      <c r="B118" s="160"/>
      <c r="C118" s="176" t="s">
        <v>169</v>
      </c>
      <c r="D118" s="368" t="s">
        <v>1758</v>
      </c>
      <c r="E118" s="161"/>
      <c r="F118" s="160"/>
      <c r="G118" s="217"/>
      <c r="H118" s="231"/>
      <c r="J118" s="18"/>
      <c r="K118" s="18"/>
    </row>
    <row r="119" spans="2:11" s="21" customFormat="1">
      <c r="B119" s="160">
        <f>B116+1</f>
        <v>43</v>
      </c>
      <c r="C119" s="368" t="s">
        <v>1759</v>
      </c>
      <c r="D119" s="368"/>
      <c r="E119" s="161"/>
      <c r="F119" s="160"/>
      <c r="G119" s="217"/>
      <c r="H119" s="231"/>
      <c r="J119" s="191"/>
      <c r="K119" s="191"/>
    </row>
    <row r="120" spans="2:11" s="267" customFormat="1">
      <c r="B120" s="160"/>
      <c r="C120" s="462"/>
      <c r="D120" s="131" t="s">
        <v>1760</v>
      </c>
      <c r="E120" s="161"/>
      <c r="F120" s="160"/>
      <c r="G120" s="217"/>
      <c r="H120" s="231"/>
      <c r="J120" s="191"/>
      <c r="K120" s="191"/>
    </row>
    <row r="121" spans="2:11" s="267" customFormat="1">
      <c r="B121" s="160">
        <f>B119+1</f>
        <v>44</v>
      </c>
      <c r="C121" s="462" t="s">
        <v>375</v>
      </c>
      <c r="D121" s="131"/>
      <c r="E121" s="161"/>
      <c r="F121" s="160"/>
      <c r="G121" s="217"/>
      <c r="H121" s="231"/>
      <c r="J121" s="18"/>
      <c r="K121" s="18"/>
    </row>
    <row r="122" spans="2:11" s="21" customFormat="1">
      <c r="B122" s="160"/>
      <c r="C122" s="7"/>
      <c r="D122" s="368" t="s">
        <v>1761</v>
      </c>
      <c r="E122" s="161"/>
      <c r="F122" s="160"/>
      <c r="G122" s="217"/>
      <c r="H122" s="231"/>
      <c r="J122" s="18"/>
      <c r="K122" s="18"/>
    </row>
    <row r="123" spans="2:11" s="21" customFormat="1">
      <c r="B123" s="160"/>
      <c r="C123" s="7"/>
      <c r="D123" s="368" t="s">
        <v>1717</v>
      </c>
      <c r="E123" s="161"/>
      <c r="F123" s="160"/>
      <c r="G123" s="217"/>
      <c r="H123" s="231"/>
      <c r="J123" s="191"/>
      <c r="K123" s="191"/>
    </row>
    <row r="124" spans="2:11" s="267" customFormat="1">
      <c r="B124" s="462"/>
      <c r="C124" s="261" t="s">
        <v>1308</v>
      </c>
      <c r="D124" s="261"/>
      <c r="E124" s="161" t="str">
        <f>Cust_Acyn</f>
        <v>Customer</v>
      </c>
      <c r="F124" s="160" t="s">
        <v>65</v>
      </c>
      <c r="G124" s="161"/>
      <c r="H124" s="231"/>
      <c r="J124" s="191"/>
      <c r="K124" s="191"/>
    </row>
    <row r="125" spans="2:11" s="267" customFormat="1">
      <c r="B125" s="574" t="s">
        <v>1112</v>
      </c>
      <c r="C125" s="575"/>
      <c r="D125" s="575"/>
      <c r="E125" s="575"/>
      <c r="F125" s="575"/>
      <c r="G125" s="575"/>
      <c r="H125" s="576"/>
      <c r="J125" s="191"/>
      <c r="K125" s="191"/>
    </row>
    <row r="126" spans="2:11" s="267" customFormat="1">
      <c r="B126" s="265"/>
      <c r="C126" s="265" t="s">
        <v>1113</v>
      </c>
      <c r="D126" s="270"/>
      <c r="E126" s="262"/>
      <c r="F126" s="476"/>
      <c r="G126" s="262"/>
      <c r="H126" s="231"/>
      <c r="J126" s="191"/>
      <c r="K126" s="191"/>
    </row>
    <row r="127" spans="2:11" s="267" customFormat="1">
      <c r="B127" s="160">
        <f>B121+1</f>
        <v>45</v>
      </c>
      <c r="C127" s="462" t="s">
        <v>1762</v>
      </c>
      <c r="D127" s="462"/>
      <c r="E127" s="161" t="str">
        <f>Cust_Acyn</f>
        <v>Customer</v>
      </c>
      <c r="F127" s="160" t="s">
        <v>1115</v>
      </c>
      <c r="G127" s="161"/>
      <c r="H127" s="231"/>
      <c r="J127" s="191"/>
      <c r="K127" s="191"/>
    </row>
    <row r="128" spans="2:11" s="267" customFormat="1">
      <c r="B128" s="160">
        <f>B127+1</f>
        <v>46</v>
      </c>
      <c r="C128" s="462" t="s">
        <v>378</v>
      </c>
      <c r="D128" s="462"/>
      <c r="E128" s="161"/>
      <c r="F128" s="160"/>
      <c r="G128" s="161"/>
      <c r="H128" s="231"/>
      <c r="J128" s="191"/>
      <c r="K128" s="191"/>
    </row>
    <row r="129" spans="2:11" s="267" customFormat="1">
      <c r="B129" s="160">
        <f>B128+1</f>
        <v>47</v>
      </c>
      <c r="C129" s="462" t="s">
        <v>1116</v>
      </c>
      <c r="D129" s="462"/>
      <c r="E129" s="161" t="str">
        <f>Cust_Acyn</f>
        <v>Customer</v>
      </c>
      <c r="F129" s="160" t="s">
        <v>325</v>
      </c>
      <c r="G129" s="161"/>
      <c r="H129" s="231"/>
      <c r="J129" s="191"/>
      <c r="K129" s="191"/>
    </row>
    <row r="130" spans="2:11" s="267" customFormat="1">
      <c r="B130" s="160">
        <f>B129+1</f>
        <v>48</v>
      </c>
      <c r="C130" s="222" t="s">
        <v>1118</v>
      </c>
      <c r="D130" s="261"/>
      <c r="E130" s="161" t="str">
        <f>Cust_Acyn&amp;"/ Hitachi"</f>
        <v>Customer/ Hitachi</v>
      </c>
      <c r="F130" s="160" t="s">
        <v>65</v>
      </c>
      <c r="G130" s="161"/>
      <c r="H130" s="231"/>
      <c r="J130" s="191"/>
      <c r="K130" s="191"/>
    </row>
    <row r="131" spans="2:11" s="267" customFormat="1">
      <c r="B131" s="579" t="s">
        <v>1119</v>
      </c>
      <c r="C131" s="579"/>
      <c r="D131" s="579"/>
      <c r="E131" s="579"/>
      <c r="F131" s="579"/>
      <c r="G131" s="579"/>
      <c r="H131" s="579"/>
      <c r="J131" s="191"/>
      <c r="K131" s="191"/>
    </row>
    <row r="132" spans="2:11" s="267" customFormat="1">
      <c r="B132" s="176">
        <f>B130+1</f>
        <v>49</v>
      </c>
      <c r="C132" s="234" t="s">
        <v>1120</v>
      </c>
      <c r="D132" s="235"/>
      <c r="E132" s="474" t="s">
        <v>294</v>
      </c>
      <c r="F132" s="160" t="s">
        <v>208</v>
      </c>
      <c r="G132" s="173"/>
      <c r="H132" s="173"/>
      <c r="J132" s="191"/>
      <c r="K132" s="191"/>
    </row>
    <row r="133" spans="2:11" s="267" customFormat="1">
      <c r="B133" s="176">
        <f>B132+1</f>
        <v>50</v>
      </c>
      <c r="C133" s="234" t="s">
        <v>1121</v>
      </c>
      <c r="D133" s="235"/>
      <c r="E133" s="474" t="s">
        <v>294</v>
      </c>
      <c r="F133" s="160" t="s">
        <v>208</v>
      </c>
      <c r="G133" s="173"/>
      <c r="H133" s="173"/>
      <c r="J133" s="191"/>
      <c r="K133" s="191"/>
    </row>
    <row r="134" spans="2:11" s="267" customFormat="1">
      <c r="B134" s="176">
        <f t="shared" ref="B134:B143" si="3">B133+1</f>
        <v>51</v>
      </c>
      <c r="C134" s="234" t="s">
        <v>1122</v>
      </c>
      <c r="D134" s="235"/>
      <c r="E134" s="474" t="s">
        <v>294</v>
      </c>
      <c r="F134" s="160" t="s">
        <v>208</v>
      </c>
      <c r="G134" s="173"/>
      <c r="H134" s="173"/>
      <c r="J134" s="191"/>
      <c r="K134" s="191"/>
    </row>
    <row r="135" spans="2:11" s="267" customFormat="1">
      <c r="B135" s="176">
        <f t="shared" si="3"/>
        <v>52</v>
      </c>
      <c r="C135" s="234" t="s">
        <v>1123</v>
      </c>
      <c r="D135" s="235"/>
      <c r="E135" s="474" t="s">
        <v>294</v>
      </c>
      <c r="F135" s="160" t="s">
        <v>208</v>
      </c>
      <c r="G135" s="173"/>
      <c r="H135" s="173"/>
      <c r="J135" s="191"/>
      <c r="K135" s="191"/>
    </row>
    <row r="136" spans="2:11" s="267" customFormat="1">
      <c r="B136" s="176">
        <f t="shared" si="3"/>
        <v>53</v>
      </c>
      <c r="C136" s="234" t="s">
        <v>1124</v>
      </c>
      <c r="D136" s="235"/>
      <c r="E136" s="474" t="s">
        <v>294</v>
      </c>
      <c r="F136" s="160" t="s">
        <v>208</v>
      </c>
      <c r="G136" s="462"/>
      <c r="H136" s="462"/>
      <c r="J136" s="191"/>
      <c r="K136" s="191"/>
    </row>
    <row r="137" spans="2:11" s="267" customFormat="1">
      <c r="B137" s="176">
        <f t="shared" si="3"/>
        <v>54</v>
      </c>
      <c r="C137" s="234" t="s">
        <v>1125</v>
      </c>
      <c r="D137" s="235"/>
      <c r="E137" s="474" t="s">
        <v>294</v>
      </c>
      <c r="F137" s="160" t="s">
        <v>208</v>
      </c>
      <c r="G137" s="462"/>
      <c r="H137" s="462"/>
      <c r="J137" s="191"/>
      <c r="K137" s="191"/>
    </row>
    <row r="138" spans="2:11" s="267" customFormat="1">
      <c r="B138" s="176">
        <f t="shared" si="3"/>
        <v>55</v>
      </c>
      <c r="C138" s="236" t="s">
        <v>1126</v>
      </c>
      <c r="D138" s="235"/>
      <c r="E138" s="474" t="s">
        <v>294</v>
      </c>
      <c r="F138" s="160" t="s">
        <v>208</v>
      </c>
      <c r="G138" s="462"/>
      <c r="H138" s="462"/>
      <c r="J138" s="191"/>
      <c r="K138" s="191"/>
    </row>
    <row r="139" spans="2:11" s="267" customFormat="1">
      <c r="B139" s="176">
        <f t="shared" si="3"/>
        <v>56</v>
      </c>
      <c r="C139" s="237" t="s">
        <v>167</v>
      </c>
      <c r="D139" s="234" t="s">
        <v>1127</v>
      </c>
      <c r="E139" s="474" t="s">
        <v>294</v>
      </c>
      <c r="F139" s="160" t="s">
        <v>208</v>
      </c>
      <c r="G139" s="462"/>
      <c r="H139" s="462"/>
    </row>
    <row r="140" spans="2:11" s="267" customFormat="1">
      <c r="B140" s="176">
        <f t="shared" si="3"/>
        <v>57</v>
      </c>
      <c r="C140" s="237" t="s">
        <v>169</v>
      </c>
      <c r="D140" s="234" t="s">
        <v>1128</v>
      </c>
      <c r="E140" s="474" t="s">
        <v>294</v>
      </c>
      <c r="F140" s="160" t="s">
        <v>208</v>
      </c>
      <c r="G140" s="462"/>
      <c r="H140" s="462"/>
    </row>
    <row r="141" spans="2:11" s="267" customFormat="1">
      <c r="B141" s="176">
        <f t="shared" si="3"/>
        <v>58</v>
      </c>
      <c r="C141" s="238" t="s">
        <v>1129</v>
      </c>
      <c r="D141" s="234"/>
      <c r="E141" s="474" t="s">
        <v>294</v>
      </c>
      <c r="F141" s="160" t="s">
        <v>208</v>
      </c>
      <c r="G141" s="462"/>
      <c r="H141" s="462"/>
    </row>
    <row r="142" spans="2:11" s="267" customFormat="1">
      <c r="B142" s="176">
        <f t="shared" si="3"/>
        <v>59</v>
      </c>
      <c r="C142" s="234" t="s">
        <v>1130</v>
      </c>
      <c r="D142" s="235"/>
      <c r="E142" s="474" t="str">
        <f>Cust_Acyn&amp;"/ Hitachi-TC"</f>
        <v>Customer/ Hitachi-TC</v>
      </c>
      <c r="F142" s="160" t="s">
        <v>208</v>
      </c>
      <c r="G142" s="462"/>
      <c r="H142" s="462"/>
    </row>
    <row r="143" spans="2:11" s="267" customFormat="1">
      <c r="B143" s="176">
        <f t="shared" si="3"/>
        <v>60</v>
      </c>
      <c r="C143" s="234" t="s">
        <v>1131</v>
      </c>
      <c r="D143" s="235"/>
      <c r="E143" s="474" t="str">
        <f>Cust_Acyn&amp;"/ Hitachi-TC"</f>
        <v>Customer/ Hitachi-TC</v>
      </c>
      <c r="F143" s="160" t="s">
        <v>208</v>
      </c>
      <c r="G143" s="462"/>
      <c r="H143" s="462"/>
      <c r="J143" s="19"/>
      <c r="K143" s="19"/>
    </row>
  </sheetData>
  <mergeCells count="14">
    <mergeCell ref="B6:H6"/>
    <mergeCell ref="B2:H2"/>
    <mergeCell ref="C3:D3"/>
    <mergeCell ref="J3:K3"/>
    <mergeCell ref="B5:H5"/>
    <mergeCell ref="J4:K4"/>
    <mergeCell ref="B125:H125"/>
    <mergeCell ref="B131:H131"/>
    <mergeCell ref="J8:K8"/>
    <mergeCell ref="B36:H36"/>
    <mergeCell ref="B51:H51"/>
    <mergeCell ref="B84:H84"/>
    <mergeCell ref="B89:H89"/>
    <mergeCell ref="B96:H96"/>
  </mergeCells>
  <hyperlinks>
    <hyperlink ref="J2" location="'Cover Sheet'!A1" display="Back to Cover Sheet" xr:uid="{00000000-0004-0000-0C00-000000000000}"/>
  </hyperlinks>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8" tint="-0.499984740745262"/>
  </sheetPr>
  <dimension ref="B2:K171"/>
  <sheetViews>
    <sheetView zoomScale="80" zoomScaleNormal="80" zoomScalePageLayoutView="125" workbookViewId="0">
      <selection activeCell="D22" sqref="D22"/>
    </sheetView>
  </sheetViews>
  <sheetFormatPr defaultColWidth="8.7109375" defaultRowHeight="15.75"/>
  <cols>
    <col min="1" max="1" width="2.28515625" style="19" customWidth="1"/>
    <col min="2" max="2" width="3.85546875" style="264" customWidth="1"/>
    <col min="3" max="3" width="3" style="83" customWidth="1"/>
    <col min="4" max="4" width="208" style="19" bestFit="1" customWidth="1"/>
    <col min="5" max="5" width="22.42578125" style="272" bestFit="1" customWidth="1"/>
    <col min="6" max="6" width="15.85546875" style="264" bestFit="1" customWidth="1"/>
    <col min="7" max="7" width="17" style="273" bestFit="1" customWidth="1"/>
    <col min="8" max="8" width="15.42578125" style="274" bestFit="1" customWidth="1"/>
    <col min="9" max="9" width="4.140625" style="19" customWidth="1"/>
    <col min="10" max="10" width="30" style="18" bestFit="1" customWidth="1"/>
    <col min="11" max="11" width="24.5703125" style="18" customWidth="1"/>
    <col min="12" max="16384" width="8.7109375" style="19"/>
  </cols>
  <sheetData>
    <row r="2" spans="2:11" s="5" customFormat="1" ht="21">
      <c r="B2" s="530" t="s">
        <v>1763</v>
      </c>
      <c r="C2" s="530"/>
      <c r="D2" s="530"/>
      <c r="E2" s="530"/>
      <c r="F2" s="530"/>
      <c r="G2" s="530"/>
      <c r="H2" s="530"/>
      <c r="J2" s="184" t="s">
        <v>53</v>
      </c>
      <c r="K2" s="19"/>
    </row>
    <row r="3" spans="2:11" s="5" customFormat="1" ht="23.25">
      <c r="B3" s="117" t="s">
        <v>151</v>
      </c>
      <c r="C3" s="529" t="s">
        <v>620</v>
      </c>
      <c r="D3" s="529"/>
      <c r="E3" s="467" t="s">
        <v>200</v>
      </c>
      <c r="F3" s="467" t="s">
        <v>201</v>
      </c>
      <c r="G3" s="467" t="s">
        <v>202</v>
      </c>
      <c r="H3" s="467" t="s">
        <v>203</v>
      </c>
      <c r="J3" s="551" t="s">
        <v>204</v>
      </c>
      <c r="K3" s="551"/>
    </row>
    <row r="4" spans="2:11" s="267" customFormat="1">
      <c r="B4" s="359"/>
      <c r="C4" s="360" t="s">
        <v>621</v>
      </c>
      <c r="D4" s="359"/>
      <c r="E4" s="359"/>
      <c r="F4" s="359"/>
      <c r="G4" s="359"/>
      <c r="H4" s="359"/>
      <c r="J4" s="552" t="str">
        <f>Cust_Acyn</f>
        <v>Customer</v>
      </c>
      <c r="K4" s="552"/>
    </row>
    <row r="5" spans="2:11" s="21" customFormat="1">
      <c r="B5" s="579" t="s">
        <v>622</v>
      </c>
      <c r="C5" s="579"/>
      <c r="D5" s="579"/>
      <c r="E5" s="579"/>
      <c r="F5" s="579"/>
      <c r="G5" s="579"/>
      <c r="H5" s="579"/>
      <c r="J5" s="173" t="s">
        <v>209</v>
      </c>
      <c r="K5" s="173" t="str">
        <f>Cust_PM</f>
        <v>Cust_PM_TBD</v>
      </c>
    </row>
    <row r="6" spans="2:11" s="21" customFormat="1">
      <c r="B6" s="279"/>
      <c r="C6" s="279"/>
      <c r="D6" s="470" t="s">
        <v>1764</v>
      </c>
      <c r="E6" s="279"/>
      <c r="F6" s="279"/>
      <c r="G6" s="279"/>
      <c r="H6" s="279"/>
      <c r="J6" s="173" t="s">
        <v>213</v>
      </c>
      <c r="K6" s="173" t="str">
        <f>Cust_Storage_Lead</f>
        <v>Cust_Storage_Lead_TBD</v>
      </c>
    </row>
    <row r="7" spans="2:11" s="21" customFormat="1">
      <c r="B7" s="590" t="s">
        <v>1155</v>
      </c>
      <c r="C7" s="591"/>
      <c r="D7" s="591"/>
      <c r="E7" s="591"/>
      <c r="F7" s="591"/>
      <c r="G7" s="591"/>
      <c r="H7" s="592"/>
      <c r="J7" s="173" t="s">
        <v>215</v>
      </c>
      <c r="K7" s="173"/>
    </row>
    <row r="8" spans="2:11" s="27" customFormat="1">
      <c r="B8" s="208">
        <v>1</v>
      </c>
      <c r="C8" s="209" t="s">
        <v>626</v>
      </c>
      <c r="D8" s="209"/>
      <c r="E8" s="209" t="str">
        <f>Cust_Acyn&amp;"/ Hitachi"</f>
        <v>Customer/ Hitachi</v>
      </c>
      <c r="F8" s="208" t="s">
        <v>627</v>
      </c>
      <c r="G8" s="210"/>
      <c r="H8" s="211"/>
      <c r="J8" s="552" t="s">
        <v>217</v>
      </c>
      <c r="K8" s="552"/>
    </row>
    <row r="9" spans="2:11" s="21" customFormat="1">
      <c r="B9" s="476"/>
      <c r="C9" s="243" t="s">
        <v>1157</v>
      </c>
      <c r="D9" s="462"/>
      <c r="E9" s="161"/>
      <c r="F9" s="160"/>
      <c r="G9" s="217"/>
      <c r="H9" s="231"/>
      <c r="J9" s="173" t="s">
        <v>219</v>
      </c>
      <c r="K9" s="173" t="str">
        <f>Hitachi_PM_1</f>
        <v>HitachiPM_TBD</v>
      </c>
    </row>
    <row r="10" spans="2:11" s="21" customFormat="1">
      <c r="B10" s="160">
        <f>B8+1</f>
        <v>2</v>
      </c>
      <c r="C10" s="243"/>
      <c r="D10" s="131" t="s">
        <v>1673</v>
      </c>
      <c r="E10" s="161" t="str">
        <f>Cust_Acyn</f>
        <v>Customer</v>
      </c>
      <c r="F10" s="160" t="s">
        <v>1674</v>
      </c>
      <c r="G10" s="217"/>
      <c r="H10" s="231"/>
      <c r="J10" s="173" t="s">
        <v>1159</v>
      </c>
      <c r="K10" s="173" t="str">
        <f>Hitachi_STC_1</f>
        <v>Hitachi_STC_TBD</v>
      </c>
    </row>
    <row r="11" spans="2:11" s="21" customFormat="1">
      <c r="B11" s="476"/>
      <c r="C11" s="243" t="s">
        <v>628</v>
      </c>
      <c r="D11" s="462"/>
      <c r="E11" s="161"/>
      <c r="F11" s="160"/>
      <c r="G11" s="217"/>
      <c r="H11" s="231"/>
      <c r="J11" s="173" t="s">
        <v>223</v>
      </c>
      <c r="K11" s="173" t="str">
        <f>Hitachi_Lead_TC</f>
        <v>HitachiLeadTC_TBD</v>
      </c>
    </row>
    <row r="12" spans="2:11" s="21" customFormat="1">
      <c r="B12" s="160">
        <f>B10+1</f>
        <v>3</v>
      </c>
      <c r="C12" s="243"/>
      <c r="D12" s="131" t="s">
        <v>1675</v>
      </c>
      <c r="E12" s="161" t="str">
        <f>Cust_Acyn</f>
        <v>Customer</v>
      </c>
      <c r="F12" s="160" t="s">
        <v>325</v>
      </c>
      <c r="G12" s="217"/>
      <c r="H12" s="231"/>
      <c r="J12" s="173" t="s">
        <v>225</v>
      </c>
      <c r="K12" s="173" t="str">
        <f>Hitachi_TC_1</f>
        <v>HitachiTC1_TBD</v>
      </c>
    </row>
    <row r="13" spans="2:11" s="21" customFormat="1">
      <c r="B13" s="160"/>
      <c r="C13" s="243"/>
      <c r="D13" s="131" t="s">
        <v>1676</v>
      </c>
      <c r="E13" s="161"/>
      <c r="F13" s="160"/>
      <c r="G13" s="217"/>
      <c r="H13" s="231"/>
      <c r="J13" s="173" t="s">
        <v>227</v>
      </c>
      <c r="K13" s="173" t="str">
        <f>Hitachi_TC_2</f>
        <v>HitachiTC2_TBD</v>
      </c>
    </row>
    <row r="14" spans="2:11" s="21" customFormat="1">
      <c r="B14" s="160"/>
      <c r="C14" s="176" t="s">
        <v>167</v>
      </c>
      <c r="D14" s="368" t="s">
        <v>1677</v>
      </c>
      <c r="E14" s="161"/>
      <c r="F14" s="160"/>
      <c r="G14" s="217"/>
      <c r="H14" s="231"/>
      <c r="J14" s="15"/>
      <c r="K14" s="15"/>
    </row>
    <row r="15" spans="2:11" s="21" customFormat="1">
      <c r="B15" s="160"/>
      <c r="C15" s="176" t="s">
        <v>169</v>
      </c>
      <c r="D15" s="368" t="s">
        <v>1678</v>
      </c>
      <c r="E15" s="161"/>
      <c r="F15" s="160"/>
      <c r="G15" s="217"/>
      <c r="H15" s="231"/>
      <c r="J15" s="15"/>
      <c r="K15" s="15"/>
    </row>
    <row r="16" spans="2:11" s="21" customFormat="1">
      <c r="B16" s="160"/>
      <c r="C16" s="176" t="s">
        <v>171</v>
      </c>
      <c r="D16" s="368" t="s">
        <v>1679</v>
      </c>
      <c r="E16" s="161"/>
      <c r="F16" s="160"/>
      <c r="G16" s="217"/>
      <c r="H16" s="231"/>
    </row>
    <row r="17" spans="2:11" s="21" customFormat="1">
      <c r="B17" s="160"/>
      <c r="C17" s="176" t="s">
        <v>173</v>
      </c>
      <c r="D17" s="368" t="s">
        <v>1680</v>
      </c>
      <c r="E17" s="161"/>
      <c r="F17" s="160"/>
      <c r="G17" s="217"/>
      <c r="H17" s="231"/>
    </row>
    <row r="18" spans="2:11" s="21" customFormat="1">
      <c r="B18" s="160"/>
      <c r="C18" s="176" t="s">
        <v>233</v>
      </c>
      <c r="D18" s="368" t="s">
        <v>1681</v>
      </c>
      <c r="E18" s="161"/>
      <c r="F18" s="160"/>
      <c r="G18" s="217"/>
      <c r="H18" s="231"/>
    </row>
    <row r="19" spans="2:11" s="21" customFormat="1">
      <c r="B19" s="160"/>
      <c r="C19" s="176" t="s">
        <v>243</v>
      </c>
      <c r="D19" s="368" t="s">
        <v>1682</v>
      </c>
      <c r="E19" s="161"/>
      <c r="F19" s="160"/>
      <c r="G19" s="217"/>
      <c r="H19" s="231"/>
    </row>
    <row r="20" spans="2:11" s="21" customFormat="1">
      <c r="B20" s="160"/>
      <c r="C20" s="176" t="s">
        <v>457</v>
      </c>
      <c r="D20" s="368" t="s">
        <v>1683</v>
      </c>
      <c r="E20" s="161"/>
      <c r="F20" s="160"/>
      <c r="G20" s="217"/>
      <c r="H20" s="231"/>
    </row>
    <row r="21" spans="2:11" s="21" customFormat="1">
      <c r="B21" s="160"/>
      <c r="C21" s="176" t="s">
        <v>462</v>
      </c>
      <c r="D21" s="368" t="s">
        <v>1684</v>
      </c>
      <c r="E21" s="161"/>
      <c r="F21" s="160"/>
      <c r="G21" s="217"/>
      <c r="H21" s="231"/>
    </row>
    <row r="22" spans="2:11" s="21" customFormat="1">
      <c r="B22" s="160"/>
      <c r="C22" s="176" t="s">
        <v>471</v>
      </c>
      <c r="D22" s="368" t="s">
        <v>1685</v>
      </c>
      <c r="E22" s="161"/>
      <c r="F22" s="160"/>
      <c r="G22" s="217"/>
      <c r="H22" s="231"/>
    </row>
    <row r="23" spans="2:11" s="21" customFormat="1">
      <c r="B23" s="160"/>
      <c r="C23" s="176" t="s">
        <v>481</v>
      </c>
      <c r="D23" s="368" t="s">
        <v>1686</v>
      </c>
      <c r="E23" s="161"/>
      <c r="F23" s="160"/>
      <c r="G23" s="217"/>
      <c r="H23" s="231"/>
      <c r="J23" s="267"/>
      <c r="K23" s="267"/>
    </row>
    <row r="24" spans="2:11" s="267" customFormat="1">
      <c r="B24" s="160"/>
      <c r="C24" s="176"/>
      <c r="D24" s="131" t="s">
        <v>1687</v>
      </c>
      <c r="E24" s="161"/>
      <c r="F24" s="160"/>
      <c r="G24" s="217"/>
      <c r="H24" s="231"/>
      <c r="J24" s="21"/>
      <c r="K24" s="21"/>
    </row>
    <row r="25" spans="2:11" s="21" customFormat="1">
      <c r="B25" s="160"/>
      <c r="C25" s="176" t="s">
        <v>1548</v>
      </c>
      <c r="D25" s="368" t="s">
        <v>1688</v>
      </c>
      <c r="E25" s="161"/>
      <c r="F25" s="160"/>
      <c r="G25" s="217"/>
      <c r="H25" s="231"/>
    </row>
    <row r="26" spans="2:11" s="21" customFormat="1">
      <c r="B26" s="160"/>
      <c r="C26" s="176" t="s">
        <v>1550</v>
      </c>
      <c r="D26" s="368" t="s">
        <v>1689</v>
      </c>
      <c r="E26" s="161"/>
      <c r="F26" s="160"/>
      <c r="G26" s="217"/>
      <c r="H26" s="231"/>
    </row>
    <row r="27" spans="2:11" s="21" customFormat="1">
      <c r="B27" s="160"/>
      <c r="C27" s="176" t="s">
        <v>1552</v>
      </c>
      <c r="D27" s="368" t="s">
        <v>1690</v>
      </c>
      <c r="E27" s="161"/>
      <c r="F27" s="160"/>
      <c r="G27" s="217"/>
      <c r="H27" s="231"/>
    </row>
    <row r="28" spans="2:11" s="21" customFormat="1">
      <c r="B28" s="160"/>
      <c r="C28" s="176" t="s">
        <v>1554</v>
      </c>
      <c r="D28" s="368" t="s">
        <v>1691</v>
      </c>
      <c r="E28" s="161"/>
      <c r="F28" s="160"/>
      <c r="G28" s="217"/>
      <c r="H28" s="231"/>
    </row>
    <row r="29" spans="2:11" s="21" customFormat="1">
      <c r="B29" s="160"/>
      <c r="C29" s="176" t="s">
        <v>1557</v>
      </c>
      <c r="D29" s="368" t="s">
        <v>1692</v>
      </c>
      <c r="E29" s="161"/>
      <c r="F29" s="160"/>
      <c r="G29" s="217"/>
      <c r="H29" s="231"/>
      <c r="J29" s="267"/>
      <c r="K29" s="267"/>
    </row>
    <row r="30" spans="2:11" s="267" customFormat="1">
      <c r="B30" s="160"/>
      <c r="C30" s="462"/>
      <c r="D30" s="131" t="s">
        <v>1693</v>
      </c>
      <c r="E30" s="161"/>
      <c r="F30" s="160"/>
      <c r="G30" s="217"/>
      <c r="H30" s="231"/>
      <c r="J30" s="21"/>
      <c r="K30" s="21"/>
    </row>
    <row r="31" spans="2:11" s="21" customFormat="1">
      <c r="B31" s="160"/>
      <c r="C31" s="176" t="s">
        <v>1560</v>
      </c>
      <c r="D31" s="368" t="s">
        <v>1694</v>
      </c>
      <c r="E31" s="161"/>
      <c r="F31" s="160"/>
      <c r="G31" s="217"/>
      <c r="H31" s="231"/>
    </row>
    <row r="32" spans="2:11" s="21" customFormat="1">
      <c r="B32" s="160"/>
      <c r="C32" s="176" t="s">
        <v>1563</v>
      </c>
      <c r="D32" s="368" t="s">
        <v>1695</v>
      </c>
      <c r="E32" s="161"/>
      <c r="F32" s="160"/>
      <c r="G32" s="217"/>
      <c r="H32" s="231"/>
      <c r="J32" s="267"/>
      <c r="K32" s="267"/>
    </row>
    <row r="33" spans="2:11" s="267" customFormat="1">
      <c r="B33" s="160">
        <f>B12+1</f>
        <v>4</v>
      </c>
      <c r="C33" s="243"/>
      <c r="D33" s="131" t="s">
        <v>674</v>
      </c>
      <c r="E33" s="161" t="str">
        <f>Cust_Acyn</f>
        <v>Customer</v>
      </c>
      <c r="F33" s="160" t="s">
        <v>325</v>
      </c>
      <c r="G33" s="217"/>
      <c r="H33" s="231"/>
      <c r="J33" s="280"/>
      <c r="K33" s="280"/>
    </row>
    <row r="34" spans="2:11" s="280" customFormat="1">
      <c r="B34" s="208">
        <f>B33+1</f>
        <v>5</v>
      </c>
      <c r="C34" s="246"/>
      <c r="D34" s="247" t="s">
        <v>675</v>
      </c>
      <c r="E34" s="474" t="s">
        <v>294</v>
      </c>
      <c r="F34" s="160" t="s">
        <v>208</v>
      </c>
      <c r="G34" s="248"/>
      <c r="H34" s="228"/>
      <c r="J34" s="267"/>
      <c r="K34" s="267"/>
    </row>
    <row r="35" spans="2:11" s="267" customFormat="1">
      <c r="B35" s="208">
        <f>B34+1</f>
        <v>6</v>
      </c>
      <c r="C35" s="243"/>
      <c r="D35" s="471" t="s">
        <v>676</v>
      </c>
      <c r="E35" s="474" t="s">
        <v>294</v>
      </c>
      <c r="F35" s="160" t="s">
        <v>208</v>
      </c>
      <c r="G35" s="217"/>
      <c r="H35" s="231"/>
      <c r="J35" s="280"/>
      <c r="K35" s="280"/>
    </row>
    <row r="36" spans="2:11" s="280" customFormat="1">
      <c r="B36" s="208"/>
      <c r="C36" s="222" t="s">
        <v>677</v>
      </c>
      <c r="D36" s="223"/>
      <c r="E36" s="474" t="str">
        <f>Cust_Acyn&amp;"/ Hitachi"</f>
        <v>Customer/ Hitachi</v>
      </c>
      <c r="F36" s="176" t="s">
        <v>65</v>
      </c>
      <c r="G36" s="208"/>
      <c r="H36" s="210"/>
    </row>
    <row r="37" spans="2:11" s="280" customFormat="1">
      <c r="B37" s="584" t="s">
        <v>678</v>
      </c>
      <c r="C37" s="586"/>
      <c r="D37" s="586"/>
      <c r="E37" s="586"/>
      <c r="F37" s="586"/>
      <c r="G37" s="586"/>
      <c r="H37" s="585"/>
      <c r="J37" s="267"/>
      <c r="K37" s="267"/>
    </row>
    <row r="38" spans="2:11" s="267" customFormat="1">
      <c r="B38" s="160">
        <f>B35+1</f>
        <v>7</v>
      </c>
      <c r="C38" s="462" t="s">
        <v>1696</v>
      </c>
      <c r="D38" s="131"/>
      <c r="E38" s="161" t="str">
        <f>Cust_Acyn</f>
        <v>Customer</v>
      </c>
      <c r="F38" s="160" t="s">
        <v>325</v>
      </c>
      <c r="G38" s="217"/>
      <c r="H38" s="231"/>
      <c r="J38" s="21"/>
      <c r="K38" s="21"/>
    </row>
    <row r="39" spans="2:11" s="21" customFormat="1">
      <c r="B39" s="160"/>
      <c r="D39" s="368" t="s">
        <v>1697</v>
      </c>
      <c r="E39" s="161"/>
      <c r="F39" s="160"/>
      <c r="G39" s="217"/>
      <c r="H39" s="231"/>
      <c r="J39" s="267"/>
      <c r="K39" s="267"/>
    </row>
    <row r="40" spans="2:11" s="267" customFormat="1">
      <c r="B40" s="160">
        <f>B38+1</f>
        <v>8</v>
      </c>
      <c r="C40" s="462" t="s">
        <v>1698</v>
      </c>
      <c r="D40" s="131"/>
      <c r="E40" s="161" t="str">
        <f>Cust_Acyn</f>
        <v>Customer</v>
      </c>
      <c r="F40" s="160" t="s">
        <v>325</v>
      </c>
      <c r="G40" s="217"/>
      <c r="H40" s="231"/>
      <c r="J40" s="21"/>
      <c r="K40" s="21"/>
    </row>
    <row r="41" spans="2:11" s="21" customFormat="1">
      <c r="B41" s="160"/>
      <c r="C41" s="7"/>
      <c r="D41" s="368" t="s">
        <v>1699</v>
      </c>
      <c r="E41" s="161"/>
      <c r="F41" s="160"/>
      <c r="G41" s="217"/>
      <c r="H41" s="231"/>
      <c r="J41" s="267"/>
      <c r="K41" s="267"/>
    </row>
    <row r="42" spans="2:11" s="267" customFormat="1">
      <c r="B42" s="160">
        <f>B40+1</f>
        <v>9</v>
      </c>
      <c r="C42" s="462" t="s">
        <v>1765</v>
      </c>
      <c r="D42" s="131"/>
      <c r="E42" s="161" t="str">
        <f>Cust_Acyn</f>
        <v>Customer</v>
      </c>
      <c r="F42" s="160" t="s">
        <v>325</v>
      </c>
      <c r="G42" s="217"/>
      <c r="H42" s="231"/>
      <c r="J42" s="191"/>
      <c r="K42" s="191"/>
    </row>
    <row r="43" spans="2:11" s="267" customFormat="1">
      <c r="B43" s="160"/>
      <c r="C43" s="243"/>
      <c r="D43" s="466" t="s">
        <v>1766</v>
      </c>
      <c r="E43" s="462"/>
      <c r="F43" s="462"/>
      <c r="G43" s="217"/>
      <c r="H43" s="231"/>
      <c r="J43" s="191"/>
      <c r="K43" s="191"/>
    </row>
    <row r="44" spans="2:11" s="267" customFormat="1">
      <c r="B44" s="160">
        <f>B42+1</f>
        <v>10</v>
      </c>
      <c r="C44" s="462" t="s">
        <v>1701</v>
      </c>
      <c r="D44" s="466"/>
      <c r="E44" s="161" t="str">
        <f>Cust_Acyn</f>
        <v>Customer</v>
      </c>
      <c r="F44" s="160" t="s">
        <v>325</v>
      </c>
      <c r="G44" s="217"/>
      <c r="H44" s="231"/>
      <c r="J44" s="18"/>
      <c r="K44" s="18"/>
    </row>
    <row r="45" spans="2:11" s="21" customFormat="1">
      <c r="B45" s="160"/>
      <c r="C45" s="87"/>
      <c r="D45" s="368" t="s">
        <v>1702</v>
      </c>
      <c r="E45" s="161"/>
      <c r="F45" s="160"/>
      <c r="G45" s="217"/>
      <c r="H45" s="231"/>
      <c r="J45" s="191"/>
      <c r="K45" s="191"/>
    </row>
    <row r="46" spans="2:11" s="267" customFormat="1">
      <c r="B46" s="160">
        <f>B44+1</f>
        <v>11</v>
      </c>
      <c r="C46" s="462" t="s">
        <v>1703</v>
      </c>
      <c r="D46" s="466"/>
      <c r="E46" s="161" t="str">
        <f>Cust_Acyn</f>
        <v>Customer</v>
      </c>
      <c r="F46" s="160" t="s">
        <v>325</v>
      </c>
      <c r="G46" s="217"/>
      <c r="H46" s="231"/>
      <c r="J46" s="18"/>
      <c r="K46" s="18"/>
    </row>
    <row r="47" spans="2:11" s="21" customFormat="1">
      <c r="B47" s="160"/>
      <c r="C47" s="33"/>
      <c r="D47" s="368" t="s">
        <v>1704</v>
      </c>
      <c r="E47" s="161"/>
      <c r="F47" s="160"/>
      <c r="G47" s="217"/>
      <c r="H47" s="231"/>
      <c r="J47" s="18"/>
      <c r="K47" s="18"/>
    </row>
    <row r="48" spans="2:11" s="21" customFormat="1">
      <c r="B48" s="160">
        <f>B46+1</f>
        <v>12</v>
      </c>
      <c r="C48" s="368" t="s">
        <v>1705</v>
      </c>
      <c r="D48" s="368"/>
      <c r="E48" s="161" t="str">
        <f>Cust_Acyn</f>
        <v>Customer</v>
      </c>
      <c r="F48" s="160" t="s">
        <v>325</v>
      </c>
      <c r="G48" s="217"/>
      <c r="H48" s="231"/>
      <c r="J48" s="18"/>
      <c r="K48" s="18"/>
    </row>
    <row r="49" spans="2:11" s="21" customFormat="1">
      <c r="B49" s="160">
        <f>B48+1</f>
        <v>13</v>
      </c>
      <c r="C49" s="368" t="s">
        <v>1706</v>
      </c>
      <c r="D49" s="368"/>
      <c r="E49" s="161" t="str">
        <f>Cust_Acyn</f>
        <v>Customer</v>
      </c>
      <c r="F49" s="160" t="s">
        <v>325</v>
      </c>
      <c r="G49" s="217"/>
      <c r="H49" s="231"/>
      <c r="J49" s="191"/>
      <c r="K49" s="191"/>
    </row>
    <row r="50" spans="2:11" s="267" customFormat="1">
      <c r="B50" s="160">
        <f>B49+1</f>
        <v>14</v>
      </c>
      <c r="C50" s="163" t="s">
        <v>1707</v>
      </c>
      <c r="D50" s="466"/>
      <c r="E50" s="161" t="str">
        <f>Cust_Acyn</f>
        <v>Customer</v>
      </c>
      <c r="F50" s="160" t="s">
        <v>325</v>
      </c>
      <c r="G50" s="217"/>
      <c r="H50" s="231"/>
      <c r="J50" s="18"/>
      <c r="K50" s="18"/>
    </row>
    <row r="51" spans="2:11" s="21" customFormat="1">
      <c r="B51" s="160">
        <f>B50+1</f>
        <v>15</v>
      </c>
      <c r="C51" s="368" t="s">
        <v>1708</v>
      </c>
      <c r="D51" s="368"/>
      <c r="E51" s="161" t="str">
        <f>Cust_Acyn</f>
        <v>Customer</v>
      </c>
      <c r="F51" s="160" t="s">
        <v>325</v>
      </c>
      <c r="G51" s="217"/>
      <c r="H51" s="231"/>
      <c r="J51" s="191"/>
      <c r="K51" s="191"/>
    </row>
    <row r="52" spans="2:11" s="267" customFormat="1">
      <c r="B52" s="579" t="s">
        <v>731</v>
      </c>
      <c r="C52" s="579"/>
      <c r="D52" s="579"/>
      <c r="E52" s="579"/>
      <c r="F52" s="579"/>
      <c r="G52" s="579"/>
      <c r="H52" s="579"/>
      <c r="J52" s="191"/>
      <c r="K52" s="191"/>
    </row>
    <row r="53" spans="2:11" s="267" customFormat="1">
      <c r="B53" s="160">
        <f>B51+1</f>
        <v>16</v>
      </c>
      <c r="C53" s="223" t="s">
        <v>1709</v>
      </c>
      <c r="D53" s="223"/>
      <c r="E53" s="161" t="str">
        <f>Cust_Acyn</f>
        <v>Customer</v>
      </c>
      <c r="F53" s="160" t="s">
        <v>1110</v>
      </c>
      <c r="G53" s="217"/>
      <c r="H53" s="231"/>
      <c r="J53" s="191"/>
      <c r="K53" s="191"/>
    </row>
    <row r="54" spans="2:11" s="267" customFormat="1">
      <c r="B54" s="160">
        <f>B53+1</f>
        <v>17</v>
      </c>
      <c r="C54" s="223" t="s">
        <v>1767</v>
      </c>
      <c r="E54" s="161" t="str">
        <f>Cust_Acyn</f>
        <v>Customer</v>
      </c>
      <c r="F54" s="160" t="s">
        <v>325</v>
      </c>
      <c r="G54" s="217"/>
      <c r="H54" s="231"/>
      <c r="J54" s="18"/>
      <c r="K54" s="18"/>
    </row>
    <row r="55" spans="2:11" s="21" customFormat="1">
      <c r="B55" s="160"/>
      <c r="C55" s="176" t="s">
        <v>167</v>
      </c>
      <c r="D55" s="368" t="s">
        <v>1712</v>
      </c>
      <c r="E55" s="161"/>
      <c r="F55" s="160"/>
      <c r="G55" s="217"/>
      <c r="H55" s="231"/>
      <c r="J55" s="18"/>
      <c r="K55" s="18"/>
    </row>
    <row r="56" spans="2:11" s="21" customFormat="1">
      <c r="B56" s="160"/>
      <c r="C56" s="176" t="s">
        <v>169</v>
      </c>
      <c r="D56" s="368" t="s">
        <v>1713</v>
      </c>
      <c r="E56" s="161"/>
      <c r="F56" s="160"/>
      <c r="G56" s="217"/>
      <c r="H56" s="231"/>
      <c r="J56" s="18"/>
      <c r="K56" s="18"/>
    </row>
    <row r="57" spans="2:11" s="21" customFormat="1">
      <c r="B57" s="160"/>
      <c r="C57" s="176" t="s">
        <v>171</v>
      </c>
      <c r="D57" s="368" t="s">
        <v>1714</v>
      </c>
      <c r="E57" s="161"/>
      <c r="F57" s="160"/>
      <c r="G57" s="217"/>
      <c r="H57" s="231"/>
      <c r="J57" s="18"/>
      <c r="K57" s="18"/>
    </row>
    <row r="58" spans="2:11" s="21" customFormat="1">
      <c r="B58" s="160"/>
      <c r="C58" s="176" t="s">
        <v>173</v>
      </c>
      <c r="D58" s="368" t="s">
        <v>1715</v>
      </c>
      <c r="E58" s="161"/>
      <c r="F58" s="160"/>
      <c r="G58" s="217"/>
      <c r="H58" s="231"/>
      <c r="J58" s="191"/>
      <c r="K58" s="191"/>
    </row>
    <row r="59" spans="2:11" s="267" customFormat="1">
      <c r="B59" s="176">
        <f>B54+1</f>
        <v>18</v>
      </c>
      <c r="C59" s="474" t="s">
        <v>1768</v>
      </c>
      <c r="D59" s="281"/>
      <c r="E59" s="161" t="str">
        <f>Cust_Acyn</f>
        <v>Customer</v>
      </c>
      <c r="F59" s="160"/>
      <c r="G59" s="217"/>
      <c r="H59" s="231"/>
      <c r="J59" s="18"/>
      <c r="K59" s="18"/>
    </row>
    <row r="60" spans="2:11" s="21" customFormat="1">
      <c r="B60" s="160"/>
      <c r="C60" s="16"/>
      <c r="D60" s="368" t="s">
        <v>1769</v>
      </c>
      <c r="E60" s="161"/>
      <c r="F60" s="160"/>
      <c r="G60" s="217"/>
      <c r="H60" s="231"/>
      <c r="J60" s="18"/>
      <c r="K60" s="18"/>
    </row>
    <row r="61" spans="2:11" s="21" customFormat="1">
      <c r="B61" s="160"/>
      <c r="C61" s="16"/>
      <c r="D61" s="368" t="s">
        <v>1770</v>
      </c>
      <c r="E61" s="161"/>
      <c r="F61" s="160"/>
      <c r="G61" s="217"/>
      <c r="H61" s="231"/>
      <c r="J61" s="191"/>
      <c r="K61" s="191"/>
    </row>
    <row r="62" spans="2:11" s="267" customFormat="1">
      <c r="B62" s="462"/>
      <c r="C62" s="475" t="s">
        <v>1771</v>
      </c>
      <c r="D62" s="281"/>
      <c r="E62" s="161"/>
      <c r="F62" s="160"/>
      <c r="G62" s="217"/>
      <c r="H62" s="231"/>
      <c r="J62" s="191"/>
      <c r="K62" s="191"/>
    </row>
    <row r="63" spans="2:11" s="267" customFormat="1">
      <c r="B63" s="176">
        <f>B59+1</f>
        <v>19</v>
      </c>
      <c r="C63" s="223" t="s">
        <v>362</v>
      </c>
      <c r="D63" s="462"/>
      <c r="E63" s="161" t="str">
        <f>Cust_Acyn</f>
        <v>Customer</v>
      </c>
      <c r="F63" s="160"/>
      <c r="G63" s="217"/>
      <c r="H63" s="231"/>
      <c r="J63" s="18"/>
      <c r="K63" s="18"/>
    </row>
    <row r="64" spans="2:11" s="21" customFormat="1">
      <c r="B64" s="160"/>
      <c r="C64" s="16"/>
      <c r="D64" s="368" t="s">
        <v>1717</v>
      </c>
      <c r="E64" s="161"/>
      <c r="F64" s="160"/>
      <c r="G64" s="217"/>
      <c r="H64" s="231"/>
      <c r="J64" s="18"/>
      <c r="K64" s="18"/>
    </row>
    <row r="65" spans="2:11" s="21" customFormat="1">
      <c r="B65" s="160"/>
      <c r="C65" s="16"/>
      <c r="D65" s="368" t="s">
        <v>1718</v>
      </c>
      <c r="E65" s="161"/>
      <c r="F65" s="160"/>
      <c r="G65" s="217"/>
      <c r="H65" s="231"/>
      <c r="J65" s="191"/>
      <c r="K65" s="191"/>
    </row>
    <row r="66" spans="2:11" s="267" customFormat="1">
      <c r="B66" s="176">
        <f>B63+1</f>
        <v>20</v>
      </c>
      <c r="C66" s="281" t="s">
        <v>363</v>
      </c>
      <c r="D66" s="462"/>
      <c r="E66" s="161" t="str">
        <f>Cust_Acyn</f>
        <v>Customer</v>
      </c>
      <c r="F66" s="160"/>
      <c r="G66" s="217"/>
      <c r="H66" s="231"/>
      <c r="J66" s="191"/>
      <c r="K66" s="191"/>
    </row>
    <row r="67" spans="2:11" s="267" customFormat="1">
      <c r="B67" s="176">
        <f>B66+1</f>
        <v>21</v>
      </c>
      <c r="C67" s="281" t="s">
        <v>1772</v>
      </c>
      <c r="D67" s="462"/>
      <c r="E67" s="161" t="str">
        <f>Cust_Acyn</f>
        <v>Customer</v>
      </c>
      <c r="F67" s="160"/>
      <c r="G67" s="217"/>
      <c r="H67" s="231"/>
      <c r="J67" s="18"/>
      <c r="K67" s="18"/>
    </row>
    <row r="68" spans="2:11" s="21" customFormat="1">
      <c r="B68" s="462"/>
      <c r="C68" s="16"/>
      <c r="D68" s="368" t="s">
        <v>1773</v>
      </c>
      <c r="E68" s="161"/>
      <c r="F68" s="160"/>
      <c r="G68" s="217"/>
      <c r="H68" s="231"/>
      <c r="J68" s="18"/>
      <c r="K68" s="18"/>
    </row>
    <row r="69" spans="2:11" s="21" customFormat="1">
      <c r="B69" s="176">
        <f>B67+1</f>
        <v>22</v>
      </c>
      <c r="C69" s="368" t="s">
        <v>1774</v>
      </c>
      <c r="D69" s="368"/>
      <c r="E69" s="161" t="str">
        <f>Cust_Acyn</f>
        <v>Customer</v>
      </c>
      <c r="F69" s="160"/>
      <c r="G69" s="217"/>
      <c r="H69" s="231"/>
      <c r="J69" s="18"/>
      <c r="K69" s="18"/>
    </row>
    <row r="70" spans="2:11" s="21" customFormat="1">
      <c r="B70" s="176">
        <f>B69+1</f>
        <v>23</v>
      </c>
      <c r="C70" s="368" t="s">
        <v>1722</v>
      </c>
      <c r="D70" s="368"/>
      <c r="E70" s="161" t="str">
        <f>Cust_Acyn</f>
        <v>Customer</v>
      </c>
      <c r="F70" s="160"/>
      <c r="G70" s="217"/>
      <c r="H70" s="231"/>
      <c r="J70" s="18"/>
      <c r="K70" s="18"/>
    </row>
    <row r="71" spans="2:11" s="21" customFormat="1">
      <c r="B71" s="176">
        <f>B70+1</f>
        <v>24</v>
      </c>
      <c r="C71" s="368" t="s">
        <v>1723</v>
      </c>
      <c r="D71" s="368"/>
      <c r="E71" s="161" t="str">
        <f>Cust_Acyn</f>
        <v>Customer</v>
      </c>
      <c r="F71" s="160"/>
      <c r="G71" s="217"/>
      <c r="H71" s="231"/>
      <c r="J71" s="18"/>
      <c r="K71" s="18"/>
    </row>
    <row r="72" spans="2:11" s="21" customFormat="1">
      <c r="B72" s="176">
        <f t="shared" ref="B72" si="0">B71+1</f>
        <v>25</v>
      </c>
      <c r="C72" s="368" t="s">
        <v>1775</v>
      </c>
      <c r="D72" s="368"/>
      <c r="E72" s="161" t="str">
        <f>Cust_Acyn</f>
        <v>Customer</v>
      </c>
      <c r="F72" s="160"/>
      <c r="G72" s="217"/>
      <c r="H72" s="231"/>
      <c r="J72" s="18"/>
      <c r="K72" s="18"/>
    </row>
    <row r="73" spans="2:11" s="21" customFormat="1">
      <c r="B73" s="176">
        <f>B72+1</f>
        <v>26</v>
      </c>
      <c r="C73" s="368" t="s">
        <v>1776</v>
      </c>
      <c r="D73" s="368"/>
      <c r="E73" s="161" t="str">
        <f>Cust_Acyn</f>
        <v>Customer</v>
      </c>
      <c r="F73" s="160"/>
      <c r="G73" s="217"/>
      <c r="H73" s="231"/>
      <c r="J73" s="18"/>
      <c r="K73" s="18"/>
    </row>
    <row r="74" spans="2:11" s="21" customFormat="1">
      <c r="B74" s="160"/>
      <c r="C74" s="176" t="s">
        <v>167</v>
      </c>
      <c r="D74" s="368" t="s">
        <v>1726</v>
      </c>
      <c r="E74" s="161"/>
      <c r="F74" s="160"/>
      <c r="G74" s="217"/>
      <c r="H74" s="231"/>
      <c r="J74" s="18"/>
      <c r="K74" s="18"/>
    </row>
    <row r="75" spans="2:11" s="21" customFormat="1">
      <c r="B75" s="160"/>
      <c r="C75" s="176" t="s">
        <v>169</v>
      </c>
      <c r="D75" s="368" t="s">
        <v>1727</v>
      </c>
      <c r="E75" s="161"/>
      <c r="F75" s="160"/>
      <c r="G75" s="217"/>
      <c r="H75" s="231"/>
      <c r="J75" s="191"/>
      <c r="K75" s="191"/>
    </row>
    <row r="76" spans="2:11" s="191" customFormat="1">
      <c r="B76" s="176">
        <f>B70+1</f>
        <v>24</v>
      </c>
      <c r="C76" s="475" t="s">
        <v>1728</v>
      </c>
      <c r="D76" s="224"/>
      <c r="E76" s="173" t="str">
        <f>Cust_Acyn</f>
        <v>Customer</v>
      </c>
      <c r="F76" s="160" t="s">
        <v>325</v>
      </c>
      <c r="G76" s="173"/>
      <c r="H76" s="216"/>
    </row>
    <row r="77" spans="2:11" s="191" customFormat="1">
      <c r="B77" s="173"/>
      <c r="C77" s="176" t="s">
        <v>167</v>
      </c>
      <c r="D77" s="474" t="s">
        <v>1729</v>
      </c>
      <c r="E77" s="173"/>
      <c r="F77" s="173"/>
      <c r="G77" s="173"/>
      <c r="H77" s="176"/>
      <c r="J77" s="18"/>
      <c r="K77" s="18"/>
    </row>
    <row r="78" spans="2:11" s="20" customFormat="1">
      <c r="B78" s="173"/>
      <c r="C78" s="176" t="s">
        <v>169</v>
      </c>
      <c r="D78" s="368" t="s">
        <v>1730</v>
      </c>
      <c r="E78" s="173"/>
      <c r="F78" s="173"/>
      <c r="G78" s="173"/>
      <c r="H78" s="176"/>
      <c r="J78" s="18"/>
      <c r="K78" s="18"/>
    </row>
    <row r="79" spans="2:11" s="20" customFormat="1">
      <c r="B79" s="173"/>
      <c r="C79" s="176" t="s">
        <v>171</v>
      </c>
      <c r="D79" s="368" t="s">
        <v>1731</v>
      </c>
      <c r="E79" s="173"/>
      <c r="F79" s="173"/>
      <c r="G79" s="173"/>
      <c r="H79" s="176"/>
      <c r="J79" s="18"/>
      <c r="K79" s="18"/>
    </row>
    <row r="80" spans="2:11" s="20" customFormat="1">
      <c r="B80" s="173"/>
      <c r="C80" s="176" t="s">
        <v>173</v>
      </c>
      <c r="D80" s="368" t="s">
        <v>1732</v>
      </c>
      <c r="E80" s="173"/>
      <c r="F80" s="173"/>
      <c r="G80" s="173"/>
      <c r="H80" s="176"/>
      <c r="J80" s="18"/>
      <c r="K80" s="18"/>
    </row>
    <row r="81" spans="2:11" s="20" customFormat="1">
      <c r="B81" s="173"/>
      <c r="C81" s="176" t="s">
        <v>233</v>
      </c>
      <c r="D81" s="368" t="s">
        <v>1733</v>
      </c>
      <c r="E81" s="173"/>
      <c r="F81" s="173"/>
      <c r="G81" s="173"/>
      <c r="H81" s="176"/>
      <c r="J81" s="18"/>
      <c r="K81" s="18"/>
    </row>
    <row r="82" spans="2:11" s="20" customFormat="1">
      <c r="B82" s="173"/>
      <c r="C82" s="176" t="s">
        <v>243</v>
      </c>
      <c r="D82" s="368" t="s">
        <v>1734</v>
      </c>
      <c r="E82" s="173"/>
      <c r="F82" s="173"/>
      <c r="G82" s="173"/>
      <c r="H82" s="176"/>
      <c r="J82" s="18"/>
      <c r="K82" s="18"/>
    </row>
    <row r="83" spans="2:11" s="20" customFormat="1">
      <c r="B83" s="173"/>
      <c r="C83" s="208" t="s">
        <v>457</v>
      </c>
      <c r="D83" s="368" t="s">
        <v>1735</v>
      </c>
      <c r="E83" s="173"/>
      <c r="F83" s="173"/>
      <c r="G83" s="173"/>
      <c r="H83" s="176"/>
      <c r="J83" s="191"/>
      <c r="K83" s="191"/>
    </row>
    <row r="84" spans="2:11" s="191" customFormat="1">
      <c r="B84" s="176">
        <f>B76+1</f>
        <v>25</v>
      </c>
      <c r="C84" s="191" t="s">
        <v>1736</v>
      </c>
      <c r="D84" s="223"/>
      <c r="E84" s="173" t="str">
        <f>Cust_Acyn</f>
        <v>Customer</v>
      </c>
      <c r="F84" s="160" t="s">
        <v>325</v>
      </c>
      <c r="G84" s="173"/>
      <c r="H84" s="176"/>
    </row>
    <row r="85" spans="2:11" s="191" customFormat="1">
      <c r="B85" s="176">
        <f>B84+1</f>
        <v>26</v>
      </c>
      <c r="C85" s="173" t="s">
        <v>1737</v>
      </c>
      <c r="D85" s="223"/>
      <c r="E85" s="173" t="str">
        <f>Cust_Acyn</f>
        <v>Customer</v>
      </c>
      <c r="F85" s="160" t="s">
        <v>325</v>
      </c>
      <c r="G85" s="173"/>
      <c r="H85" s="176"/>
    </row>
    <row r="86" spans="2:11" s="191" customFormat="1">
      <c r="B86" s="176">
        <f>B85+1</f>
        <v>27</v>
      </c>
      <c r="C86" s="223" t="s">
        <v>1738</v>
      </c>
      <c r="D86" s="223"/>
      <c r="E86" s="173" t="str">
        <f>Cust_Acyn</f>
        <v>Customer</v>
      </c>
      <c r="F86" s="160" t="s">
        <v>325</v>
      </c>
      <c r="G86" s="173"/>
      <c r="H86" s="176"/>
    </row>
    <row r="87" spans="2:11" s="267" customFormat="1">
      <c r="B87" s="565" t="s">
        <v>1046</v>
      </c>
      <c r="C87" s="566"/>
      <c r="D87" s="566"/>
      <c r="E87" s="566"/>
      <c r="F87" s="566"/>
      <c r="G87" s="566"/>
      <c r="H87" s="567"/>
      <c r="J87" s="191"/>
      <c r="K87" s="191"/>
    </row>
    <row r="88" spans="2:11" s="280" customFormat="1">
      <c r="B88" s="208"/>
      <c r="C88" s="246" t="s">
        <v>1186</v>
      </c>
      <c r="D88" s="246"/>
      <c r="E88" s="253"/>
      <c r="F88" s="470"/>
      <c r="G88" s="253"/>
      <c r="H88" s="230"/>
      <c r="J88" s="191"/>
      <c r="K88" s="191"/>
    </row>
    <row r="89" spans="2:11" s="280" customFormat="1">
      <c r="B89" s="208"/>
      <c r="C89" s="222" t="s">
        <v>1048</v>
      </c>
      <c r="D89" s="222"/>
      <c r="E89" s="229"/>
      <c r="F89" s="199"/>
      <c r="G89" s="209"/>
      <c r="H89" s="230"/>
      <c r="J89" s="191"/>
      <c r="K89" s="191"/>
    </row>
    <row r="90" spans="2:11" s="280" customFormat="1">
      <c r="B90" s="208">
        <f>B86+1</f>
        <v>28</v>
      </c>
      <c r="C90" s="223" t="s">
        <v>1739</v>
      </c>
      <c r="D90" s="227"/>
      <c r="E90" s="474" t="s">
        <v>294</v>
      </c>
      <c r="F90" s="199" t="s">
        <v>208</v>
      </c>
      <c r="G90" s="209"/>
      <c r="H90" s="228"/>
      <c r="J90" s="191"/>
      <c r="K90" s="191"/>
    </row>
    <row r="91" spans="2:11" s="280" customFormat="1">
      <c r="B91" s="208">
        <f t="shared" ref="B91" si="1">B90+1</f>
        <v>29</v>
      </c>
      <c r="C91" s="223" t="s">
        <v>1050</v>
      </c>
      <c r="D91" s="227"/>
      <c r="E91" s="474" t="s">
        <v>294</v>
      </c>
      <c r="F91" s="199" t="s">
        <v>208</v>
      </c>
      <c r="G91" s="209"/>
      <c r="H91" s="228"/>
      <c r="J91" s="191"/>
      <c r="K91" s="191"/>
    </row>
    <row r="92" spans="2:11" s="267" customFormat="1">
      <c r="B92" s="568" t="s">
        <v>1051</v>
      </c>
      <c r="C92" s="569"/>
      <c r="D92" s="569"/>
      <c r="E92" s="569"/>
      <c r="F92" s="569"/>
      <c r="G92" s="569"/>
      <c r="H92" s="570"/>
      <c r="J92" s="191"/>
      <c r="K92" s="191"/>
    </row>
    <row r="93" spans="2:11" s="267" customFormat="1">
      <c r="B93" s="160">
        <f>B91+1</f>
        <v>30</v>
      </c>
      <c r="C93" s="462" t="s">
        <v>1052</v>
      </c>
      <c r="D93" s="462"/>
      <c r="E93" s="474" t="s">
        <v>294</v>
      </c>
      <c r="F93" s="160" t="s">
        <v>208</v>
      </c>
      <c r="G93" s="217"/>
      <c r="H93" s="231"/>
      <c r="J93" s="191"/>
      <c r="K93" s="191"/>
    </row>
    <row r="94" spans="2:11" s="267" customFormat="1">
      <c r="B94" s="208">
        <f t="shared" ref="B94:B98" si="2">B93+1</f>
        <v>31</v>
      </c>
      <c r="C94" s="462" t="s">
        <v>1054</v>
      </c>
      <c r="D94" s="462"/>
      <c r="E94" s="474" t="s">
        <v>294</v>
      </c>
      <c r="F94" s="160" t="s">
        <v>208</v>
      </c>
      <c r="G94" s="217"/>
      <c r="H94" s="231"/>
      <c r="J94" s="191"/>
      <c r="K94" s="191"/>
    </row>
    <row r="95" spans="2:11" s="267" customFormat="1">
      <c r="B95" s="208">
        <f t="shared" si="2"/>
        <v>32</v>
      </c>
      <c r="C95" s="462" t="s">
        <v>1055</v>
      </c>
      <c r="D95" s="462"/>
      <c r="E95" s="161" t="str">
        <f>Cust_Acyn</f>
        <v>Customer</v>
      </c>
      <c r="F95" s="160" t="s">
        <v>371</v>
      </c>
      <c r="G95" s="217"/>
      <c r="H95" s="231"/>
      <c r="J95" s="191"/>
      <c r="K95" s="191"/>
    </row>
    <row r="96" spans="2:11" s="267" customFormat="1">
      <c r="B96" s="208">
        <f t="shared" si="2"/>
        <v>33</v>
      </c>
      <c r="C96" s="462" t="s">
        <v>1056</v>
      </c>
      <c r="D96" s="462"/>
      <c r="E96" s="474" t="s">
        <v>294</v>
      </c>
      <c r="F96" s="160" t="s">
        <v>208</v>
      </c>
      <c r="G96" s="217"/>
      <c r="H96" s="231"/>
      <c r="J96" s="191"/>
      <c r="K96" s="191"/>
    </row>
    <row r="97" spans="2:11" s="267" customFormat="1">
      <c r="B97" s="208">
        <f t="shared" si="2"/>
        <v>34</v>
      </c>
      <c r="C97" s="462" t="s">
        <v>1057</v>
      </c>
      <c r="D97" s="462"/>
      <c r="E97" s="474" t="s">
        <v>294</v>
      </c>
      <c r="F97" s="160" t="s">
        <v>208</v>
      </c>
      <c r="G97" s="217"/>
      <c r="H97" s="231"/>
      <c r="J97" s="191"/>
      <c r="K97" s="191"/>
    </row>
    <row r="98" spans="2:11" s="267" customFormat="1">
      <c r="B98" s="208">
        <f t="shared" si="2"/>
        <v>35</v>
      </c>
      <c r="C98" s="462" t="s">
        <v>1058</v>
      </c>
      <c r="D98" s="462"/>
      <c r="E98" s="474" t="s">
        <v>294</v>
      </c>
      <c r="F98" s="160" t="s">
        <v>208</v>
      </c>
      <c r="G98" s="217"/>
      <c r="H98" s="231"/>
      <c r="J98" s="191"/>
      <c r="K98" s="191"/>
    </row>
    <row r="99" spans="2:11" s="267" customFormat="1">
      <c r="B99" s="571" t="s">
        <v>1059</v>
      </c>
      <c r="C99" s="572"/>
      <c r="D99" s="572"/>
      <c r="E99" s="572"/>
      <c r="F99" s="572"/>
      <c r="G99" s="572"/>
      <c r="H99" s="573"/>
    </row>
    <row r="100" spans="2:11" s="267" customFormat="1">
      <c r="B100" s="160">
        <f>B98+1</f>
        <v>36</v>
      </c>
      <c r="C100" s="462" t="s">
        <v>1740</v>
      </c>
      <c r="D100" s="466"/>
      <c r="E100" s="161" t="str">
        <f>Cust_Acyn</f>
        <v>Customer</v>
      </c>
      <c r="F100" s="160" t="s">
        <v>325</v>
      </c>
      <c r="G100" s="217"/>
      <c r="H100" s="231"/>
      <c r="J100" s="21"/>
      <c r="K100" s="21"/>
    </row>
    <row r="101" spans="2:11" s="21" customFormat="1">
      <c r="B101" s="160"/>
      <c r="C101" s="87"/>
      <c r="D101" s="368" t="s">
        <v>1741</v>
      </c>
      <c r="E101" s="161"/>
      <c r="F101" s="160"/>
      <c r="G101" s="217"/>
      <c r="H101" s="231"/>
      <c r="J101" s="191"/>
      <c r="K101" s="191"/>
    </row>
    <row r="102" spans="2:11" s="267" customFormat="1">
      <c r="B102" s="160">
        <f>B100+1</f>
        <v>37</v>
      </c>
      <c r="C102" s="462" t="s">
        <v>1742</v>
      </c>
      <c r="D102" s="223"/>
      <c r="E102" s="161" t="str">
        <f>Cust_Acyn</f>
        <v>Customer</v>
      </c>
      <c r="F102" s="160" t="s">
        <v>325</v>
      </c>
      <c r="G102" s="217"/>
      <c r="H102" s="231"/>
      <c r="J102" s="18"/>
      <c r="K102" s="18"/>
    </row>
    <row r="103" spans="2:11" s="21" customFormat="1">
      <c r="B103" s="160"/>
      <c r="C103" s="87"/>
      <c r="D103" s="368" t="s">
        <v>1743</v>
      </c>
      <c r="E103" s="161"/>
      <c r="F103" s="160"/>
      <c r="G103" s="217"/>
      <c r="H103" s="231"/>
      <c r="J103" s="191"/>
      <c r="K103" s="191"/>
    </row>
    <row r="104" spans="2:11" s="267" customFormat="1">
      <c r="B104" s="160">
        <f>B102+1</f>
        <v>38</v>
      </c>
      <c r="C104" s="462" t="s">
        <v>1744</v>
      </c>
      <c r="D104" s="131"/>
      <c r="E104" s="161" t="str">
        <f>Cust_Acyn</f>
        <v>Customer</v>
      </c>
      <c r="F104" s="160" t="s">
        <v>325</v>
      </c>
      <c r="G104" s="217"/>
      <c r="H104" s="231"/>
      <c r="J104" s="18"/>
      <c r="K104" s="18"/>
    </row>
    <row r="105" spans="2:11" s="21" customFormat="1">
      <c r="B105" s="160"/>
      <c r="C105" s="7"/>
      <c r="D105" s="368" t="s">
        <v>1745</v>
      </c>
      <c r="E105" s="161"/>
      <c r="F105" s="160"/>
      <c r="G105" s="217"/>
      <c r="H105" s="231"/>
      <c r="J105" s="191"/>
      <c r="K105" s="191"/>
    </row>
    <row r="106" spans="2:11" s="267" customFormat="1">
      <c r="B106" s="160" t="s">
        <v>1777</v>
      </c>
      <c r="C106" s="462" t="s">
        <v>1778</v>
      </c>
      <c r="D106" s="223"/>
      <c r="E106" s="161" t="str">
        <f>Cust_Acyn</f>
        <v>Customer</v>
      </c>
      <c r="F106" s="160" t="s">
        <v>325</v>
      </c>
      <c r="G106" s="217"/>
      <c r="H106" s="231"/>
      <c r="J106" s="18"/>
      <c r="K106" s="18"/>
    </row>
    <row r="107" spans="2:11" s="21" customFormat="1">
      <c r="B107" s="160"/>
      <c r="C107" s="176" t="s">
        <v>167</v>
      </c>
      <c r="D107" s="368" t="s">
        <v>639</v>
      </c>
      <c r="E107" s="161"/>
      <c r="F107" s="160"/>
      <c r="G107" s="217"/>
      <c r="H107" s="231"/>
      <c r="J107" s="18"/>
      <c r="K107" s="18"/>
    </row>
    <row r="108" spans="2:11" s="21" customFormat="1">
      <c r="B108" s="160"/>
      <c r="C108" s="176" t="s">
        <v>169</v>
      </c>
      <c r="D108" s="368" t="s">
        <v>1779</v>
      </c>
      <c r="E108" s="161"/>
      <c r="F108" s="160"/>
      <c r="G108" s="217"/>
      <c r="H108" s="231"/>
      <c r="J108" s="18"/>
      <c r="K108" s="18"/>
    </row>
    <row r="109" spans="2:11" s="21" customFormat="1">
      <c r="B109" s="160"/>
      <c r="C109" s="176" t="s">
        <v>171</v>
      </c>
      <c r="D109" s="368" t="s">
        <v>643</v>
      </c>
      <c r="E109" s="161"/>
      <c r="F109" s="160"/>
      <c r="G109" s="217"/>
      <c r="H109" s="231"/>
      <c r="J109" s="18"/>
      <c r="K109" s="18"/>
    </row>
    <row r="110" spans="2:11" s="21" customFormat="1">
      <c r="B110" s="160"/>
      <c r="C110" s="176" t="s">
        <v>173</v>
      </c>
      <c r="D110" s="368" t="s">
        <v>1780</v>
      </c>
      <c r="E110" s="161"/>
      <c r="F110" s="160"/>
      <c r="G110" s="217"/>
      <c r="H110" s="231"/>
      <c r="J110" s="191"/>
      <c r="K110" s="191"/>
    </row>
    <row r="111" spans="2:11" s="267" customFormat="1">
      <c r="B111" s="160">
        <f>B104+1</f>
        <v>39</v>
      </c>
      <c r="C111" s="462" t="s">
        <v>1749</v>
      </c>
      <c r="D111" s="223"/>
      <c r="E111" s="161" t="str">
        <f>Cust_Acyn</f>
        <v>Customer</v>
      </c>
      <c r="F111" s="160" t="s">
        <v>325</v>
      </c>
      <c r="G111" s="217"/>
      <c r="H111" s="231"/>
      <c r="J111" s="18"/>
      <c r="K111" s="18"/>
    </row>
    <row r="112" spans="2:11" s="21" customFormat="1">
      <c r="B112" s="160"/>
      <c r="C112" s="176" t="s">
        <v>167</v>
      </c>
      <c r="D112" s="368" t="s">
        <v>1750</v>
      </c>
      <c r="E112" s="161"/>
      <c r="F112" s="160"/>
      <c r="G112" s="217"/>
      <c r="H112" s="231"/>
      <c r="J112" s="18"/>
      <c r="K112" s="18"/>
    </row>
    <row r="113" spans="2:11" s="21" customFormat="1">
      <c r="B113" s="160"/>
      <c r="C113" s="176" t="s">
        <v>169</v>
      </c>
      <c r="D113" s="368" t="s">
        <v>1751</v>
      </c>
      <c r="E113" s="161"/>
      <c r="F113" s="160"/>
      <c r="G113" s="217"/>
      <c r="H113" s="231"/>
      <c r="J113" s="191"/>
      <c r="K113" s="191"/>
    </row>
    <row r="114" spans="2:11" s="267" customFormat="1">
      <c r="B114" s="160">
        <f t="shared" ref="B114" si="3">B111+1</f>
        <v>40</v>
      </c>
      <c r="C114" s="462" t="s">
        <v>1781</v>
      </c>
      <c r="D114" s="131"/>
      <c r="E114" s="161" t="str">
        <f>Cust_Acyn</f>
        <v>Customer</v>
      </c>
      <c r="F114" s="160" t="s">
        <v>325</v>
      </c>
      <c r="G114" s="217"/>
      <c r="H114" s="231"/>
      <c r="J114" s="18"/>
      <c r="K114" s="18"/>
    </row>
    <row r="115" spans="2:11" s="21" customFormat="1">
      <c r="B115" s="160"/>
      <c r="C115" s="176" t="s">
        <v>167</v>
      </c>
      <c r="D115" s="368" t="s">
        <v>1752</v>
      </c>
      <c r="E115" s="161"/>
      <c r="F115" s="160"/>
      <c r="G115" s="217"/>
      <c r="H115" s="231"/>
      <c r="J115" s="18"/>
      <c r="K115" s="18"/>
    </row>
    <row r="116" spans="2:11" s="21" customFormat="1">
      <c r="B116" s="160"/>
      <c r="C116" s="176" t="s">
        <v>169</v>
      </c>
      <c r="D116" s="368" t="s">
        <v>1753</v>
      </c>
      <c r="E116" s="161"/>
      <c r="F116" s="160"/>
      <c r="G116" s="217"/>
      <c r="H116" s="231"/>
      <c r="J116" s="18"/>
      <c r="K116" s="18"/>
    </row>
    <row r="117" spans="2:11" s="21" customFormat="1">
      <c r="B117" s="160"/>
      <c r="C117" s="176" t="s">
        <v>171</v>
      </c>
      <c r="D117" s="368" t="s">
        <v>1754</v>
      </c>
      <c r="E117" s="161"/>
      <c r="F117" s="160"/>
      <c r="G117" s="217"/>
      <c r="H117" s="231"/>
      <c r="J117" s="18"/>
      <c r="K117" s="18"/>
    </row>
    <row r="118" spans="2:11" s="21" customFormat="1">
      <c r="B118" s="160"/>
      <c r="C118" s="176" t="s">
        <v>173</v>
      </c>
      <c r="D118" s="368" t="s">
        <v>1782</v>
      </c>
      <c r="E118" s="161"/>
      <c r="F118" s="160"/>
      <c r="G118" s="217"/>
      <c r="H118" s="231"/>
      <c r="J118" s="18"/>
      <c r="K118" s="18"/>
    </row>
    <row r="119" spans="2:11" s="21" customFormat="1">
      <c r="B119" s="160"/>
      <c r="C119" s="176" t="s">
        <v>233</v>
      </c>
      <c r="D119" s="368" t="s">
        <v>1783</v>
      </c>
      <c r="E119" s="161"/>
      <c r="F119" s="160"/>
      <c r="G119" s="217"/>
      <c r="H119" s="231"/>
      <c r="J119" s="191"/>
      <c r="K119" s="191"/>
    </row>
    <row r="120" spans="2:11" s="267" customFormat="1">
      <c r="B120" s="160">
        <f>B114+1</f>
        <v>41</v>
      </c>
      <c r="C120" s="462" t="s">
        <v>1756</v>
      </c>
      <c r="D120" s="131"/>
      <c r="E120" s="161"/>
      <c r="F120" s="160"/>
      <c r="G120" s="217"/>
      <c r="H120" s="231"/>
      <c r="J120" s="18"/>
      <c r="K120" s="18"/>
    </row>
    <row r="121" spans="2:11" s="21" customFormat="1">
      <c r="B121" s="160"/>
      <c r="C121" s="176" t="s">
        <v>167</v>
      </c>
      <c r="D121" s="368" t="s">
        <v>1757</v>
      </c>
      <c r="E121" s="161"/>
      <c r="F121" s="160"/>
      <c r="G121" s="217"/>
      <c r="H121" s="231"/>
      <c r="J121" s="18"/>
      <c r="K121" s="18"/>
    </row>
    <row r="122" spans="2:11" s="21" customFormat="1">
      <c r="B122" s="160"/>
      <c r="C122" s="176" t="s">
        <v>169</v>
      </c>
      <c r="D122" s="368" t="s">
        <v>1758</v>
      </c>
      <c r="E122" s="161"/>
      <c r="F122" s="160"/>
      <c r="G122" s="217"/>
      <c r="H122" s="231"/>
      <c r="J122" s="191"/>
      <c r="K122" s="191"/>
    </row>
    <row r="123" spans="2:11" s="267" customFormat="1">
      <c r="B123" s="160">
        <f>B120+1</f>
        <v>42</v>
      </c>
      <c r="C123" s="368" t="s">
        <v>1784</v>
      </c>
      <c r="D123" s="368"/>
      <c r="E123" s="161"/>
      <c r="F123" s="160"/>
      <c r="G123" s="217"/>
      <c r="H123" s="231"/>
      <c r="J123" s="191"/>
      <c r="K123" s="191"/>
    </row>
    <row r="124" spans="2:11" s="267" customFormat="1">
      <c r="B124" s="160"/>
      <c r="C124" s="462"/>
      <c r="D124" s="131" t="s">
        <v>1760</v>
      </c>
      <c r="E124" s="161"/>
      <c r="F124" s="160"/>
      <c r="G124" s="217"/>
      <c r="H124" s="231"/>
      <c r="J124" s="191"/>
      <c r="K124" s="191"/>
    </row>
    <row r="125" spans="2:11" s="267" customFormat="1">
      <c r="B125" s="160">
        <f>B123+1</f>
        <v>43</v>
      </c>
      <c r="C125" s="462" t="s">
        <v>375</v>
      </c>
      <c r="D125" s="131"/>
      <c r="E125" s="161"/>
      <c r="F125" s="160"/>
      <c r="G125" s="217"/>
      <c r="H125" s="231"/>
      <c r="J125" s="18"/>
      <c r="K125" s="18"/>
    </row>
    <row r="126" spans="2:11" s="21" customFormat="1">
      <c r="B126" s="160"/>
      <c r="C126" s="7"/>
      <c r="D126" s="368" t="s">
        <v>1761</v>
      </c>
      <c r="E126" s="161"/>
      <c r="F126" s="160"/>
      <c r="G126" s="217"/>
      <c r="H126" s="231"/>
      <c r="J126" s="18"/>
      <c r="K126" s="18"/>
    </row>
    <row r="127" spans="2:11" s="21" customFormat="1">
      <c r="B127" s="160"/>
      <c r="C127" s="7"/>
      <c r="D127" s="368" t="s">
        <v>1717</v>
      </c>
      <c r="E127" s="161"/>
      <c r="F127" s="160"/>
      <c r="G127" s="217"/>
      <c r="H127" s="231"/>
      <c r="J127" s="191"/>
      <c r="K127" s="191"/>
    </row>
    <row r="128" spans="2:11" s="267" customFormat="1">
      <c r="B128" s="462"/>
      <c r="C128" s="261" t="s">
        <v>1308</v>
      </c>
      <c r="D128" s="261"/>
      <c r="E128" s="161" t="str">
        <f>Cust_Acyn</f>
        <v>Customer</v>
      </c>
      <c r="F128" s="160" t="s">
        <v>65</v>
      </c>
      <c r="G128" s="161"/>
      <c r="H128" s="231"/>
      <c r="J128" s="191"/>
      <c r="K128" s="191"/>
    </row>
    <row r="129" spans="2:11" s="267" customFormat="1">
      <c r="B129" s="574" t="s">
        <v>1112</v>
      </c>
      <c r="C129" s="575"/>
      <c r="D129" s="575"/>
      <c r="E129" s="575"/>
      <c r="F129" s="575"/>
      <c r="G129" s="575"/>
      <c r="H129" s="576"/>
      <c r="J129" s="191"/>
      <c r="K129" s="191"/>
    </row>
    <row r="130" spans="2:11" s="267" customFormat="1">
      <c r="B130" s="265"/>
      <c r="C130" s="265" t="s">
        <v>1113</v>
      </c>
      <c r="D130" s="270"/>
      <c r="E130" s="262"/>
      <c r="F130" s="476"/>
      <c r="G130" s="262"/>
      <c r="H130" s="231"/>
      <c r="J130" s="191"/>
      <c r="K130" s="191"/>
    </row>
    <row r="131" spans="2:11" s="267" customFormat="1">
      <c r="B131" s="160">
        <f>B125+1</f>
        <v>44</v>
      </c>
      <c r="C131" s="462" t="s">
        <v>1785</v>
      </c>
      <c r="D131" s="462"/>
      <c r="E131" s="161" t="str">
        <f>Cust_Acyn</f>
        <v>Customer</v>
      </c>
      <c r="F131" s="160" t="s">
        <v>1110</v>
      </c>
      <c r="G131" s="161"/>
      <c r="H131" s="231"/>
      <c r="J131" s="191"/>
      <c r="K131" s="191"/>
    </row>
    <row r="132" spans="2:11" s="267" customFormat="1">
      <c r="B132" s="160">
        <f>B131+1</f>
        <v>45</v>
      </c>
      <c r="C132" s="462" t="s">
        <v>1786</v>
      </c>
      <c r="D132" s="462"/>
      <c r="E132" s="161" t="str">
        <f>Cust_Acyn</f>
        <v>Customer</v>
      </c>
      <c r="F132" s="160" t="s">
        <v>1110</v>
      </c>
      <c r="G132" s="161"/>
      <c r="H132" s="231"/>
      <c r="J132" s="18"/>
      <c r="K132" s="18"/>
    </row>
    <row r="133" spans="2:11" s="21" customFormat="1">
      <c r="B133" s="160"/>
      <c r="C133" s="176" t="s">
        <v>167</v>
      </c>
      <c r="D133" s="368" t="s">
        <v>1787</v>
      </c>
      <c r="E133" s="161"/>
      <c r="F133" s="160"/>
      <c r="G133" s="161"/>
      <c r="H133" s="231"/>
      <c r="J133" s="18"/>
      <c r="K133" s="18"/>
    </row>
    <row r="134" spans="2:11" s="21" customFormat="1">
      <c r="B134" s="160"/>
      <c r="C134" s="176" t="s">
        <v>169</v>
      </c>
      <c r="D134" s="368" t="s">
        <v>1788</v>
      </c>
      <c r="E134" s="462"/>
      <c r="F134" s="160"/>
      <c r="G134" s="161"/>
      <c r="H134" s="231"/>
      <c r="J134" s="191"/>
      <c r="K134" s="191"/>
    </row>
    <row r="135" spans="2:11" s="267" customFormat="1">
      <c r="B135" s="160"/>
      <c r="C135" s="176" t="s">
        <v>171</v>
      </c>
      <c r="D135" s="462" t="s">
        <v>1789</v>
      </c>
      <c r="E135" s="161"/>
      <c r="F135" s="160"/>
      <c r="G135" s="161"/>
      <c r="H135" s="231"/>
      <c r="J135" s="191"/>
      <c r="K135" s="191"/>
    </row>
    <row r="136" spans="2:11" s="267" customFormat="1">
      <c r="B136" s="160">
        <f>B132+1</f>
        <v>46</v>
      </c>
      <c r="C136" s="462" t="s">
        <v>378</v>
      </c>
      <c r="D136" s="462"/>
      <c r="E136" s="161"/>
      <c r="F136" s="160"/>
      <c r="G136" s="161"/>
      <c r="H136" s="231"/>
      <c r="J136" s="191"/>
      <c r="K136" s="191"/>
    </row>
    <row r="137" spans="2:11" s="267" customFormat="1">
      <c r="B137" s="160">
        <f>B132+1</f>
        <v>46</v>
      </c>
      <c r="C137" s="462" t="s">
        <v>1116</v>
      </c>
      <c r="D137" s="462"/>
      <c r="E137" s="161" t="str">
        <f>Cust_Acyn</f>
        <v>Customer</v>
      </c>
      <c r="F137" s="160" t="s">
        <v>1115</v>
      </c>
      <c r="G137" s="161"/>
      <c r="H137" s="231"/>
      <c r="J137" s="191"/>
      <c r="K137" s="191"/>
    </row>
    <row r="138" spans="2:11" s="267" customFormat="1">
      <c r="B138" s="160">
        <f>B137+1</f>
        <v>47</v>
      </c>
      <c r="C138" s="222" t="s">
        <v>1118</v>
      </c>
      <c r="D138" s="261"/>
      <c r="E138" s="161" t="str">
        <f>Cust_Acyn&amp;"/ Hitachi"</f>
        <v>Customer/ Hitachi</v>
      </c>
      <c r="F138" s="160" t="s">
        <v>65</v>
      </c>
      <c r="G138" s="161"/>
      <c r="H138" s="231"/>
      <c r="J138" s="191"/>
      <c r="K138" s="191"/>
    </row>
    <row r="139" spans="2:11" s="267" customFormat="1">
      <c r="B139" s="579" t="s">
        <v>1119</v>
      </c>
      <c r="C139" s="579"/>
      <c r="D139" s="579"/>
      <c r="E139" s="579"/>
      <c r="F139" s="579"/>
      <c r="G139" s="579"/>
      <c r="H139" s="579"/>
      <c r="J139" s="191"/>
      <c r="K139" s="191"/>
    </row>
    <row r="140" spans="2:11" s="267" customFormat="1">
      <c r="B140" s="176">
        <f>B138+1</f>
        <v>48</v>
      </c>
      <c r="C140" s="234" t="s">
        <v>1120</v>
      </c>
      <c r="D140" s="235"/>
      <c r="E140" s="474" t="s">
        <v>294</v>
      </c>
      <c r="F140" s="160" t="s">
        <v>208</v>
      </c>
      <c r="G140" s="173"/>
      <c r="H140" s="173"/>
      <c r="J140" s="191"/>
      <c r="K140" s="191"/>
    </row>
    <row r="141" spans="2:11" s="267" customFormat="1">
      <c r="B141" s="176">
        <f>B140+1</f>
        <v>49</v>
      </c>
      <c r="C141" s="234" t="s">
        <v>1121</v>
      </c>
      <c r="D141" s="235"/>
      <c r="E141" s="474" t="s">
        <v>294</v>
      </c>
      <c r="F141" s="160" t="s">
        <v>208</v>
      </c>
      <c r="G141" s="173"/>
      <c r="H141" s="173"/>
      <c r="J141" s="191"/>
      <c r="K141" s="191"/>
    </row>
    <row r="142" spans="2:11" s="267" customFormat="1">
      <c r="B142" s="176">
        <f t="shared" ref="B142:B146" si="4">B141+1</f>
        <v>50</v>
      </c>
      <c r="C142" s="234" t="s">
        <v>1122</v>
      </c>
      <c r="D142" s="235"/>
      <c r="E142" s="474" t="s">
        <v>294</v>
      </c>
      <c r="F142" s="160" t="s">
        <v>208</v>
      </c>
      <c r="G142" s="173"/>
      <c r="H142" s="173"/>
      <c r="J142" s="191"/>
      <c r="K142" s="191"/>
    </row>
    <row r="143" spans="2:11" s="267" customFormat="1">
      <c r="B143" s="176">
        <f t="shared" si="4"/>
        <v>51</v>
      </c>
      <c r="C143" s="234" t="s">
        <v>1123</v>
      </c>
      <c r="D143" s="235"/>
      <c r="E143" s="474" t="s">
        <v>294</v>
      </c>
      <c r="F143" s="160" t="s">
        <v>208</v>
      </c>
      <c r="G143" s="173"/>
      <c r="H143" s="173"/>
      <c r="J143" s="191"/>
      <c r="K143" s="191"/>
    </row>
    <row r="144" spans="2:11" s="267" customFormat="1">
      <c r="B144" s="176">
        <f t="shared" si="4"/>
        <v>52</v>
      </c>
      <c r="C144" s="234" t="s">
        <v>1124</v>
      </c>
      <c r="D144" s="235"/>
      <c r="E144" s="474" t="s">
        <v>294</v>
      </c>
      <c r="F144" s="160" t="s">
        <v>208</v>
      </c>
      <c r="G144" s="462"/>
      <c r="H144" s="462"/>
      <c r="J144" s="191"/>
      <c r="K144" s="191"/>
    </row>
    <row r="145" spans="2:11" s="267" customFormat="1">
      <c r="B145" s="176">
        <f t="shared" si="4"/>
        <v>53</v>
      </c>
      <c r="C145" s="234" t="s">
        <v>1125</v>
      </c>
      <c r="D145" s="235"/>
      <c r="E145" s="474" t="s">
        <v>294</v>
      </c>
      <c r="F145" s="160" t="s">
        <v>208</v>
      </c>
      <c r="G145" s="462"/>
      <c r="H145" s="462"/>
      <c r="J145" s="191"/>
      <c r="K145" s="191"/>
    </row>
    <row r="146" spans="2:11" s="267" customFormat="1">
      <c r="B146" s="176">
        <f t="shared" si="4"/>
        <v>54</v>
      </c>
      <c r="C146" s="236" t="s">
        <v>1126</v>
      </c>
      <c r="D146" s="235"/>
      <c r="E146" s="474" t="s">
        <v>294</v>
      </c>
      <c r="F146" s="160" t="s">
        <v>208</v>
      </c>
      <c r="G146" s="462"/>
      <c r="H146" s="462"/>
      <c r="J146" s="191"/>
      <c r="K146" s="191"/>
    </row>
    <row r="147" spans="2:11" s="267" customFormat="1">
      <c r="B147" s="176"/>
      <c r="C147" s="237" t="s">
        <v>167</v>
      </c>
      <c r="D147" s="234" t="s">
        <v>1127</v>
      </c>
      <c r="E147" s="474" t="s">
        <v>294</v>
      </c>
      <c r="F147" s="160" t="s">
        <v>208</v>
      </c>
      <c r="G147" s="462"/>
      <c r="H147" s="462"/>
    </row>
    <row r="148" spans="2:11" s="267" customFormat="1">
      <c r="B148" s="176"/>
      <c r="C148" s="237" t="s">
        <v>169</v>
      </c>
      <c r="D148" s="234" t="s">
        <v>1128</v>
      </c>
      <c r="E148" s="474" t="s">
        <v>294</v>
      </c>
      <c r="F148" s="160" t="s">
        <v>208</v>
      </c>
      <c r="G148" s="462"/>
      <c r="H148" s="462"/>
    </row>
    <row r="149" spans="2:11" s="267" customFormat="1">
      <c r="B149" s="176">
        <f>B146+1</f>
        <v>55</v>
      </c>
      <c r="C149" s="238" t="s">
        <v>1129</v>
      </c>
      <c r="D149" s="234"/>
      <c r="E149" s="474" t="s">
        <v>294</v>
      </c>
      <c r="F149" s="160" t="s">
        <v>208</v>
      </c>
      <c r="G149" s="462"/>
      <c r="H149" s="462"/>
    </row>
    <row r="150" spans="2:11" s="267" customFormat="1">
      <c r="B150" s="176">
        <f>B149+1</f>
        <v>56</v>
      </c>
      <c r="C150" s="234" t="s">
        <v>1130</v>
      </c>
      <c r="D150" s="235"/>
      <c r="E150" s="474" t="str">
        <f>Cust_Acyn&amp;"/ Hitachi-TC"</f>
        <v>Customer/ Hitachi-TC</v>
      </c>
      <c r="F150" s="160" t="s">
        <v>208</v>
      </c>
      <c r="G150" s="462"/>
      <c r="H150" s="462"/>
    </row>
    <row r="151" spans="2:11" s="267" customFormat="1">
      <c r="B151" s="176">
        <f>B150+1</f>
        <v>57</v>
      </c>
      <c r="C151" s="234" t="s">
        <v>1131</v>
      </c>
      <c r="D151" s="235"/>
      <c r="E151" s="474" t="str">
        <f>Cust_Acyn&amp;"/ Hitachi-TC"</f>
        <v>Customer/ Hitachi-TC</v>
      </c>
      <c r="F151" s="160" t="s">
        <v>208</v>
      </c>
      <c r="G151" s="462"/>
      <c r="H151" s="462"/>
      <c r="J151" s="19"/>
      <c r="K151" s="19"/>
    </row>
    <row r="159" spans="2:11">
      <c r="K159" s="19"/>
    </row>
    <row r="160" spans="2:11">
      <c r="K160" s="19"/>
    </row>
    <row r="161" spans="11:11">
      <c r="K161" s="19"/>
    </row>
    <row r="162" spans="11:11">
      <c r="K162" s="19"/>
    </row>
    <row r="163" spans="11:11">
      <c r="K163" s="19"/>
    </row>
    <row r="164" spans="11:11">
      <c r="K164" s="19"/>
    </row>
    <row r="165" spans="11:11">
      <c r="K165" s="19"/>
    </row>
    <row r="166" spans="11:11">
      <c r="K166" s="19"/>
    </row>
    <row r="167" spans="11:11">
      <c r="K167" s="19"/>
    </row>
    <row r="168" spans="11:11">
      <c r="K168" s="19"/>
    </row>
    <row r="169" spans="11:11">
      <c r="K169" s="19"/>
    </row>
    <row r="170" spans="11:11">
      <c r="K170" s="19"/>
    </row>
    <row r="171" spans="11:11">
      <c r="K171" s="19"/>
    </row>
  </sheetData>
  <mergeCells count="14">
    <mergeCell ref="B7:H7"/>
    <mergeCell ref="B2:H2"/>
    <mergeCell ref="C3:D3"/>
    <mergeCell ref="J3:K3"/>
    <mergeCell ref="B5:H5"/>
    <mergeCell ref="J4:K4"/>
    <mergeCell ref="B129:H129"/>
    <mergeCell ref="B139:H139"/>
    <mergeCell ref="J8:K8"/>
    <mergeCell ref="B37:H37"/>
    <mergeCell ref="B52:H52"/>
    <mergeCell ref="B87:H87"/>
    <mergeCell ref="B92:H92"/>
    <mergeCell ref="B99:H99"/>
  </mergeCells>
  <hyperlinks>
    <hyperlink ref="J2" location="'Cover Sheet'!A1" display="Back to Cover Sheet" xr:uid="{00000000-0004-0000-0D00-000000000000}"/>
  </hyperlinks>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7" tint="0.39997558519241921"/>
  </sheetPr>
  <dimension ref="B1:K143"/>
  <sheetViews>
    <sheetView zoomScale="80" zoomScaleNormal="80" zoomScalePageLayoutView="125" workbookViewId="0">
      <selection activeCell="D40" sqref="D40"/>
    </sheetView>
  </sheetViews>
  <sheetFormatPr defaultColWidth="8.7109375" defaultRowHeight="10.5" customHeight="1"/>
  <cols>
    <col min="1" max="1" width="2.28515625" style="19" customWidth="1"/>
    <col min="2" max="2" width="3.85546875" style="264" customWidth="1"/>
    <col min="3" max="3" width="2.28515625" style="83" customWidth="1"/>
    <col min="4" max="4" width="208" style="19" bestFit="1" customWidth="1"/>
    <col min="5" max="5" width="19.28515625" style="272" bestFit="1" customWidth="1"/>
    <col min="6" max="6" width="15.85546875" style="264" bestFit="1" customWidth="1"/>
    <col min="7" max="7" width="15.7109375" style="273" bestFit="1" customWidth="1"/>
    <col min="8" max="8" width="14.42578125" style="274" bestFit="1" customWidth="1"/>
    <col min="9" max="9" width="4.140625" style="116" customWidth="1"/>
    <col min="10" max="10" width="30" style="112" bestFit="1" customWidth="1"/>
    <col min="11" max="11" width="25.7109375" style="112" customWidth="1"/>
    <col min="12" max="16384" width="8.7109375" style="19"/>
  </cols>
  <sheetData>
    <row r="1" spans="2:11" ht="14.1" customHeight="1"/>
    <row r="2" spans="2:11" s="5" customFormat="1" ht="21">
      <c r="B2" s="530" t="s">
        <v>1790</v>
      </c>
      <c r="C2" s="530"/>
      <c r="D2" s="530"/>
      <c r="E2" s="530"/>
      <c r="F2" s="530"/>
      <c r="G2" s="530"/>
      <c r="H2" s="530"/>
      <c r="I2" s="119"/>
      <c r="J2" s="184" t="s">
        <v>53</v>
      </c>
      <c r="K2" s="116"/>
    </row>
    <row r="3" spans="2:11" s="5" customFormat="1" ht="23.25">
      <c r="B3" s="117" t="s">
        <v>151</v>
      </c>
      <c r="C3" s="529" t="s">
        <v>620</v>
      </c>
      <c r="D3" s="529"/>
      <c r="E3" s="467" t="s">
        <v>200</v>
      </c>
      <c r="F3" s="467" t="s">
        <v>201</v>
      </c>
      <c r="G3" s="467" t="s">
        <v>202</v>
      </c>
      <c r="H3" s="467" t="s">
        <v>203</v>
      </c>
      <c r="I3" s="119"/>
      <c r="J3" s="551" t="s">
        <v>204</v>
      </c>
      <c r="K3" s="551"/>
    </row>
    <row r="4" spans="2:11" s="267" customFormat="1" ht="15.75">
      <c r="B4" s="359"/>
      <c r="C4" s="360" t="s">
        <v>621</v>
      </c>
      <c r="D4" s="359"/>
      <c r="E4" s="359"/>
      <c r="F4" s="359"/>
      <c r="G4" s="359"/>
      <c r="H4" s="359"/>
      <c r="J4" s="552" t="str">
        <f>Cust_Acyn</f>
        <v>Customer</v>
      </c>
      <c r="K4" s="552"/>
    </row>
    <row r="5" spans="2:11" s="21" customFormat="1" ht="15.75">
      <c r="B5" s="579" t="s">
        <v>622</v>
      </c>
      <c r="C5" s="579"/>
      <c r="D5" s="579"/>
      <c r="E5" s="579"/>
      <c r="F5" s="579"/>
      <c r="G5" s="579"/>
      <c r="H5" s="579"/>
      <c r="I5" s="119"/>
      <c r="J5" s="173" t="s">
        <v>209</v>
      </c>
      <c r="K5" s="173" t="str">
        <f>Cust_PM</f>
        <v>Cust_PM_TBD</v>
      </c>
    </row>
    <row r="6" spans="2:11" s="21" customFormat="1" ht="15.75">
      <c r="B6" s="620" t="s">
        <v>1791</v>
      </c>
      <c r="C6" s="620"/>
      <c r="D6" s="620"/>
      <c r="E6" s="620"/>
      <c r="F6" s="620"/>
      <c r="G6" s="620"/>
      <c r="H6" s="231"/>
      <c r="I6" s="119"/>
      <c r="J6" s="173" t="s">
        <v>213</v>
      </c>
      <c r="K6" s="173" t="str">
        <f>Cust_Storage_Lead</f>
        <v>Cust_Storage_Lead_TBD</v>
      </c>
    </row>
    <row r="7" spans="2:11" s="21" customFormat="1" ht="15.75">
      <c r="B7" s="462"/>
      <c r="C7" s="246" t="s">
        <v>1155</v>
      </c>
      <c r="D7" s="246"/>
      <c r="E7" s="206"/>
      <c r="F7" s="206"/>
      <c r="G7" s="206"/>
      <c r="H7" s="207"/>
      <c r="I7" s="119"/>
      <c r="J7" s="173" t="s">
        <v>215</v>
      </c>
      <c r="K7" s="173"/>
    </row>
    <row r="8" spans="2:11" s="27" customFormat="1" ht="15.75">
      <c r="B8" s="208">
        <v>1</v>
      </c>
      <c r="C8" s="209" t="s">
        <v>626</v>
      </c>
      <c r="D8" s="209"/>
      <c r="E8" s="209" t="str">
        <f>Cust_Acyn&amp;"/ Hitachi"</f>
        <v>Customer/ Hitachi</v>
      </c>
      <c r="F8" s="208" t="s">
        <v>627</v>
      </c>
      <c r="G8" s="210"/>
      <c r="H8" s="211"/>
      <c r="I8" s="120"/>
      <c r="J8" s="552" t="s">
        <v>217</v>
      </c>
      <c r="K8" s="552"/>
    </row>
    <row r="9" spans="2:11" s="21" customFormat="1" ht="15.75">
      <c r="B9" s="476"/>
      <c r="C9" s="243" t="s">
        <v>1157</v>
      </c>
      <c r="D9" s="462"/>
      <c r="E9" s="161"/>
      <c r="F9" s="160"/>
      <c r="G9" s="217"/>
      <c r="H9" s="231"/>
      <c r="I9" s="119"/>
      <c r="J9" s="173" t="s">
        <v>219</v>
      </c>
      <c r="K9" s="173" t="str">
        <f>Hitachi_PM_1</f>
        <v>HitachiPM_TBD</v>
      </c>
    </row>
    <row r="10" spans="2:11" s="21" customFormat="1" ht="12.75" customHeight="1">
      <c r="B10" s="160">
        <f>B8+1</f>
        <v>2</v>
      </c>
      <c r="C10" s="243"/>
      <c r="D10" s="131" t="s">
        <v>1673</v>
      </c>
      <c r="E10" s="161" t="str">
        <f>Cust_Acyn</f>
        <v>Customer</v>
      </c>
      <c r="F10" s="160" t="s">
        <v>1674</v>
      </c>
      <c r="G10" s="217"/>
      <c r="H10" s="231"/>
      <c r="I10" s="119"/>
      <c r="J10" s="173" t="s">
        <v>1159</v>
      </c>
      <c r="K10" s="173" t="str">
        <f>Hitachi_STC_1</f>
        <v>Hitachi_STC_TBD</v>
      </c>
    </row>
    <row r="11" spans="2:11" s="21" customFormat="1" ht="15.75">
      <c r="B11" s="476"/>
      <c r="C11" s="243" t="s">
        <v>628</v>
      </c>
      <c r="D11" s="462"/>
      <c r="E11" s="161"/>
      <c r="F11" s="160"/>
      <c r="G11" s="217"/>
      <c r="H11" s="231"/>
      <c r="I11" s="119"/>
      <c r="J11" s="173" t="s">
        <v>223</v>
      </c>
      <c r="K11" s="173" t="str">
        <f>Hitachi_Lead_TC</f>
        <v>HitachiLeadTC_TBD</v>
      </c>
    </row>
    <row r="12" spans="2:11" s="21" customFormat="1" ht="15.75">
      <c r="B12" s="160">
        <f>B10+1</f>
        <v>3</v>
      </c>
      <c r="C12" s="243"/>
      <c r="D12" s="131" t="s">
        <v>1675</v>
      </c>
      <c r="E12" s="161" t="str">
        <f>Cust_Acyn</f>
        <v>Customer</v>
      </c>
      <c r="F12" s="160" t="s">
        <v>325</v>
      </c>
      <c r="G12" s="217"/>
      <c r="H12" s="231"/>
      <c r="I12" s="119"/>
      <c r="J12" s="173" t="s">
        <v>225</v>
      </c>
      <c r="K12" s="173" t="str">
        <f>Hitachi_TC_1</f>
        <v>HitachiTC1_TBD</v>
      </c>
    </row>
    <row r="13" spans="2:11" s="21" customFormat="1" ht="15.75">
      <c r="B13" s="160">
        <f>B12+1</f>
        <v>4</v>
      </c>
      <c r="C13" s="462" t="s">
        <v>674</v>
      </c>
      <c r="D13" s="462"/>
      <c r="E13" s="161" t="str">
        <f>Cust_Acyn</f>
        <v>Customer</v>
      </c>
      <c r="F13" s="160" t="s">
        <v>325</v>
      </c>
      <c r="G13" s="217"/>
      <c r="H13" s="231"/>
      <c r="I13" s="119"/>
      <c r="J13" s="173" t="s">
        <v>227</v>
      </c>
      <c r="K13" s="173" t="str">
        <f>Hitachi_TC_2</f>
        <v>HitachiTC2_TBD</v>
      </c>
    </row>
    <row r="14" spans="2:11" s="21" customFormat="1" ht="15.75">
      <c r="B14" s="160">
        <f>B13+1</f>
        <v>5</v>
      </c>
      <c r="C14" s="462" t="s">
        <v>1792</v>
      </c>
      <c r="D14" s="462"/>
      <c r="E14" s="161" t="str">
        <f>Cust_Acyn</f>
        <v>Customer</v>
      </c>
      <c r="F14" s="160" t="s">
        <v>325</v>
      </c>
      <c r="G14" s="217"/>
      <c r="H14" s="231"/>
      <c r="I14" s="119"/>
      <c r="J14" s="121"/>
      <c r="K14" s="121"/>
    </row>
    <row r="15" spans="2:11" s="21" customFormat="1" ht="15.75">
      <c r="B15" s="160"/>
      <c r="C15" s="87"/>
      <c r="D15" s="41" t="s">
        <v>1793</v>
      </c>
      <c r="E15" s="161"/>
      <c r="F15" s="160"/>
      <c r="G15" s="217"/>
      <c r="H15" s="231"/>
      <c r="I15" s="119"/>
      <c r="J15" s="121"/>
      <c r="K15" s="121"/>
    </row>
    <row r="16" spans="2:11" s="21" customFormat="1" ht="15.75">
      <c r="B16" s="160"/>
      <c r="C16" s="87"/>
      <c r="D16" s="41" t="s">
        <v>1794</v>
      </c>
      <c r="E16" s="161"/>
      <c r="F16" s="160"/>
      <c r="G16" s="217"/>
      <c r="H16" s="231"/>
      <c r="I16" s="119"/>
      <c r="J16" s="119"/>
      <c r="K16" s="119"/>
    </row>
    <row r="17" spans="2:11" s="21" customFormat="1" ht="15.75">
      <c r="B17" s="160">
        <f>B14+1</f>
        <v>6</v>
      </c>
      <c r="C17" s="462" t="s">
        <v>1795</v>
      </c>
      <c r="D17" s="131"/>
      <c r="E17" s="161" t="str">
        <f>Cust_Acyn</f>
        <v>Customer</v>
      </c>
      <c r="F17" s="160" t="s">
        <v>325</v>
      </c>
      <c r="G17" s="217"/>
      <c r="H17" s="231"/>
      <c r="I17" s="119"/>
      <c r="J17" s="119"/>
      <c r="K17" s="119"/>
    </row>
    <row r="18" spans="2:11" s="21" customFormat="1" ht="15.75">
      <c r="B18" s="160"/>
      <c r="C18" s="87"/>
      <c r="D18" s="41" t="s">
        <v>1796</v>
      </c>
      <c r="E18" s="161"/>
      <c r="F18" s="160"/>
      <c r="G18" s="217"/>
      <c r="H18" s="231"/>
      <c r="I18" s="119"/>
      <c r="J18" s="120"/>
      <c r="K18" s="120"/>
    </row>
    <row r="19" spans="2:11" s="27" customFormat="1" ht="15.75">
      <c r="B19" s="208">
        <f>B17+1</f>
        <v>7</v>
      </c>
      <c r="C19" s="58"/>
      <c r="D19" s="247" t="s">
        <v>675</v>
      </c>
      <c r="E19" s="474" t="s">
        <v>294</v>
      </c>
      <c r="F19" s="160" t="s">
        <v>208</v>
      </c>
      <c r="G19" s="248"/>
      <c r="H19" s="228"/>
      <c r="I19" s="120"/>
      <c r="J19" s="119"/>
      <c r="K19" s="119"/>
    </row>
    <row r="20" spans="2:11" s="21" customFormat="1" ht="15.75">
      <c r="B20" s="208">
        <f>B19+1</f>
        <v>8</v>
      </c>
      <c r="C20" s="87"/>
      <c r="D20" s="471" t="s">
        <v>676</v>
      </c>
      <c r="E20" s="474" t="s">
        <v>294</v>
      </c>
      <c r="F20" s="160" t="s">
        <v>208</v>
      </c>
      <c r="G20" s="217"/>
      <c r="H20" s="231"/>
      <c r="I20" s="119"/>
      <c r="J20" s="120"/>
      <c r="K20" s="120"/>
    </row>
    <row r="21" spans="2:11" s="27" customFormat="1" ht="15.75">
      <c r="B21" s="208"/>
      <c r="C21" s="59" t="s">
        <v>677</v>
      </c>
      <c r="D21" s="223"/>
      <c r="E21" s="474" t="str">
        <f>Cust_Acyn&amp;"/ Hitachi"</f>
        <v>Customer/ Hitachi</v>
      </c>
      <c r="F21" s="176" t="s">
        <v>65</v>
      </c>
      <c r="G21" s="208"/>
      <c r="H21" s="210"/>
      <c r="I21" s="120"/>
      <c r="J21" s="120"/>
      <c r="K21" s="120"/>
    </row>
    <row r="22" spans="2:11" s="27" customFormat="1" ht="15.75">
      <c r="B22" s="584" t="s">
        <v>678</v>
      </c>
      <c r="C22" s="586"/>
      <c r="D22" s="586"/>
      <c r="E22" s="586"/>
      <c r="F22" s="586"/>
      <c r="G22" s="586"/>
      <c r="H22" s="585"/>
      <c r="I22" s="120"/>
      <c r="J22" s="119"/>
      <c r="K22" s="119"/>
    </row>
    <row r="23" spans="2:11" s="21" customFormat="1" ht="15.75">
      <c r="B23" s="160"/>
      <c r="C23" s="243" t="s">
        <v>1700</v>
      </c>
      <c r="D23" s="131"/>
      <c r="E23" s="161"/>
      <c r="F23" s="160"/>
      <c r="G23" s="217"/>
      <c r="H23" s="231"/>
      <c r="I23" s="119"/>
      <c r="J23" s="112"/>
      <c r="K23" s="112"/>
    </row>
    <row r="24" spans="2:11" s="21" customFormat="1" ht="14.25" customHeight="1">
      <c r="B24" s="160">
        <f>B20+1</f>
        <v>9</v>
      </c>
      <c r="C24" s="87"/>
      <c r="D24" s="466" t="s">
        <v>1160</v>
      </c>
      <c r="E24" s="161" t="str">
        <f>Cust_Acyn</f>
        <v>Customer</v>
      </c>
      <c r="F24" s="160" t="s">
        <v>325</v>
      </c>
      <c r="G24" s="217"/>
      <c r="H24" s="231"/>
      <c r="I24" s="119"/>
      <c r="J24" s="112"/>
      <c r="K24" s="112"/>
    </row>
    <row r="25" spans="2:11" s="21" customFormat="1" ht="15.75">
      <c r="B25" s="579" t="s">
        <v>731</v>
      </c>
      <c r="C25" s="579"/>
      <c r="D25" s="579"/>
      <c r="E25" s="579"/>
      <c r="F25" s="579"/>
      <c r="G25" s="579"/>
      <c r="H25" s="579"/>
      <c r="I25" s="119"/>
      <c r="J25" s="112"/>
      <c r="K25" s="112"/>
    </row>
    <row r="26" spans="2:11" s="21" customFormat="1" ht="15.75">
      <c r="B26" s="160">
        <f>B24+1</f>
        <v>10</v>
      </c>
      <c r="C26" s="223" t="s">
        <v>1797</v>
      </c>
      <c r="D26" s="223"/>
      <c r="E26" s="161" t="str">
        <f>Cust_Acyn</f>
        <v>Customer</v>
      </c>
      <c r="F26" s="160" t="s">
        <v>1115</v>
      </c>
      <c r="G26" s="217"/>
      <c r="H26" s="231"/>
      <c r="I26" s="119"/>
      <c r="J26" s="112"/>
      <c r="K26" s="112"/>
    </row>
    <row r="27" spans="2:11" s="21" customFormat="1" ht="15.75">
      <c r="B27" s="160">
        <f>B26+1</f>
        <v>11</v>
      </c>
      <c r="C27" s="227" t="s">
        <v>1161</v>
      </c>
      <c r="D27" s="227"/>
      <c r="E27" s="161" t="str">
        <f>Cust_Acyn</f>
        <v>Customer</v>
      </c>
      <c r="F27" s="160" t="s">
        <v>325</v>
      </c>
      <c r="G27" s="217"/>
      <c r="H27" s="231"/>
      <c r="I27" s="119"/>
      <c r="J27" s="112"/>
      <c r="K27" s="112"/>
    </row>
    <row r="28" spans="2:11" s="20" customFormat="1" ht="15.75">
      <c r="B28" s="176">
        <f t="shared" ref="B28:B31" si="0">B27+1</f>
        <v>12</v>
      </c>
      <c r="C28" s="474" t="s">
        <v>1798</v>
      </c>
      <c r="D28" s="224"/>
      <c r="E28" s="161" t="str">
        <f>Cust_Acyn</f>
        <v>Customer</v>
      </c>
      <c r="F28" s="160" t="s">
        <v>325</v>
      </c>
      <c r="G28" s="173"/>
      <c r="H28" s="216"/>
      <c r="I28" s="129"/>
      <c r="J28" s="112"/>
      <c r="K28" s="112"/>
    </row>
    <row r="29" spans="2:11" s="20" customFormat="1" ht="15.75">
      <c r="B29" s="176"/>
      <c r="C29" s="474"/>
      <c r="D29" s="251" t="s">
        <v>1799</v>
      </c>
      <c r="E29" s="161"/>
      <c r="F29" s="160"/>
      <c r="G29" s="173"/>
      <c r="H29" s="216"/>
      <c r="I29" s="129"/>
      <c r="J29" s="112"/>
      <c r="K29" s="112"/>
    </row>
    <row r="30" spans="2:11" s="20" customFormat="1" ht="15.75">
      <c r="B30" s="176">
        <f>B28+1</f>
        <v>13</v>
      </c>
      <c r="C30" s="224" t="s">
        <v>1800</v>
      </c>
      <c r="D30" s="224"/>
      <c r="E30" s="161" t="str">
        <f>Cust_Acyn</f>
        <v>Customer</v>
      </c>
      <c r="F30" s="160" t="s">
        <v>325</v>
      </c>
      <c r="G30" s="173"/>
      <c r="H30" s="216"/>
      <c r="I30" s="129"/>
      <c r="J30" s="112"/>
      <c r="K30" s="112"/>
    </row>
    <row r="31" spans="2:11" s="20" customFormat="1" ht="15.75">
      <c r="B31" s="176">
        <f t="shared" si="0"/>
        <v>14</v>
      </c>
      <c r="C31" s="223" t="s">
        <v>1171</v>
      </c>
      <c r="D31" s="223"/>
      <c r="E31" s="161" t="str">
        <f>Cust_Acyn</f>
        <v>Customer</v>
      </c>
      <c r="F31" s="160" t="s">
        <v>325</v>
      </c>
      <c r="G31" s="173"/>
      <c r="H31" s="216"/>
      <c r="I31" s="129"/>
      <c r="J31" s="112"/>
      <c r="K31" s="112"/>
    </row>
    <row r="32" spans="2:11" s="21" customFormat="1" ht="15.75">
      <c r="B32" s="160">
        <f>B31+1</f>
        <v>15</v>
      </c>
      <c r="C32" s="223" t="s">
        <v>1801</v>
      </c>
      <c r="D32" s="223"/>
      <c r="E32" s="161" t="str">
        <f>Cust_Acyn</f>
        <v>Customer</v>
      </c>
      <c r="F32" s="160" t="s">
        <v>325</v>
      </c>
      <c r="G32" s="217"/>
      <c r="H32" s="231"/>
      <c r="I32" s="119"/>
      <c r="J32" s="112"/>
      <c r="K32" s="112"/>
    </row>
    <row r="33" spans="2:11" s="21" customFormat="1" ht="15.75">
      <c r="B33" s="160"/>
      <c r="C33" s="34"/>
      <c r="D33" s="41" t="s">
        <v>1802</v>
      </c>
      <c r="E33" s="161"/>
      <c r="F33" s="160"/>
      <c r="G33" s="217"/>
      <c r="H33" s="231"/>
      <c r="I33" s="119"/>
      <c r="J33" s="112"/>
      <c r="K33" s="112"/>
    </row>
    <row r="34" spans="2:11" s="21" customFormat="1" ht="15.75">
      <c r="B34" s="160">
        <f>B32+1</f>
        <v>16</v>
      </c>
      <c r="C34" s="223" t="s">
        <v>1803</v>
      </c>
      <c r="D34" s="34"/>
      <c r="E34" s="161" t="str">
        <f>Cust_Acyn</f>
        <v>Customer</v>
      </c>
      <c r="F34" s="160" t="s">
        <v>325</v>
      </c>
      <c r="G34" s="217"/>
      <c r="H34" s="231"/>
      <c r="I34" s="119"/>
      <c r="J34" s="112"/>
      <c r="K34" s="112"/>
    </row>
    <row r="35" spans="2:11" s="21" customFormat="1" ht="15.75">
      <c r="B35" s="160"/>
      <c r="C35" s="34"/>
      <c r="D35" s="41" t="s">
        <v>1804</v>
      </c>
      <c r="E35" s="161"/>
      <c r="F35" s="160"/>
      <c r="G35" s="217"/>
      <c r="H35" s="231"/>
      <c r="I35" s="119"/>
      <c r="J35" s="112"/>
      <c r="K35" s="112"/>
    </row>
    <row r="36" spans="2:11" s="21" customFormat="1" ht="15.75">
      <c r="B36" s="160">
        <f>B34+1</f>
        <v>17</v>
      </c>
      <c r="C36" s="223" t="s">
        <v>1805</v>
      </c>
      <c r="D36" s="34"/>
      <c r="E36" s="161" t="str">
        <f>Cust_Acyn</f>
        <v>Customer</v>
      </c>
      <c r="F36" s="160" t="s">
        <v>325</v>
      </c>
      <c r="G36" s="217"/>
      <c r="H36" s="231"/>
      <c r="I36" s="119"/>
      <c r="J36" s="112"/>
      <c r="K36" s="112"/>
    </row>
    <row r="37" spans="2:11" s="21" customFormat="1" ht="15.75">
      <c r="B37" s="160"/>
      <c r="C37" s="34"/>
      <c r="D37" s="41" t="s">
        <v>1806</v>
      </c>
      <c r="E37" s="161"/>
      <c r="F37" s="160"/>
      <c r="G37" s="217"/>
      <c r="H37" s="231"/>
      <c r="I37" s="119"/>
      <c r="J37" s="112"/>
      <c r="K37" s="112"/>
    </row>
    <row r="38" spans="2:11" s="21" customFormat="1" ht="15.75">
      <c r="B38" s="160">
        <f>B36+1</f>
        <v>18</v>
      </c>
      <c r="C38" s="223" t="s">
        <v>1807</v>
      </c>
      <c r="D38" s="223"/>
      <c r="E38" s="161" t="str">
        <f>Cust_Acyn</f>
        <v>Customer</v>
      </c>
      <c r="F38" s="160" t="s">
        <v>325</v>
      </c>
      <c r="G38" s="217"/>
      <c r="H38" s="231"/>
      <c r="I38" s="119"/>
      <c r="J38" s="112"/>
      <c r="K38" s="112"/>
    </row>
    <row r="39" spans="2:11" s="21" customFormat="1" ht="15.75">
      <c r="B39" s="160"/>
      <c r="C39" s="208" t="s">
        <v>167</v>
      </c>
      <c r="D39" s="223" t="s">
        <v>1808</v>
      </c>
      <c r="E39" s="161"/>
      <c r="F39" s="160"/>
      <c r="G39" s="217"/>
      <c r="H39" s="231"/>
      <c r="I39" s="119"/>
      <c r="J39" s="112"/>
      <c r="K39" s="112"/>
    </row>
    <row r="40" spans="2:11" s="21" customFormat="1" ht="15.75">
      <c r="B40" s="160"/>
      <c r="C40" s="28"/>
      <c r="D40" s="41" t="s">
        <v>1809</v>
      </c>
      <c r="E40" s="161"/>
      <c r="F40" s="160"/>
      <c r="G40" s="217"/>
      <c r="H40" s="231"/>
      <c r="I40" s="119"/>
      <c r="J40" s="112"/>
      <c r="K40" s="112"/>
    </row>
    <row r="41" spans="2:11" s="21" customFormat="1" ht="15.75">
      <c r="B41" s="160"/>
      <c r="C41" s="28"/>
      <c r="D41" s="41" t="s">
        <v>1810</v>
      </c>
      <c r="E41" s="161"/>
      <c r="F41" s="160"/>
      <c r="G41" s="217"/>
      <c r="H41" s="231"/>
      <c r="I41" s="119"/>
      <c r="J41" s="112"/>
      <c r="K41" s="112"/>
    </row>
    <row r="42" spans="2:11" s="21" customFormat="1" ht="15.75">
      <c r="B42" s="160"/>
      <c r="C42" s="208" t="s">
        <v>169</v>
      </c>
      <c r="D42" s="223" t="s">
        <v>1811</v>
      </c>
      <c r="E42" s="161"/>
      <c r="F42" s="160"/>
      <c r="G42" s="217"/>
      <c r="H42" s="231"/>
      <c r="I42" s="119"/>
      <c r="J42" s="112"/>
      <c r="K42" s="112"/>
    </row>
    <row r="43" spans="2:11" s="21" customFormat="1" ht="15.75">
      <c r="B43" s="160"/>
      <c r="C43" s="28"/>
      <c r="D43" s="41" t="s">
        <v>1812</v>
      </c>
      <c r="E43" s="161"/>
      <c r="F43" s="160"/>
      <c r="G43" s="217"/>
      <c r="H43" s="231"/>
      <c r="I43" s="119"/>
      <c r="J43" s="112"/>
      <c r="K43" s="112"/>
    </row>
    <row r="44" spans="2:11" s="21" customFormat="1" ht="15.75">
      <c r="B44" s="160"/>
      <c r="C44" s="28"/>
      <c r="D44" s="41" t="s">
        <v>1813</v>
      </c>
      <c r="E44" s="161"/>
      <c r="F44" s="160"/>
      <c r="G44" s="217"/>
      <c r="H44" s="231"/>
      <c r="I44" s="119"/>
      <c r="J44" s="112"/>
      <c r="K44" s="112"/>
    </row>
    <row r="45" spans="2:11" s="21" customFormat="1" ht="15.75">
      <c r="B45" s="160"/>
      <c r="C45" s="208" t="s">
        <v>171</v>
      </c>
      <c r="D45" s="223" t="s">
        <v>1814</v>
      </c>
      <c r="E45" s="161"/>
      <c r="F45" s="160"/>
      <c r="G45" s="217"/>
      <c r="H45" s="231"/>
      <c r="I45" s="119"/>
      <c r="J45" s="112"/>
      <c r="K45" s="112"/>
    </row>
    <row r="46" spans="2:11" s="21" customFormat="1" ht="15.75">
      <c r="B46" s="160"/>
      <c r="C46" s="28"/>
      <c r="D46" s="41" t="s">
        <v>1815</v>
      </c>
      <c r="E46" s="161"/>
      <c r="F46" s="160"/>
      <c r="G46" s="217"/>
      <c r="H46" s="231"/>
      <c r="I46" s="119"/>
      <c r="J46" s="112"/>
      <c r="K46" s="112"/>
    </row>
    <row r="47" spans="2:11" s="21" customFormat="1" ht="15.75">
      <c r="B47" s="160"/>
      <c r="C47" s="34"/>
      <c r="D47" s="41" t="s">
        <v>1816</v>
      </c>
      <c r="E47" s="161"/>
      <c r="F47" s="160"/>
      <c r="G47" s="217"/>
      <c r="H47" s="231"/>
      <c r="I47" s="119"/>
      <c r="J47" s="112"/>
      <c r="K47" s="112"/>
    </row>
    <row r="48" spans="2:11" s="21" customFormat="1" ht="15.75">
      <c r="B48" s="160"/>
      <c r="C48" s="208" t="s">
        <v>173</v>
      </c>
      <c r="D48" s="251" t="s">
        <v>1817</v>
      </c>
      <c r="E48" s="161"/>
      <c r="F48" s="160"/>
      <c r="G48" s="217"/>
      <c r="H48" s="231"/>
      <c r="I48" s="119"/>
      <c r="J48" s="112"/>
      <c r="K48" s="112"/>
    </row>
    <row r="49" spans="2:11" s="21" customFormat="1" ht="15.75">
      <c r="B49" s="160"/>
      <c r="C49" s="223"/>
      <c r="D49" s="251" t="s">
        <v>1818</v>
      </c>
      <c r="E49" s="161"/>
      <c r="F49" s="160"/>
      <c r="G49" s="217"/>
      <c r="H49" s="231"/>
      <c r="I49" s="119"/>
      <c r="J49" s="112"/>
      <c r="K49" s="112"/>
    </row>
    <row r="50" spans="2:11" s="21" customFormat="1" ht="15.75">
      <c r="B50" s="160"/>
      <c r="C50" s="34"/>
      <c r="D50" s="41" t="s">
        <v>1812</v>
      </c>
      <c r="E50" s="161"/>
      <c r="F50" s="160"/>
      <c r="G50" s="217"/>
      <c r="H50" s="231"/>
      <c r="I50" s="119"/>
      <c r="J50" s="112"/>
      <c r="K50" s="112"/>
    </row>
    <row r="51" spans="2:11" s="21" customFormat="1" ht="15.75">
      <c r="B51" s="160"/>
      <c r="C51" s="34"/>
      <c r="D51" s="41" t="s">
        <v>1819</v>
      </c>
      <c r="E51" s="161"/>
      <c r="F51" s="160"/>
      <c r="G51" s="217"/>
      <c r="H51" s="231"/>
      <c r="I51" s="119"/>
      <c r="J51" s="112"/>
      <c r="K51" s="112"/>
    </row>
    <row r="52" spans="2:11" s="21" customFormat="1" ht="15.75">
      <c r="B52" s="160">
        <f>B38+1</f>
        <v>19</v>
      </c>
      <c r="C52" s="223" t="s">
        <v>1820</v>
      </c>
      <c r="D52" s="223"/>
      <c r="E52" s="161" t="str">
        <f>Cust_Acyn</f>
        <v>Customer</v>
      </c>
      <c r="F52" s="160" t="s">
        <v>325</v>
      </c>
      <c r="G52" s="217"/>
      <c r="H52" s="231"/>
      <c r="I52" s="119"/>
      <c r="J52" s="112"/>
      <c r="K52" s="112"/>
    </row>
    <row r="53" spans="2:11" s="21" customFormat="1" ht="15.75">
      <c r="B53" s="160"/>
      <c r="C53" s="34"/>
      <c r="D53" s="41" t="s">
        <v>1821</v>
      </c>
      <c r="E53" s="161"/>
      <c r="F53" s="160"/>
      <c r="G53" s="217"/>
      <c r="H53" s="231"/>
      <c r="I53" s="119"/>
      <c r="J53" s="112"/>
      <c r="K53" s="112"/>
    </row>
    <row r="54" spans="2:11" s="21" customFormat="1" ht="15.75">
      <c r="B54" s="565" t="s">
        <v>1046</v>
      </c>
      <c r="C54" s="566"/>
      <c r="D54" s="566"/>
      <c r="E54" s="566"/>
      <c r="F54" s="566"/>
      <c r="G54" s="566"/>
      <c r="H54" s="567"/>
      <c r="I54" s="119"/>
      <c r="J54" s="129"/>
      <c r="K54" s="129"/>
    </row>
    <row r="55" spans="2:11" s="27" customFormat="1" ht="15.75">
      <c r="B55" s="208"/>
      <c r="C55" s="246" t="s">
        <v>1186</v>
      </c>
      <c r="D55" s="246"/>
      <c r="E55" s="253"/>
      <c r="F55" s="470"/>
      <c r="G55" s="253"/>
      <c r="H55" s="230"/>
      <c r="I55" s="120"/>
      <c r="J55" s="112"/>
      <c r="K55" s="112"/>
    </row>
    <row r="56" spans="2:11" s="27" customFormat="1" ht="15.75">
      <c r="B56" s="208"/>
      <c r="C56" s="222" t="s">
        <v>1048</v>
      </c>
      <c r="D56" s="222"/>
      <c r="E56" s="229"/>
      <c r="F56" s="199"/>
      <c r="G56" s="209"/>
      <c r="H56" s="230"/>
      <c r="I56" s="120"/>
      <c r="J56" s="112"/>
      <c r="K56" s="112"/>
    </row>
    <row r="57" spans="2:11" s="27" customFormat="1" ht="15.75">
      <c r="B57" s="208">
        <f>B52+1</f>
        <v>20</v>
      </c>
      <c r="C57" s="223" t="s">
        <v>1739</v>
      </c>
      <c r="D57" s="227"/>
      <c r="E57" s="474" t="s">
        <v>294</v>
      </c>
      <c r="F57" s="199" t="s">
        <v>208</v>
      </c>
      <c r="G57" s="209"/>
      <c r="H57" s="228"/>
      <c r="I57" s="120"/>
      <c r="J57" s="112"/>
      <c r="K57" s="112"/>
    </row>
    <row r="58" spans="2:11" s="27" customFormat="1" ht="15.75">
      <c r="B58" s="208">
        <f>B57+1</f>
        <v>21</v>
      </c>
      <c r="C58" s="223" t="s">
        <v>1050</v>
      </c>
      <c r="D58" s="227"/>
      <c r="E58" s="474" t="s">
        <v>294</v>
      </c>
      <c r="F58" s="199" t="s">
        <v>208</v>
      </c>
      <c r="G58" s="209"/>
      <c r="H58" s="228"/>
      <c r="I58" s="120"/>
      <c r="J58" s="112"/>
      <c r="K58" s="112"/>
    </row>
    <row r="59" spans="2:11" s="21" customFormat="1" ht="15.75">
      <c r="B59" s="568" t="s">
        <v>1051</v>
      </c>
      <c r="C59" s="569"/>
      <c r="D59" s="569"/>
      <c r="E59" s="569"/>
      <c r="F59" s="569"/>
      <c r="G59" s="569"/>
      <c r="H59" s="570"/>
      <c r="I59" s="119"/>
      <c r="J59" s="112"/>
      <c r="K59" s="112"/>
    </row>
    <row r="60" spans="2:11" s="21" customFormat="1" ht="15.75">
      <c r="B60" s="160">
        <f>B58+1</f>
        <v>22</v>
      </c>
      <c r="C60" s="462" t="s">
        <v>1052</v>
      </c>
      <c r="D60" s="462"/>
      <c r="E60" s="474" t="s">
        <v>294</v>
      </c>
      <c r="F60" s="160" t="s">
        <v>208</v>
      </c>
      <c r="G60" s="217"/>
      <c r="H60" s="231"/>
      <c r="I60" s="119"/>
      <c r="J60" s="112"/>
      <c r="K60" s="112"/>
    </row>
    <row r="61" spans="2:11" s="21" customFormat="1" ht="15.75">
      <c r="B61" s="208">
        <f>B60+1</f>
        <v>23</v>
      </c>
      <c r="C61" s="462" t="s">
        <v>1054</v>
      </c>
      <c r="D61" s="462"/>
      <c r="E61" s="474" t="s">
        <v>294</v>
      </c>
      <c r="F61" s="160" t="s">
        <v>208</v>
      </c>
      <c r="G61" s="217"/>
      <c r="H61" s="231"/>
      <c r="I61" s="119"/>
      <c r="J61" s="112"/>
      <c r="K61" s="112"/>
    </row>
    <row r="62" spans="2:11" s="21" customFormat="1" ht="15.75">
      <c r="B62" s="208">
        <f>B61+1</f>
        <v>24</v>
      </c>
      <c r="C62" s="462" t="s">
        <v>1055</v>
      </c>
      <c r="D62" s="462"/>
      <c r="E62" s="161" t="str">
        <f>Cust_Acyn</f>
        <v>Customer</v>
      </c>
      <c r="F62" s="160" t="s">
        <v>371</v>
      </c>
      <c r="G62" s="217"/>
      <c r="H62" s="231"/>
      <c r="I62" s="119"/>
      <c r="J62" s="112"/>
      <c r="K62" s="112"/>
    </row>
    <row r="63" spans="2:11" s="21" customFormat="1" ht="15.75">
      <c r="B63" s="208">
        <f>B62+1</f>
        <v>25</v>
      </c>
      <c r="C63" s="462" t="s">
        <v>1056</v>
      </c>
      <c r="D63" s="462"/>
      <c r="E63" s="474" t="s">
        <v>294</v>
      </c>
      <c r="F63" s="160" t="s">
        <v>208</v>
      </c>
      <c r="G63" s="217"/>
      <c r="H63" s="231"/>
      <c r="I63" s="119"/>
      <c r="J63" s="112"/>
      <c r="K63" s="112"/>
    </row>
    <row r="64" spans="2:11" s="21" customFormat="1" ht="15.75">
      <c r="B64" s="208">
        <f>B63+1</f>
        <v>26</v>
      </c>
      <c r="C64" s="462" t="s">
        <v>1057</v>
      </c>
      <c r="D64" s="462"/>
      <c r="E64" s="474" t="s">
        <v>294</v>
      </c>
      <c r="F64" s="160" t="s">
        <v>208</v>
      </c>
      <c r="G64" s="217"/>
      <c r="H64" s="231"/>
      <c r="I64" s="119"/>
      <c r="J64" s="112"/>
      <c r="K64" s="112"/>
    </row>
    <row r="65" spans="2:11" s="21" customFormat="1" ht="15.75">
      <c r="B65" s="208">
        <f>B64+1</f>
        <v>27</v>
      </c>
      <c r="C65" s="462" t="s">
        <v>1058</v>
      </c>
      <c r="D65" s="462"/>
      <c r="E65" s="474" t="s">
        <v>294</v>
      </c>
      <c r="F65" s="160" t="s">
        <v>208</v>
      </c>
      <c r="G65" s="217"/>
      <c r="H65" s="231"/>
      <c r="I65" s="119"/>
      <c r="J65" s="112"/>
      <c r="K65" s="112"/>
    </row>
    <row r="66" spans="2:11" s="21" customFormat="1" ht="15.75">
      <c r="B66" s="571" t="s">
        <v>1059</v>
      </c>
      <c r="C66" s="572"/>
      <c r="D66" s="572"/>
      <c r="E66" s="572"/>
      <c r="F66" s="572"/>
      <c r="G66" s="572"/>
      <c r="H66" s="573"/>
      <c r="I66" s="119"/>
      <c r="J66" s="119"/>
      <c r="K66" s="119"/>
    </row>
    <row r="67" spans="2:11" s="21" customFormat="1" ht="12" customHeight="1">
      <c r="B67" s="160">
        <f>B65+1</f>
        <v>28</v>
      </c>
      <c r="C67" s="462" t="s">
        <v>1822</v>
      </c>
      <c r="D67" s="267"/>
      <c r="E67" s="161" t="str">
        <f>Cust_Acyn</f>
        <v>Customer</v>
      </c>
      <c r="F67" s="160" t="s">
        <v>325</v>
      </c>
      <c r="G67" s="217"/>
      <c r="H67" s="231"/>
      <c r="I67" s="119"/>
      <c r="J67" s="112"/>
      <c r="K67" s="112"/>
    </row>
    <row r="68" spans="2:11" s="21" customFormat="1" ht="15.75">
      <c r="B68" s="160">
        <f>B67+1</f>
        <v>29</v>
      </c>
      <c r="C68" s="223" t="s">
        <v>1823</v>
      </c>
      <c r="D68" s="223"/>
      <c r="E68" s="161" t="str">
        <f>Cust_Acyn</f>
        <v>Customer</v>
      </c>
      <c r="F68" s="160" t="s">
        <v>325</v>
      </c>
      <c r="G68" s="217"/>
      <c r="H68" s="231"/>
      <c r="I68" s="119"/>
      <c r="J68" s="112"/>
      <c r="K68" s="112"/>
    </row>
    <row r="69" spans="2:11" s="21" customFormat="1" ht="15.75">
      <c r="B69" s="160"/>
      <c r="C69" s="208" t="s">
        <v>167</v>
      </c>
      <c r="D69" s="223" t="s">
        <v>1824</v>
      </c>
      <c r="E69" s="161"/>
      <c r="F69" s="160"/>
      <c r="G69" s="217"/>
      <c r="H69" s="231"/>
      <c r="I69" s="119"/>
      <c r="J69" s="112"/>
      <c r="K69" s="112"/>
    </row>
    <row r="70" spans="2:11" s="21" customFormat="1" ht="15.75">
      <c r="B70" s="160"/>
      <c r="C70" s="34"/>
      <c r="D70" s="41" t="s">
        <v>1825</v>
      </c>
      <c r="E70" s="161"/>
      <c r="F70" s="160"/>
      <c r="G70" s="217"/>
      <c r="H70" s="231"/>
      <c r="I70" s="119"/>
      <c r="J70" s="112"/>
      <c r="K70" s="112"/>
    </row>
    <row r="71" spans="2:11" s="21" customFormat="1" ht="15.75">
      <c r="B71" s="160"/>
      <c r="C71" s="208" t="s">
        <v>169</v>
      </c>
      <c r="D71" s="223" t="s">
        <v>1826</v>
      </c>
      <c r="E71" s="161"/>
      <c r="F71" s="160"/>
      <c r="G71" s="217"/>
      <c r="H71" s="231"/>
      <c r="I71" s="119"/>
      <c r="J71" s="112"/>
      <c r="K71" s="112"/>
    </row>
    <row r="72" spans="2:11" s="21" customFormat="1" ht="15.75">
      <c r="B72" s="160"/>
      <c r="C72" s="34"/>
      <c r="D72" s="41" t="s">
        <v>1827</v>
      </c>
      <c r="E72" s="161"/>
      <c r="F72" s="160"/>
      <c r="G72" s="217"/>
      <c r="H72" s="231"/>
      <c r="I72" s="119"/>
      <c r="J72" s="112"/>
      <c r="K72" s="112"/>
    </row>
    <row r="73" spans="2:11" s="21" customFormat="1" ht="15.75">
      <c r="B73" s="160"/>
      <c r="C73" s="208" t="s">
        <v>171</v>
      </c>
      <c r="D73" s="223" t="s">
        <v>1828</v>
      </c>
      <c r="E73" s="161"/>
      <c r="F73" s="160"/>
      <c r="G73" s="217"/>
      <c r="H73" s="231"/>
      <c r="I73" s="119"/>
      <c r="J73" s="112"/>
      <c r="K73" s="112"/>
    </row>
    <row r="74" spans="2:11" s="21" customFormat="1" ht="15.75">
      <c r="B74" s="160"/>
      <c r="C74" s="34"/>
      <c r="D74" s="41" t="s">
        <v>1829</v>
      </c>
      <c r="E74" s="161"/>
      <c r="F74" s="160"/>
      <c r="G74" s="217"/>
      <c r="H74" s="231"/>
      <c r="I74" s="119"/>
      <c r="J74" s="112"/>
      <c r="K74" s="112"/>
    </row>
    <row r="75" spans="2:11" s="21" customFormat="1" ht="15.75">
      <c r="B75" s="160">
        <f>B68+1</f>
        <v>30</v>
      </c>
      <c r="C75" s="223" t="s">
        <v>1830</v>
      </c>
      <c r="D75" s="223"/>
      <c r="E75" s="161" t="str">
        <f>Cust_Acyn</f>
        <v>Customer</v>
      </c>
      <c r="F75" s="160" t="s">
        <v>325</v>
      </c>
      <c r="G75" s="217"/>
      <c r="H75" s="231"/>
      <c r="I75" s="119"/>
      <c r="J75" s="112"/>
      <c r="K75" s="112"/>
    </row>
    <row r="76" spans="2:11" s="21" customFormat="1" ht="15.75">
      <c r="B76" s="160"/>
      <c r="C76" s="208" t="s">
        <v>167</v>
      </c>
      <c r="D76" s="223" t="s">
        <v>1831</v>
      </c>
      <c r="E76" s="161"/>
      <c r="F76" s="160"/>
      <c r="G76" s="217"/>
      <c r="H76" s="231"/>
      <c r="I76" s="119"/>
      <c r="J76" s="112"/>
      <c r="K76" s="112"/>
    </row>
    <row r="77" spans="2:11" s="21" customFormat="1" ht="15.75">
      <c r="B77" s="160"/>
      <c r="C77" s="34"/>
      <c r="D77" s="41" t="s">
        <v>1832</v>
      </c>
      <c r="E77" s="161"/>
      <c r="F77" s="160"/>
      <c r="G77" s="217"/>
      <c r="H77" s="231"/>
      <c r="I77" s="119"/>
      <c r="J77" s="112"/>
      <c r="K77" s="112"/>
    </row>
    <row r="78" spans="2:11" s="21" customFormat="1" ht="15.75">
      <c r="B78" s="160"/>
      <c r="C78" s="208" t="s">
        <v>169</v>
      </c>
      <c r="D78" s="223" t="s">
        <v>1833</v>
      </c>
      <c r="E78" s="161"/>
      <c r="F78" s="160"/>
      <c r="G78" s="217"/>
      <c r="H78" s="231"/>
      <c r="I78" s="119"/>
      <c r="J78" s="112"/>
      <c r="K78" s="112"/>
    </row>
    <row r="79" spans="2:11" s="21" customFormat="1" ht="15.75">
      <c r="B79" s="160"/>
      <c r="C79" s="34"/>
      <c r="D79" s="41" t="s">
        <v>1834</v>
      </c>
      <c r="E79" s="161"/>
      <c r="F79" s="160"/>
      <c r="G79" s="217"/>
      <c r="H79" s="231"/>
      <c r="I79" s="119"/>
      <c r="J79" s="112"/>
      <c r="K79" s="112"/>
    </row>
    <row r="80" spans="2:11" s="21" customFormat="1" ht="15.75">
      <c r="B80" s="160"/>
      <c r="C80" s="34"/>
      <c r="D80" s="41" t="s">
        <v>1835</v>
      </c>
      <c r="E80" s="161"/>
      <c r="F80" s="160"/>
      <c r="G80" s="217"/>
      <c r="H80" s="231"/>
      <c r="I80" s="119"/>
      <c r="J80" s="112"/>
      <c r="K80" s="112"/>
    </row>
    <row r="81" spans="2:11" s="21" customFormat="1" ht="15.75">
      <c r="B81" s="160"/>
      <c r="C81" s="208" t="s">
        <v>171</v>
      </c>
      <c r="D81" s="223" t="s">
        <v>1836</v>
      </c>
      <c r="E81" s="161"/>
      <c r="F81" s="160"/>
      <c r="G81" s="217"/>
      <c r="H81" s="231"/>
      <c r="I81" s="119"/>
      <c r="J81" s="112"/>
      <c r="K81" s="112"/>
    </row>
    <row r="82" spans="2:11" s="21" customFormat="1" ht="15.75">
      <c r="B82" s="160"/>
      <c r="C82" s="34"/>
      <c r="D82" s="41" t="s">
        <v>1837</v>
      </c>
      <c r="E82" s="161"/>
      <c r="F82" s="160"/>
      <c r="G82" s="217"/>
      <c r="H82" s="231"/>
      <c r="I82" s="119"/>
      <c r="J82" s="112"/>
      <c r="K82" s="112"/>
    </row>
    <row r="83" spans="2:11" s="21" customFormat="1" ht="15.75">
      <c r="B83" s="160"/>
      <c r="C83" s="208" t="s">
        <v>173</v>
      </c>
      <c r="D83" s="223" t="s">
        <v>1838</v>
      </c>
      <c r="E83" s="161"/>
      <c r="F83" s="160"/>
      <c r="G83" s="217"/>
      <c r="H83" s="231"/>
      <c r="I83" s="119"/>
      <c r="J83" s="112"/>
      <c r="K83" s="112"/>
    </row>
    <row r="84" spans="2:11" s="21" customFormat="1" ht="15.75">
      <c r="B84" s="160"/>
      <c r="C84" s="34"/>
      <c r="D84" s="41" t="s">
        <v>1839</v>
      </c>
      <c r="E84" s="161"/>
      <c r="F84" s="160"/>
      <c r="G84" s="217"/>
      <c r="H84" s="231"/>
      <c r="I84" s="119"/>
      <c r="J84" s="112"/>
      <c r="K84" s="112"/>
    </row>
    <row r="85" spans="2:11" s="21" customFormat="1" ht="15.75">
      <c r="B85" s="160">
        <f>B75+1</f>
        <v>31</v>
      </c>
      <c r="C85" s="223" t="s">
        <v>1840</v>
      </c>
      <c r="D85" s="34"/>
      <c r="E85" s="161" t="str">
        <f>Cust_Acyn</f>
        <v>Customer</v>
      </c>
      <c r="F85" s="160" t="s">
        <v>325</v>
      </c>
      <c r="G85" s="217"/>
      <c r="H85" s="231"/>
      <c r="I85" s="119"/>
      <c r="J85" s="112"/>
      <c r="K85" s="112"/>
    </row>
    <row r="86" spans="2:11" s="21" customFormat="1" ht="15.75">
      <c r="B86" s="160"/>
      <c r="C86" s="34"/>
      <c r="D86" s="41" t="s">
        <v>1841</v>
      </c>
      <c r="E86" s="161"/>
      <c r="F86" s="160"/>
      <c r="G86" s="217"/>
      <c r="H86" s="231"/>
      <c r="I86" s="119"/>
      <c r="J86" s="112"/>
      <c r="K86" s="112"/>
    </row>
    <row r="87" spans="2:11" s="21" customFormat="1" ht="15.75">
      <c r="B87" s="160"/>
      <c r="C87" s="34"/>
      <c r="D87" s="41" t="s">
        <v>1842</v>
      </c>
      <c r="E87" s="161"/>
      <c r="F87" s="160"/>
      <c r="G87" s="217"/>
      <c r="H87" s="231"/>
      <c r="I87" s="119"/>
      <c r="J87" s="112"/>
      <c r="K87" s="112"/>
    </row>
    <row r="88" spans="2:11" s="21" customFormat="1" ht="15.75">
      <c r="B88" s="160"/>
      <c r="C88" s="34"/>
      <c r="D88" s="41" t="s">
        <v>1843</v>
      </c>
      <c r="E88" s="161"/>
      <c r="F88" s="160"/>
      <c r="G88" s="217"/>
      <c r="H88" s="231"/>
      <c r="I88" s="119"/>
      <c r="J88" s="112"/>
      <c r="K88" s="112"/>
    </row>
    <row r="89" spans="2:11" s="21" customFormat="1" ht="15.75">
      <c r="B89" s="160"/>
      <c r="C89" s="34"/>
      <c r="D89" s="41" t="s">
        <v>1844</v>
      </c>
      <c r="E89" s="161"/>
      <c r="F89" s="160"/>
      <c r="G89" s="217"/>
      <c r="H89" s="231"/>
      <c r="I89" s="119"/>
      <c r="J89" s="112"/>
      <c r="K89" s="112"/>
    </row>
    <row r="90" spans="2:11" s="21" customFormat="1" ht="15.75">
      <c r="B90" s="160"/>
      <c r="C90" s="34"/>
      <c r="D90" s="41" t="s">
        <v>1845</v>
      </c>
      <c r="E90" s="161"/>
      <c r="F90" s="160"/>
      <c r="G90" s="217"/>
      <c r="H90" s="231"/>
      <c r="I90" s="119"/>
      <c r="J90" s="112"/>
      <c r="K90" s="112"/>
    </row>
    <row r="91" spans="2:11" s="21" customFormat="1" ht="15.75">
      <c r="B91" s="160"/>
      <c r="C91" s="34"/>
      <c r="D91" s="41" t="s">
        <v>1846</v>
      </c>
      <c r="E91" s="161"/>
      <c r="F91" s="160"/>
      <c r="G91" s="217"/>
      <c r="H91" s="231"/>
      <c r="I91" s="119"/>
      <c r="J91" s="112"/>
      <c r="K91" s="112"/>
    </row>
    <row r="92" spans="2:11" s="21" customFormat="1" ht="15.75">
      <c r="B92" s="160"/>
      <c r="C92" s="34"/>
      <c r="D92" s="251" t="s">
        <v>1847</v>
      </c>
      <c r="E92" s="161"/>
      <c r="F92" s="160"/>
      <c r="G92" s="217"/>
      <c r="H92" s="231"/>
      <c r="I92" s="119"/>
      <c r="J92" s="112"/>
      <c r="K92" s="112"/>
    </row>
    <row r="93" spans="2:11" s="21" customFormat="1" ht="15.75">
      <c r="B93" s="160"/>
      <c r="C93" s="34"/>
      <c r="D93" s="41" t="s">
        <v>1848</v>
      </c>
      <c r="E93" s="161"/>
      <c r="F93" s="160"/>
      <c r="G93" s="217"/>
      <c r="H93" s="231"/>
      <c r="I93" s="119"/>
      <c r="J93" s="112"/>
      <c r="K93" s="112"/>
    </row>
    <row r="94" spans="2:11" s="21" customFormat="1" ht="15.75">
      <c r="B94" s="160">
        <f>B85+1</f>
        <v>32</v>
      </c>
      <c r="C94" s="223" t="s">
        <v>1849</v>
      </c>
      <c r="D94" s="213"/>
      <c r="E94" s="161" t="str">
        <f>Cust_Acyn</f>
        <v>Customer</v>
      </c>
      <c r="F94" s="160" t="s">
        <v>325</v>
      </c>
      <c r="G94" s="217"/>
      <c r="H94" s="231"/>
      <c r="I94" s="119"/>
      <c r="J94" s="112"/>
      <c r="K94" s="112"/>
    </row>
    <row r="95" spans="2:11" s="21" customFormat="1" ht="15.75">
      <c r="B95" s="160"/>
      <c r="C95" s="34"/>
      <c r="D95" s="251" t="s">
        <v>1850</v>
      </c>
      <c r="E95" s="161"/>
      <c r="F95" s="160"/>
      <c r="G95" s="217"/>
      <c r="H95" s="231"/>
      <c r="I95" s="119"/>
      <c r="J95" s="112"/>
      <c r="K95" s="112"/>
    </row>
    <row r="96" spans="2:11" s="21" customFormat="1" ht="15.75">
      <c r="B96" s="160"/>
      <c r="C96" s="34"/>
      <c r="D96" s="41" t="s">
        <v>1851</v>
      </c>
      <c r="E96" s="161"/>
      <c r="F96" s="160"/>
      <c r="G96" s="217"/>
      <c r="H96" s="231"/>
      <c r="I96" s="119"/>
      <c r="J96" s="112"/>
      <c r="K96" s="112"/>
    </row>
    <row r="97" spans="2:11" s="21" customFormat="1" ht="15.75">
      <c r="B97" s="160"/>
      <c r="C97" s="34"/>
      <c r="D97" s="41" t="s">
        <v>1852</v>
      </c>
      <c r="E97" s="161"/>
      <c r="F97" s="160"/>
      <c r="G97" s="217"/>
      <c r="H97" s="231"/>
      <c r="I97" s="119"/>
      <c r="J97" s="112"/>
      <c r="K97" s="112"/>
    </row>
    <row r="98" spans="2:11" s="21" customFormat="1" ht="15.75">
      <c r="B98" s="160">
        <f>B94+1</f>
        <v>33</v>
      </c>
      <c r="C98" s="223" t="s">
        <v>1853</v>
      </c>
      <c r="D98" s="223"/>
      <c r="E98" s="161" t="str">
        <f>Cust_Acyn</f>
        <v>Customer</v>
      </c>
      <c r="F98" s="160" t="s">
        <v>325</v>
      </c>
      <c r="G98" s="217"/>
      <c r="H98" s="231"/>
      <c r="I98" s="119"/>
      <c r="J98" s="112"/>
      <c r="K98" s="112"/>
    </row>
    <row r="99" spans="2:11" s="21" customFormat="1" ht="15.75">
      <c r="B99" s="160"/>
      <c r="C99" s="34"/>
      <c r="D99" s="41" t="s">
        <v>1854</v>
      </c>
      <c r="E99" s="161"/>
      <c r="F99" s="160"/>
      <c r="G99" s="217"/>
      <c r="H99" s="231"/>
      <c r="I99" s="119"/>
      <c r="J99" s="112"/>
      <c r="K99" s="112"/>
    </row>
    <row r="100" spans="2:11" s="21" customFormat="1" ht="15.75">
      <c r="B100" s="160">
        <f>B98+1</f>
        <v>34</v>
      </c>
      <c r="C100" s="223" t="s">
        <v>1855</v>
      </c>
      <c r="D100" s="223"/>
      <c r="E100" s="161" t="str">
        <f>Cust_Acyn</f>
        <v>Customer</v>
      </c>
      <c r="F100" s="160" t="s">
        <v>325</v>
      </c>
      <c r="G100" s="217"/>
      <c r="H100" s="231"/>
      <c r="I100" s="119"/>
      <c r="J100" s="112"/>
      <c r="K100" s="112"/>
    </row>
    <row r="101" spans="2:11" s="21" customFormat="1" ht="15.75">
      <c r="B101" s="160"/>
      <c r="C101" s="34"/>
      <c r="D101" s="41" t="s">
        <v>1856</v>
      </c>
      <c r="E101" s="161"/>
      <c r="F101" s="160"/>
      <c r="G101" s="217"/>
      <c r="H101" s="231"/>
      <c r="I101" s="119"/>
      <c r="J101" s="112"/>
      <c r="K101" s="112"/>
    </row>
    <row r="102" spans="2:11" s="21" customFormat="1" ht="15.75">
      <c r="B102" s="160">
        <f>B100+1</f>
        <v>35</v>
      </c>
      <c r="C102" s="223" t="s">
        <v>1857</v>
      </c>
      <c r="D102" s="223"/>
      <c r="E102" s="161" t="str">
        <f>Cust_Acyn</f>
        <v>Customer</v>
      </c>
      <c r="F102" s="160" t="s">
        <v>325</v>
      </c>
      <c r="G102" s="217"/>
      <c r="H102" s="231"/>
      <c r="I102" s="119"/>
      <c r="J102" s="112"/>
      <c r="K102" s="112"/>
    </row>
    <row r="103" spans="2:11" s="21" customFormat="1" ht="15.75">
      <c r="B103" s="160"/>
      <c r="C103" s="34"/>
      <c r="D103" s="41" t="s">
        <v>1105</v>
      </c>
      <c r="E103" s="161"/>
      <c r="F103" s="160"/>
      <c r="G103" s="217"/>
      <c r="H103" s="231"/>
      <c r="I103" s="119"/>
      <c r="J103" s="112"/>
      <c r="K103" s="112"/>
    </row>
    <row r="104" spans="2:11" s="21" customFormat="1" ht="15.75">
      <c r="B104" s="160"/>
      <c r="C104" s="34"/>
      <c r="D104" s="41" t="s">
        <v>1858</v>
      </c>
      <c r="E104" s="161"/>
      <c r="F104" s="160"/>
      <c r="G104" s="217"/>
      <c r="H104" s="231"/>
      <c r="I104" s="119"/>
      <c r="J104" s="112"/>
      <c r="K104" s="112"/>
    </row>
    <row r="105" spans="2:11" s="21" customFormat="1" ht="15.75">
      <c r="B105" s="160"/>
      <c r="C105" s="223"/>
      <c r="D105" s="251" t="s">
        <v>1859</v>
      </c>
      <c r="E105" s="161"/>
      <c r="F105" s="160"/>
      <c r="G105" s="217"/>
      <c r="H105" s="231"/>
      <c r="I105" s="119"/>
      <c r="J105" s="112"/>
      <c r="K105" s="112"/>
    </row>
    <row r="106" spans="2:11" s="21" customFormat="1" ht="12" customHeight="1">
      <c r="B106" s="160">
        <f>B102+1</f>
        <v>36</v>
      </c>
      <c r="C106" s="227" t="s">
        <v>372</v>
      </c>
      <c r="D106" s="267"/>
      <c r="E106" s="161" t="str">
        <f>Cust_Acyn</f>
        <v>Customer</v>
      </c>
      <c r="F106" s="160" t="s">
        <v>325</v>
      </c>
      <c r="G106" s="217"/>
      <c r="H106" s="231"/>
      <c r="I106" s="119"/>
      <c r="J106" s="112"/>
      <c r="K106" s="112"/>
    </row>
    <row r="107" spans="2:11" s="21" customFormat="1" ht="12" customHeight="1">
      <c r="B107" s="160"/>
      <c r="C107" s="87"/>
      <c r="D107" s="41" t="s">
        <v>1860</v>
      </c>
      <c r="E107" s="161"/>
      <c r="F107" s="160"/>
      <c r="G107" s="217"/>
      <c r="H107" s="231"/>
      <c r="I107" s="119"/>
      <c r="J107" s="112"/>
      <c r="K107" s="112"/>
    </row>
    <row r="108" spans="2:11" s="21" customFormat="1" ht="12" customHeight="1">
      <c r="B108" s="160">
        <f>B106+1</f>
        <v>37</v>
      </c>
      <c r="C108" s="462" t="s">
        <v>1307</v>
      </c>
      <c r="D108" s="267"/>
      <c r="E108" s="161" t="str">
        <f>Cust_Acyn</f>
        <v>Customer</v>
      </c>
      <c r="F108" s="160" t="s">
        <v>325</v>
      </c>
      <c r="G108" s="217"/>
      <c r="H108" s="231"/>
      <c r="I108" s="119"/>
      <c r="J108" s="112"/>
      <c r="K108" s="112"/>
    </row>
    <row r="109" spans="2:11" s="21" customFormat="1" ht="15.75">
      <c r="B109" s="160">
        <f>B108+1</f>
        <v>38</v>
      </c>
      <c r="C109" s="261" t="s">
        <v>1308</v>
      </c>
      <c r="D109" s="261"/>
      <c r="E109" s="161" t="str">
        <f>Cust_Acyn</f>
        <v>Customer</v>
      </c>
      <c r="F109" s="160" t="s">
        <v>65</v>
      </c>
      <c r="G109" s="161"/>
      <c r="H109" s="231"/>
      <c r="I109" s="119"/>
      <c r="J109" s="112"/>
      <c r="K109" s="112"/>
    </row>
    <row r="110" spans="2:11" s="21" customFormat="1" ht="15.75">
      <c r="B110" s="574" t="s">
        <v>1112</v>
      </c>
      <c r="C110" s="575"/>
      <c r="D110" s="575"/>
      <c r="E110" s="575"/>
      <c r="F110" s="575"/>
      <c r="G110" s="575"/>
      <c r="H110" s="576"/>
      <c r="I110" s="119"/>
      <c r="J110" s="112"/>
      <c r="K110" s="112"/>
    </row>
    <row r="111" spans="2:11" s="21" customFormat="1" ht="15.75">
      <c r="B111" s="265"/>
      <c r="C111" s="265" t="s">
        <v>1113</v>
      </c>
      <c r="D111" s="270"/>
      <c r="E111" s="262"/>
      <c r="F111" s="476"/>
      <c r="G111" s="262"/>
      <c r="H111" s="231"/>
      <c r="I111" s="119"/>
      <c r="J111" s="112"/>
      <c r="K111" s="112"/>
    </row>
    <row r="112" spans="2:11" s="21" customFormat="1" ht="15.75">
      <c r="B112" s="160">
        <f>B109+1</f>
        <v>39</v>
      </c>
      <c r="C112" s="243"/>
      <c r="D112" s="462" t="s">
        <v>1762</v>
      </c>
      <c r="E112" s="161" t="str">
        <f>Cust_Acyn</f>
        <v>Customer</v>
      </c>
      <c r="F112" s="160" t="s">
        <v>1115</v>
      </c>
      <c r="G112" s="161"/>
      <c r="H112" s="231"/>
      <c r="I112" s="119"/>
      <c r="J112" s="112"/>
      <c r="K112" s="112"/>
    </row>
    <row r="113" spans="2:11" s="21" customFormat="1" ht="15.75">
      <c r="B113" s="160">
        <f>B112+1</f>
        <v>40</v>
      </c>
      <c r="C113" s="243"/>
      <c r="D113" s="462" t="s">
        <v>1116</v>
      </c>
      <c r="E113" s="161" t="str">
        <f>Cust_Acyn</f>
        <v>Customer</v>
      </c>
      <c r="F113" s="160" t="s">
        <v>325</v>
      </c>
      <c r="G113" s="161"/>
      <c r="H113" s="231"/>
      <c r="I113" s="119"/>
      <c r="J113" s="112"/>
      <c r="K113" s="112"/>
    </row>
    <row r="114" spans="2:11" s="21" customFormat="1" ht="15.75">
      <c r="B114" s="160">
        <f>B113+1</f>
        <v>41</v>
      </c>
      <c r="C114" s="222" t="s">
        <v>1118</v>
      </c>
      <c r="D114" s="261"/>
      <c r="E114" s="161" t="str">
        <f>Cust_Acyn&amp;"/ Hitachi"</f>
        <v>Customer/ Hitachi</v>
      </c>
      <c r="F114" s="160" t="s">
        <v>65</v>
      </c>
      <c r="G114" s="161"/>
      <c r="H114" s="231"/>
      <c r="I114" s="119"/>
      <c r="J114" s="112"/>
      <c r="K114" s="112"/>
    </row>
    <row r="115" spans="2:11" ht="15.75">
      <c r="B115" s="579" t="s">
        <v>1119</v>
      </c>
      <c r="C115" s="579"/>
      <c r="D115" s="579"/>
      <c r="E115" s="579"/>
      <c r="F115" s="579"/>
      <c r="G115" s="579"/>
      <c r="H115" s="579"/>
    </row>
    <row r="116" spans="2:11" ht="15.75">
      <c r="B116" s="176">
        <f>B114+1</f>
        <v>42</v>
      </c>
      <c r="C116" s="234" t="s">
        <v>1120</v>
      </c>
      <c r="D116" s="235"/>
      <c r="E116" s="474" t="s">
        <v>294</v>
      </c>
      <c r="F116" s="160" t="s">
        <v>208</v>
      </c>
      <c r="G116" s="173"/>
      <c r="H116" s="173"/>
    </row>
    <row r="117" spans="2:11" ht="15.75">
      <c r="B117" s="176">
        <f>B116+1</f>
        <v>43</v>
      </c>
      <c r="C117" s="234" t="s">
        <v>1121</v>
      </c>
      <c r="D117" s="235"/>
      <c r="E117" s="474" t="s">
        <v>294</v>
      </c>
      <c r="F117" s="160" t="s">
        <v>208</v>
      </c>
      <c r="G117" s="173"/>
      <c r="H117" s="173"/>
    </row>
    <row r="118" spans="2:11" ht="15.75">
      <c r="B118" s="176">
        <f t="shared" ref="B118:B122" si="1">B117+1</f>
        <v>44</v>
      </c>
      <c r="C118" s="234" t="s">
        <v>1122</v>
      </c>
      <c r="D118" s="235"/>
      <c r="E118" s="474" t="s">
        <v>294</v>
      </c>
      <c r="F118" s="160" t="s">
        <v>208</v>
      </c>
      <c r="G118" s="173"/>
      <c r="H118" s="173"/>
    </row>
    <row r="119" spans="2:11" ht="15.75">
      <c r="B119" s="176">
        <f t="shared" si="1"/>
        <v>45</v>
      </c>
      <c r="C119" s="234" t="s">
        <v>1123</v>
      </c>
      <c r="D119" s="235"/>
      <c r="E119" s="474" t="s">
        <v>294</v>
      </c>
      <c r="F119" s="160" t="s">
        <v>208</v>
      </c>
      <c r="G119" s="173"/>
      <c r="H119" s="173"/>
    </row>
    <row r="120" spans="2:11" ht="15.75">
      <c r="B120" s="176">
        <f t="shared" si="1"/>
        <v>46</v>
      </c>
      <c r="C120" s="234" t="s">
        <v>1124</v>
      </c>
      <c r="D120" s="235"/>
      <c r="E120" s="474" t="s">
        <v>294</v>
      </c>
      <c r="F120" s="160" t="s">
        <v>208</v>
      </c>
      <c r="G120" s="462"/>
      <c r="H120" s="462"/>
    </row>
    <row r="121" spans="2:11" ht="15.75">
      <c r="B121" s="176">
        <f t="shared" si="1"/>
        <v>47</v>
      </c>
      <c r="C121" s="234" t="s">
        <v>1125</v>
      </c>
      <c r="D121" s="235"/>
      <c r="E121" s="474" t="s">
        <v>294</v>
      </c>
      <c r="F121" s="160" t="s">
        <v>208</v>
      </c>
      <c r="G121" s="462"/>
      <c r="H121" s="462"/>
    </row>
    <row r="122" spans="2:11" ht="15.75">
      <c r="B122" s="176">
        <f t="shared" si="1"/>
        <v>48</v>
      </c>
      <c r="C122" s="236" t="s">
        <v>1126</v>
      </c>
      <c r="D122" s="235"/>
      <c r="E122" s="474" t="s">
        <v>294</v>
      </c>
      <c r="F122" s="160" t="s">
        <v>208</v>
      </c>
      <c r="G122" s="462"/>
      <c r="H122" s="462"/>
    </row>
    <row r="123" spans="2:11" ht="15.75">
      <c r="B123" s="176"/>
      <c r="C123" s="237" t="s">
        <v>167</v>
      </c>
      <c r="D123" s="234" t="s">
        <v>1127</v>
      </c>
      <c r="E123" s="474" t="s">
        <v>294</v>
      </c>
      <c r="F123" s="160" t="s">
        <v>208</v>
      </c>
      <c r="G123" s="462"/>
      <c r="H123" s="462"/>
      <c r="J123" s="116"/>
      <c r="K123" s="116"/>
    </row>
    <row r="124" spans="2:11" ht="15.75">
      <c r="B124" s="176"/>
      <c r="C124" s="237" t="s">
        <v>169</v>
      </c>
      <c r="D124" s="234" t="s">
        <v>1128</v>
      </c>
      <c r="E124" s="474" t="s">
        <v>294</v>
      </c>
      <c r="F124" s="160" t="s">
        <v>208</v>
      </c>
      <c r="G124" s="462"/>
      <c r="H124" s="462"/>
      <c r="J124" s="116"/>
      <c r="K124" s="116"/>
    </row>
    <row r="125" spans="2:11" ht="15.75">
      <c r="B125" s="176">
        <f>B122+1</f>
        <v>49</v>
      </c>
      <c r="C125" s="238" t="s">
        <v>1129</v>
      </c>
      <c r="D125" s="234"/>
      <c r="E125" s="474" t="s">
        <v>294</v>
      </c>
      <c r="F125" s="160" t="s">
        <v>208</v>
      </c>
      <c r="G125" s="462"/>
      <c r="H125" s="462"/>
      <c r="J125" s="116"/>
      <c r="K125" s="116"/>
    </row>
    <row r="126" spans="2:11" ht="15.75">
      <c r="B126" s="176">
        <f>B125+1</f>
        <v>50</v>
      </c>
      <c r="C126" s="234" t="s">
        <v>1130</v>
      </c>
      <c r="D126" s="235"/>
      <c r="E126" s="474" t="str">
        <f>Cust_Acyn&amp;"/ Hitachi-TC"</f>
        <v>Customer/ Hitachi-TC</v>
      </c>
      <c r="F126" s="160" t="s">
        <v>208</v>
      </c>
      <c r="G126" s="462"/>
      <c r="H126" s="462"/>
      <c r="J126" s="116"/>
      <c r="K126" s="116"/>
    </row>
    <row r="127" spans="2:11" ht="15.75">
      <c r="B127" s="176">
        <f>B126+1</f>
        <v>51</v>
      </c>
      <c r="C127" s="234" t="s">
        <v>1131</v>
      </c>
      <c r="D127" s="235"/>
      <c r="E127" s="474" t="str">
        <f>Cust_Acyn&amp;"/ Hitachi-TC"</f>
        <v>Customer/ Hitachi-TC</v>
      </c>
      <c r="F127" s="160" t="s">
        <v>208</v>
      </c>
      <c r="G127" s="462"/>
      <c r="H127" s="462"/>
      <c r="J127" s="116"/>
      <c r="K127" s="116"/>
    </row>
    <row r="128" spans="2:11" ht="10.5" customHeight="1">
      <c r="J128" s="116"/>
      <c r="K128" s="116"/>
    </row>
    <row r="129" spans="10:11" ht="10.5" customHeight="1">
      <c r="J129" s="116"/>
      <c r="K129" s="116"/>
    </row>
    <row r="130" spans="10:11" ht="10.5" customHeight="1">
      <c r="J130" s="116"/>
      <c r="K130" s="116"/>
    </row>
    <row r="131" spans="10:11" ht="10.5" customHeight="1">
      <c r="J131" s="116"/>
      <c r="K131" s="116"/>
    </row>
    <row r="132" spans="10:11" ht="10.5" customHeight="1">
      <c r="J132" s="116"/>
      <c r="K132" s="116"/>
    </row>
    <row r="133" spans="10:11" ht="10.5" customHeight="1">
      <c r="J133" s="116"/>
      <c r="K133" s="116"/>
    </row>
    <row r="134" spans="10:11" ht="10.5" customHeight="1">
      <c r="J134" s="116"/>
      <c r="K134" s="116"/>
    </row>
    <row r="135" spans="10:11" ht="10.5" customHeight="1">
      <c r="J135" s="116"/>
      <c r="K135" s="116"/>
    </row>
    <row r="136" spans="10:11" ht="10.5" customHeight="1">
      <c r="J136" s="116"/>
      <c r="K136" s="116"/>
    </row>
    <row r="137" spans="10:11" ht="10.5" customHeight="1">
      <c r="J137" s="116"/>
      <c r="K137" s="116"/>
    </row>
    <row r="138" spans="10:11" ht="10.5" customHeight="1">
      <c r="J138" s="116"/>
      <c r="K138" s="116"/>
    </row>
    <row r="139" spans="10:11" ht="10.5" customHeight="1">
      <c r="J139" s="116"/>
      <c r="K139" s="116"/>
    </row>
    <row r="140" spans="10:11" ht="10.5" customHeight="1">
      <c r="J140" s="116"/>
      <c r="K140" s="116"/>
    </row>
    <row r="141" spans="10:11" ht="10.5" customHeight="1">
      <c r="J141" s="116"/>
      <c r="K141" s="116"/>
    </row>
    <row r="142" spans="10:11" ht="10.5" customHeight="1">
      <c r="J142" s="116"/>
      <c r="K142" s="116"/>
    </row>
    <row r="143" spans="10:11" ht="10.5" customHeight="1">
      <c r="J143" s="116"/>
      <c r="K143" s="116"/>
    </row>
  </sheetData>
  <mergeCells count="14">
    <mergeCell ref="B6:G6"/>
    <mergeCell ref="B2:H2"/>
    <mergeCell ref="C3:D3"/>
    <mergeCell ref="J3:K3"/>
    <mergeCell ref="B5:H5"/>
    <mergeCell ref="J4:K4"/>
    <mergeCell ref="B110:H110"/>
    <mergeCell ref="B115:H115"/>
    <mergeCell ref="J8:K8"/>
    <mergeCell ref="B22:H22"/>
    <mergeCell ref="B25:H25"/>
    <mergeCell ref="B54:H54"/>
    <mergeCell ref="B59:H59"/>
    <mergeCell ref="B66:H66"/>
  </mergeCells>
  <hyperlinks>
    <hyperlink ref="J2" location="'Cover Sheet'!A1" display="Back to Cover Sheet" xr:uid="{00000000-0004-0000-0E00-000000000000}"/>
  </hyperlinks>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7" tint="0.39997558519241921"/>
  </sheetPr>
  <dimension ref="B2:K99"/>
  <sheetViews>
    <sheetView topLeftCell="A63" zoomScale="80" zoomScaleNormal="80" zoomScalePageLayoutView="125" workbookViewId="0">
      <selection activeCell="E99" sqref="E99"/>
    </sheetView>
  </sheetViews>
  <sheetFormatPr defaultColWidth="8.7109375" defaultRowHeight="15.75"/>
  <cols>
    <col min="1" max="1" width="2.28515625" style="19" customWidth="1"/>
    <col min="2" max="2" width="4.140625" style="264" customWidth="1"/>
    <col min="3" max="3" width="2.28515625" style="83" customWidth="1"/>
    <col min="4" max="4" width="156.85546875" style="19" bestFit="1" customWidth="1"/>
    <col min="5" max="5" width="22.42578125" style="82" bestFit="1" customWidth="1"/>
    <col min="6" max="6" width="15.85546875" style="82" bestFit="1" customWidth="1"/>
    <col min="7" max="7" width="15.7109375" style="85" bestFit="1" customWidth="1"/>
    <col min="8" max="8" width="14.42578125" style="90" bestFit="1" customWidth="1"/>
    <col min="9" max="9" width="8.7109375" style="19"/>
    <col min="10" max="10" width="29.28515625" style="19" customWidth="1"/>
    <col min="11" max="11" width="26.140625" style="19" customWidth="1"/>
    <col min="12" max="16384" width="8.7109375" style="19"/>
  </cols>
  <sheetData>
    <row r="2" spans="2:11" s="5" customFormat="1" ht="21">
      <c r="B2" s="530" t="s">
        <v>1861</v>
      </c>
      <c r="C2" s="530"/>
      <c r="D2" s="530"/>
      <c r="E2" s="530"/>
      <c r="F2" s="530"/>
      <c r="G2" s="530"/>
      <c r="H2" s="530"/>
      <c r="J2" s="184" t="s">
        <v>53</v>
      </c>
    </row>
    <row r="3" spans="2:11" s="5" customFormat="1" ht="23.25">
      <c r="B3" s="117" t="s">
        <v>151</v>
      </c>
      <c r="C3" s="529" t="s">
        <v>620</v>
      </c>
      <c r="D3" s="529"/>
      <c r="E3" s="467" t="s">
        <v>200</v>
      </c>
      <c r="F3" s="467" t="s">
        <v>201</v>
      </c>
      <c r="G3" s="467" t="s">
        <v>202</v>
      </c>
      <c r="H3" s="467" t="s">
        <v>203</v>
      </c>
      <c r="J3" s="551" t="s">
        <v>204</v>
      </c>
      <c r="K3" s="551"/>
    </row>
    <row r="4" spans="2:11" s="267" customFormat="1">
      <c r="B4" s="359"/>
      <c r="C4" s="360" t="s">
        <v>621</v>
      </c>
      <c r="D4" s="359"/>
      <c r="E4" s="359"/>
      <c r="F4" s="359"/>
      <c r="G4" s="359"/>
      <c r="H4" s="359"/>
      <c r="J4" s="552" t="str">
        <f>Cust_Acyn</f>
        <v>Customer</v>
      </c>
      <c r="K4" s="552"/>
    </row>
    <row r="5" spans="2:11" s="21" customFormat="1">
      <c r="B5" s="579" t="s">
        <v>622</v>
      </c>
      <c r="C5" s="579"/>
      <c r="D5" s="579"/>
      <c r="E5" s="579"/>
      <c r="F5" s="579"/>
      <c r="G5" s="579"/>
      <c r="H5" s="579"/>
      <c r="J5" s="173" t="s">
        <v>209</v>
      </c>
      <c r="K5" s="173" t="str">
        <f>Cust_PM</f>
        <v>Cust_PM_TBD</v>
      </c>
    </row>
    <row r="6" spans="2:11" s="21" customFormat="1">
      <c r="B6" s="462"/>
      <c r="C6" s="246" t="s">
        <v>1155</v>
      </c>
      <c r="D6" s="206"/>
      <c r="E6" s="206"/>
      <c r="F6" s="206"/>
      <c r="G6" s="206"/>
      <c r="H6" s="207"/>
      <c r="J6" s="173" t="s">
        <v>213</v>
      </c>
      <c r="K6" s="173" t="str">
        <f>Cust_Storage_Lead</f>
        <v>Cust_Storage_Lead_TBD</v>
      </c>
    </row>
    <row r="7" spans="2:11" s="27" customFormat="1">
      <c r="B7" s="208">
        <v>1</v>
      </c>
      <c r="C7" s="209" t="s">
        <v>626</v>
      </c>
      <c r="D7" s="209"/>
      <c r="E7" s="209" t="str">
        <f>Cust_Acyn&amp;"/ Hitachi"</f>
        <v>Customer/ Hitachi</v>
      </c>
      <c r="F7" s="208" t="s">
        <v>627</v>
      </c>
      <c r="G7" s="210"/>
      <c r="H7" s="211"/>
      <c r="J7" s="173" t="s">
        <v>215</v>
      </c>
      <c r="K7" s="173"/>
    </row>
    <row r="8" spans="2:11" s="21" customFormat="1">
      <c r="B8" s="476"/>
      <c r="C8" s="243" t="s">
        <v>1157</v>
      </c>
      <c r="D8" s="462"/>
      <c r="E8" s="160"/>
      <c r="F8" s="160"/>
      <c r="G8" s="217"/>
      <c r="H8" s="244"/>
      <c r="J8" s="552" t="s">
        <v>217</v>
      </c>
      <c r="K8" s="552"/>
    </row>
    <row r="9" spans="2:11" s="21" customFormat="1">
      <c r="B9" s="160">
        <f>B7+1</f>
        <v>2</v>
      </c>
      <c r="C9" s="243"/>
      <c r="D9" s="131" t="s">
        <v>1673</v>
      </c>
      <c r="E9" s="161" t="str">
        <f>Cust_Acyn</f>
        <v>Customer</v>
      </c>
      <c r="F9" s="160" t="s">
        <v>1674</v>
      </c>
      <c r="G9" s="217"/>
      <c r="H9" s="218"/>
      <c r="J9" s="173" t="s">
        <v>219</v>
      </c>
      <c r="K9" s="173" t="str">
        <f>Hitachi_PM_1</f>
        <v>HitachiPM_TBD</v>
      </c>
    </row>
    <row r="10" spans="2:11" s="21" customFormat="1">
      <c r="B10" s="476"/>
      <c r="C10" s="243" t="s">
        <v>628</v>
      </c>
      <c r="D10" s="462"/>
      <c r="E10" s="160"/>
      <c r="F10" s="160"/>
      <c r="G10" s="217"/>
      <c r="H10" s="244"/>
      <c r="J10" s="173" t="s">
        <v>1159</v>
      </c>
      <c r="K10" s="173" t="str">
        <f>Hitachi_STC_1</f>
        <v>Hitachi_STC_TBD</v>
      </c>
    </row>
    <row r="11" spans="2:11" s="21" customFormat="1">
      <c r="B11" s="160">
        <f>B9+1</f>
        <v>3</v>
      </c>
      <c r="C11" s="462" t="s">
        <v>1862</v>
      </c>
      <c r="D11" s="131"/>
      <c r="E11" s="161" t="str">
        <f>Cust_Acyn</f>
        <v>Customer</v>
      </c>
      <c r="F11" s="160" t="s">
        <v>325</v>
      </c>
      <c r="G11" s="217"/>
      <c r="H11" s="218"/>
      <c r="J11" s="173" t="s">
        <v>223</v>
      </c>
      <c r="K11" s="173" t="str">
        <f>Hitachi_Lead_TC</f>
        <v>HitachiLeadTC_TBD</v>
      </c>
    </row>
    <row r="12" spans="2:11" s="21" customFormat="1">
      <c r="B12" s="160">
        <f>B11+1</f>
        <v>4</v>
      </c>
      <c r="C12" s="462" t="s">
        <v>1863</v>
      </c>
      <c r="D12" s="131"/>
      <c r="E12" s="161" t="str">
        <f>Cust_Acyn</f>
        <v>Customer</v>
      </c>
      <c r="F12" s="160" t="s">
        <v>325</v>
      </c>
      <c r="G12" s="217"/>
      <c r="H12" s="244"/>
      <c r="J12" s="173" t="s">
        <v>225</v>
      </c>
      <c r="K12" s="173" t="str">
        <f>Hitachi_TC_1</f>
        <v>HitachiTC1_TBD</v>
      </c>
    </row>
    <row r="13" spans="2:11" s="21" customFormat="1">
      <c r="B13" s="160"/>
      <c r="C13" s="23" t="s">
        <v>167</v>
      </c>
      <c r="D13" s="41" t="s">
        <v>1864</v>
      </c>
      <c r="E13" s="10"/>
      <c r="F13" s="23"/>
      <c r="G13" s="60"/>
      <c r="H13" s="91"/>
      <c r="J13" s="173" t="s">
        <v>227</v>
      </c>
      <c r="K13" s="173" t="str">
        <f>Hitachi_TC_2</f>
        <v>HitachiTC2_TBD</v>
      </c>
    </row>
    <row r="14" spans="2:11" s="21" customFormat="1">
      <c r="B14" s="160"/>
      <c r="C14" s="23" t="s">
        <v>169</v>
      </c>
      <c r="D14" s="41" t="s">
        <v>1865</v>
      </c>
      <c r="E14" s="10"/>
      <c r="F14" s="23"/>
      <c r="G14" s="60"/>
      <c r="H14" s="91"/>
      <c r="J14" s="15"/>
      <c r="K14" s="15"/>
    </row>
    <row r="15" spans="2:11" s="27" customFormat="1">
      <c r="B15" s="208">
        <f>B12+1</f>
        <v>5</v>
      </c>
      <c r="C15" s="223" t="s">
        <v>674</v>
      </c>
      <c r="D15" s="247"/>
      <c r="E15" s="173" t="str">
        <f>Cust_Acyn</f>
        <v>Customer</v>
      </c>
      <c r="F15" s="160" t="s">
        <v>208</v>
      </c>
      <c r="G15" s="248"/>
      <c r="H15" s="249"/>
      <c r="J15" s="15"/>
      <c r="K15" s="15"/>
    </row>
    <row r="16" spans="2:11" s="27" customFormat="1">
      <c r="B16" s="208">
        <f>B15+1</f>
        <v>6</v>
      </c>
      <c r="C16" s="223" t="s">
        <v>1866</v>
      </c>
      <c r="D16" s="247"/>
      <c r="E16" s="173" t="s">
        <v>294</v>
      </c>
      <c r="F16" s="160" t="s">
        <v>208</v>
      </c>
      <c r="G16" s="248"/>
      <c r="H16" s="249"/>
    </row>
    <row r="17" spans="2:11" s="27" customFormat="1">
      <c r="B17" s="208">
        <f>B16+1</f>
        <v>7</v>
      </c>
      <c r="C17" s="223" t="s">
        <v>1867</v>
      </c>
      <c r="D17" s="247"/>
      <c r="E17" s="173" t="str">
        <f>Cust_Acyn&amp;"/ Hitachi-TC"</f>
        <v>Customer/ Hitachi-TC</v>
      </c>
      <c r="F17" s="160" t="s">
        <v>208</v>
      </c>
      <c r="G17" s="248"/>
      <c r="H17" s="249"/>
    </row>
    <row r="18" spans="2:11" s="27" customFormat="1">
      <c r="B18" s="208">
        <f>B17+1</f>
        <v>8</v>
      </c>
      <c r="C18" s="223" t="s">
        <v>1868</v>
      </c>
      <c r="D18" s="247"/>
      <c r="E18" s="173" t="str">
        <f>'Cover Sheet'!E8</f>
        <v>Customer</v>
      </c>
      <c r="F18" s="160" t="s">
        <v>1869</v>
      </c>
      <c r="G18" s="248"/>
      <c r="H18" s="249"/>
    </row>
    <row r="19" spans="2:11" s="27" customFormat="1">
      <c r="B19" s="208">
        <f>B18+1</f>
        <v>9</v>
      </c>
      <c r="C19" s="223" t="s">
        <v>1870</v>
      </c>
      <c r="D19" s="247"/>
      <c r="E19" s="173" t="str">
        <f>Cust_Acyn&amp;"/ Hitachi-TC"</f>
        <v>Customer/ Hitachi-TC</v>
      </c>
      <c r="F19" s="160" t="s">
        <v>208</v>
      </c>
      <c r="G19" s="248"/>
      <c r="H19" s="249"/>
    </row>
    <row r="20" spans="2:11" s="27" customFormat="1">
      <c r="B20" s="208"/>
      <c r="C20" s="160" t="s">
        <v>167</v>
      </c>
      <c r="D20" s="471" t="s">
        <v>1871</v>
      </c>
      <c r="E20" s="173"/>
      <c r="F20" s="160"/>
      <c r="G20" s="248"/>
      <c r="H20" s="249"/>
    </row>
    <row r="21" spans="2:11" s="27" customFormat="1">
      <c r="B21" s="208"/>
      <c r="C21" s="160" t="s">
        <v>169</v>
      </c>
      <c r="D21" s="471" t="s">
        <v>1872</v>
      </c>
      <c r="E21" s="173"/>
      <c r="F21" s="160"/>
      <c r="G21" s="248"/>
      <c r="H21" s="249"/>
      <c r="J21" s="21"/>
      <c r="K21" s="21"/>
    </row>
    <row r="22" spans="2:11" s="21" customFormat="1">
      <c r="B22" s="208">
        <f>B19+1</f>
        <v>10</v>
      </c>
      <c r="C22" s="462" t="s">
        <v>1873</v>
      </c>
      <c r="D22" s="471"/>
      <c r="E22" s="173" t="s">
        <v>294</v>
      </c>
      <c r="F22" s="160" t="s">
        <v>208</v>
      </c>
      <c r="G22" s="217"/>
      <c r="H22" s="244"/>
    </row>
    <row r="23" spans="2:11" s="21" customFormat="1">
      <c r="B23" s="208">
        <f>B22+1</f>
        <v>11</v>
      </c>
      <c r="C23" s="462" t="s">
        <v>676</v>
      </c>
      <c r="D23" s="471"/>
      <c r="E23" s="173"/>
      <c r="F23" s="160"/>
      <c r="G23" s="217"/>
      <c r="H23" s="244"/>
    </row>
    <row r="24" spans="2:11" s="21" customFormat="1">
      <c r="B24" s="208">
        <f>B23+1</f>
        <v>12</v>
      </c>
      <c r="C24" s="462" t="s">
        <v>1874</v>
      </c>
      <c r="D24" s="471"/>
      <c r="E24" s="173" t="s">
        <v>294</v>
      </c>
      <c r="F24" s="160" t="s">
        <v>208</v>
      </c>
      <c r="G24" s="217"/>
      <c r="H24" s="244"/>
      <c r="J24" s="27"/>
      <c r="K24" s="27"/>
    </row>
    <row r="25" spans="2:11" s="27" customFormat="1">
      <c r="B25" s="584" t="s">
        <v>678</v>
      </c>
      <c r="C25" s="586"/>
      <c r="D25" s="586"/>
      <c r="E25" s="586"/>
      <c r="F25" s="586"/>
      <c r="G25" s="586"/>
      <c r="H25" s="585"/>
    </row>
    <row r="26" spans="2:11" s="27" customFormat="1">
      <c r="B26" s="579" t="s">
        <v>731</v>
      </c>
      <c r="C26" s="579"/>
      <c r="D26" s="579"/>
      <c r="E26" s="579"/>
      <c r="F26" s="579"/>
      <c r="G26" s="579"/>
      <c r="H26" s="579"/>
      <c r="J26" s="21"/>
      <c r="K26" s="21"/>
    </row>
    <row r="27" spans="2:11" s="21" customFormat="1">
      <c r="B27" s="160">
        <f>B24+1</f>
        <v>13</v>
      </c>
      <c r="C27" s="462" t="s">
        <v>1875</v>
      </c>
      <c r="D27" s="462"/>
      <c r="E27" s="161" t="str">
        <f>Cust_Acyn</f>
        <v>Customer</v>
      </c>
      <c r="F27" s="160" t="s">
        <v>325</v>
      </c>
      <c r="G27" s="217"/>
      <c r="H27" s="244"/>
    </row>
    <row r="28" spans="2:11" s="21" customFormat="1">
      <c r="B28" s="160">
        <f>B27+1</f>
        <v>14</v>
      </c>
      <c r="C28" s="223" t="s">
        <v>1876</v>
      </c>
      <c r="D28" s="462"/>
      <c r="E28" s="161" t="str">
        <f>Cust_Acyn</f>
        <v>Customer</v>
      </c>
      <c r="F28" s="160" t="s">
        <v>325</v>
      </c>
      <c r="G28" s="217"/>
      <c r="H28" s="244"/>
    </row>
    <row r="29" spans="2:11" s="21" customFormat="1" ht="27">
      <c r="B29" s="160"/>
      <c r="C29" s="34"/>
      <c r="D29" s="385" t="s">
        <v>1877</v>
      </c>
      <c r="E29" s="10"/>
      <c r="F29" s="23"/>
      <c r="G29" s="60"/>
      <c r="H29" s="91"/>
    </row>
    <row r="30" spans="2:11" s="21" customFormat="1">
      <c r="B30" s="160">
        <f>B28+1</f>
        <v>15</v>
      </c>
      <c r="C30" s="223" t="s">
        <v>1878</v>
      </c>
      <c r="D30" s="462"/>
      <c r="E30" s="161" t="str">
        <f>Cust_Acyn</f>
        <v>Customer</v>
      </c>
      <c r="F30" s="160" t="s">
        <v>377</v>
      </c>
      <c r="G30" s="217"/>
      <c r="H30" s="244"/>
    </row>
    <row r="31" spans="2:11" s="21" customFormat="1">
      <c r="B31" s="160">
        <f>B30+1</f>
        <v>16</v>
      </c>
      <c r="C31" s="223" t="s">
        <v>1879</v>
      </c>
      <c r="D31" s="462"/>
      <c r="E31" s="161" t="str">
        <f>Cust_Acyn</f>
        <v>Customer</v>
      </c>
      <c r="F31" s="160" t="s">
        <v>377</v>
      </c>
      <c r="G31" s="217"/>
      <c r="H31" s="218" t="s">
        <v>83</v>
      </c>
      <c r="J31" s="20"/>
      <c r="K31" s="20"/>
    </row>
    <row r="32" spans="2:11" s="20" customFormat="1">
      <c r="B32" s="176">
        <f t="shared" ref="B32" si="0">B31+1</f>
        <v>17</v>
      </c>
      <c r="C32" s="474" t="s">
        <v>1880</v>
      </c>
      <c r="D32" s="173"/>
      <c r="E32" s="161" t="str">
        <f>Cust_Acyn</f>
        <v>Customer</v>
      </c>
      <c r="F32" s="160" t="s">
        <v>325</v>
      </c>
      <c r="G32" s="173"/>
      <c r="H32" s="173"/>
    </row>
    <row r="33" spans="2:11" s="20" customFormat="1">
      <c r="B33" s="176">
        <f>B32+1</f>
        <v>18</v>
      </c>
      <c r="C33" s="474" t="s">
        <v>1881</v>
      </c>
      <c r="D33" s="173"/>
      <c r="E33" s="161" t="str">
        <f>Cust_Acyn</f>
        <v>Customer</v>
      </c>
      <c r="F33" s="160" t="s">
        <v>325</v>
      </c>
      <c r="G33" s="173"/>
      <c r="H33" s="173"/>
    </row>
    <row r="34" spans="2:11" s="20" customFormat="1">
      <c r="B34" s="176"/>
      <c r="C34" s="17"/>
      <c r="D34" s="41" t="s">
        <v>1882</v>
      </c>
      <c r="E34" s="10"/>
      <c r="F34" s="23"/>
      <c r="G34" s="14"/>
      <c r="H34" s="14"/>
    </row>
    <row r="35" spans="2:11" s="20" customFormat="1">
      <c r="B35" s="176">
        <f>B33+1</f>
        <v>19</v>
      </c>
      <c r="C35" s="474" t="s">
        <v>1883</v>
      </c>
      <c r="D35" s="173"/>
      <c r="E35" s="161" t="str">
        <f>Cust_Acyn</f>
        <v>Customer</v>
      </c>
      <c r="F35" s="160" t="s">
        <v>325</v>
      </c>
      <c r="G35" s="173"/>
      <c r="H35" s="173"/>
    </row>
    <row r="36" spans="2:11" s="20" customFormat="1">
      <c r="B36" s="176"/>
      <c r="C36" s="17"/>
      <c r="D36" s="41" t="s">
        <v>1884</v>
      </c>
      <c r="E36" s="10"/>
      <c r="F36" s="23"/>
      <c r="G36" s="14"/>
      <c r="H36" s="14"/>
    </row>
    <row r="37" spans="2:11" s="20" customFormat="1">
      <c r="B37" s="176">
        <f>B35+1</f>
        <v>20</v>
      </c>
      <c r="C37" s="474" t="s">
        <v>1885</v>
      </c>
      <c r="D37" s="173"/>
      <c r="E37" s="161" t="str">
        <f t="shared" ref="E37:E43" si="1">Cust_Acyn</f>
        <v>Customer</v>
      </c>
      <c r="F37" s="160" t="s">
        <v>325</v>
      </c>
      <c r="G37" s="173"/>
      <c r="H37" s="173"/>
    </row>
    <row r="38" spans="2:11" s="20" customFormat="1">
      <c r="B38" s="176">
        <f>B37+1</f>
        <v>21</v>
      </c>
      <c r="C38" s="474" t="s">
        <v>1886</v>
      </c>
      <c r="D38" s="173"/>
      <c r="E38" s="161" t="str">
        <f t="shared" si="1"/>
        <v>Customer</v>
      </c>
      <c r="F38" s="160" t="s">
        <v>325</v>
      </c>
      <c r="G38" s="173"/>
      <c r="H38" s="173"/>
    </row>
    <row r="39" spans="2:11" s="20" customFormat="1">
      <c r="B39" s="176">
        <f t="shared" ref="B39:B43" si="2">B38+1</f>
        <v>22</v>
      </c>
      <c r="C39" s="474" t="s">
        <v>1887</v>
      </c>
      <c r="D39" s="173"/>
      <c r="E39" s="161" t="str">
        <f t="shared" si="1"/>
        <v>Customer</v>
      </c>
      <c r="F39" s="160" t="s">
        <v>325</v>
      </c>
      <c r="G39" s="173"/>
      <c r="H39" s="173"/>
    </row>
    <row r="40" spans="2:11" s="20" customFormat="1">
      <c r="B40" s="176">
        <f t="shared" si="2"/>
        <v>23</v>
      </c>
      <c r="C40" s="474" t="s">
        <v>1888</v>
      </c>
      <c r="D40" s="173"/>
      <c r="E40" s="161" t="str">
        <f t="shared" si="1"/>
        <v>Customer</v>
      </c>
      <c r="F40" s="160" t="s">
        <v>325</v>
      </c>
      <c r="G40" s="173"/>
      <c r="H40" s="173"/>
    </row>
    <row r="41" spans="2:11" s="20" customFormat="1">
      <c r="B41" s="176">
        <f t="shared" si="2"/>
        <v>24</v>
      </c>
      <c r="C41" s="474" t="s">
        <v>1889</v>
      </c>
      <c r="D41" s="173"/>
      <c r="E41" s="161" t="str">
        <f t="shared" si="1"/>
        <v>Customer</v>
      </c>
      <c r="F41" s="160" t="s">
        <v>325</v>
      </c>
      <c r="G41" s="173"/>
      <c r="H41" s="173"/>
    </row>
    <row r="42" spans="2:11" s="20" customFormat="1">
      <c r="B42" s="176">
        <f t="shared" si="2"/>
        <v>25</v>
      </c>
      <c r="C42" s="474" t="s">
        <v>1890</v>
      </c>
      <c r="D42" s="173"/>
      <c r="E42" s="161" t="str">
        <f t="shared" si="1"/>
        <v>Customer</v>
      </c>
      <c r="F42" s="160" t="s">
        <v>325</v>
      </c>
      <c r="G42" s="173"/>
      <c r="H42" s="173"/>
    </row>
    <row r="43" spans="2:11" s="20" customFormat="1">
      <c r="B43" s="176">
        <f t="shared" si="2"/>
        <v>26</v>
      </c>
      <c r="C43" s="474" t="s">
        <v>1891</v>
      </c>
      <c r="D43" s="173"/>
      <c r="E43" s="161" t="str">
        <f t="shared" si="1"/>
        <v>Customer</v>
      </c>
      <c r="F43" s="160" t="s">
        <v>325</v>
      </c>
      <c r="G43" s="173"/>
      <c r="H43" s="173"/>
    </row>
    <row r="44" spans="2:11" s="20" customFormat="1">
      <c r="B44" s="173"/>
      <c r="C44" s="475" t="s">
        <v>1892</v>
      </c>
      <c r="D44" s="173"/>
      <c r="E44" s="161"/>
      <c r="F44" s="160"/>
      <c r="G44" s="173"/>
      <c r="H44" s="173"/>
    </row>
    <row r="45" spans="2:11" s="20" customFormat="1">
      <c r="B45" s="176">
        <f>B43+1</f>
        <v>27</v>
      </c>
      <c r="C45" s="173"/>
      <c r="D45" s="474" t="s">
        <v>1893</v>
      </c>
      <c r="E45" s="161" t="str">
        <f>Cust_Acyn</f>
        <v>Customer</v>
      </c>
      <c r="F45" s="160" t="s">
        <v>325</v>
      </c>
      <c r="G45" s="173"/>
      <c r="H45" s="173"/>
    </row>
    <row r="46" spans="2:11" s="20" customFormat="1">
      <c r="B46" s="176">
        <f>B45+1</f>
        <v>28</v>
      </c>
      <c r="C46" s="223"/>
      <c r="D46" s="173" t="s">
        <v>1894</v>
      </c>
      <c r="E46" s="161" t="str">
        <f>Cust_Acyn</f>
        <v>Customer</v>
      </c>
      <c r="F46" s="160" t="s">
        <v>325</v>
      </c>
      <c r="G46" s="173"/>
      <c r="H46" s="173"/>
    </row>
    <row r="47" spans="2:11" s="20" customFormat="1">
      <c r="B47" s="176">
        <f>B46+1</f>
        <v>29</v>
      </c>
      <c r="C47" s="34"/>
      <c r="D47" s="41" t="s">
        <v>1895</v>
      </c>
      <c r="E47" s="161" t="str">
        <f>Cust_Acyn</f>
        <v>Customer</v>
      </c>
      <c r="F47" s="160" t="s">
        <v>325</v>
      </c>
      <c r="G47" s="14"/>
      <c r="H47" s="14"/>
    </row>
    <row r="48" spans="2:11" s="20" customFormat="1">
      <c r="B48" s="176">
        <f>B47+1</f>
        <v>30</v>
      </c>
      <c r="C48" s="34"/>
      <c r="D48" s="33" t="s">
        <v>1896</v>
      </c>
      <c r="E48" s="161" t="str">
        <f>Cust_Acyn</f>
        <v>Customer</v>
      </c>
      <c r="F48" s="160" t="s">
        <v>325</v>
      </c>
      <c r="G48" s="14"/>
      <c r="H48" s="14"/>
      <c r="J48" s="21"/>
      <c r="K48" s="21"/>
    </row>
    <row r="49" spans="2:11" s="21" customFormat="1">
      <c r="B49" s="565" t="s">
        <v>1046</v>
      </c>
      <c r="C49" s="566"/>
      <c r="D49" s="566"/>
      <c r="E49" s="566"/>
      <c r="F49" s="566"/>
      <c r="G49" s="566"/>
      <c r="H49" s="567"/>
      <c r="J49" s="27"/>
      <c r="K49" s="27"/>
    </row>
    <row r="50" spans="2:11" s="27" customFormat="1">
      <c r="B50" s="208"/>
      <c r="C50" s="246" t="s">
        <v>1186</v>
      </c>
      <c r="D50" s="246"/>
      <c r="E50" s="470"/>
      <c r="F50" s="470"/>
      <c r="G50" s="253"/>
      <c r="H50" s="249"/>
    </row>
    <row r="51" spans="2:11" s="27" customFormat="1">
      <c r="B51" s="208"/>
      <c r="C51" s="222" t="s">
        <v>1048</v>
      </c>
      <c r="D51" s="222"/>
      <c r="E51" s="199"/>
      <c r="F51" s="199"/>
      <c r="G51" s="209"/>
      <c r="H51" s="249"/>
    </row>
    <row r="52" spans="2:11" s="27" customFormat="1">
      <c r="B52" s="208">
        <f>B48+1</f>
        <v>31</v>
      </c>
      <c r="C52" s="223" t="s">
        <v>1739</v>
      </c>
      <c r="D52" s="227"/>
      <c r="E52" s="173" t="s">
        <v>294</v>
      </c>
      <c r="F52" s="199" t="s">
        <v>208</v>
      </c>
      <c r="G52" s="209"/>
      <c r="H52" s="249"/>
    </row>
    <row r="53" spans="2:11" s="27" customFormat="1">
      <c r="B53" s="208">
        <f t="shared" ref="B53" si="3">B52+1</f>
        <v>32</v>
      </c>
      <c r="C53" s="223" t="s">
        <v>1050</v>
      </c>
      <c r="D53" s="227"/>
      <c r="E53" s="173" t="s">
        <v>294</v>
      </c>
      <c r="F53" s="199" t="s">
        <v>208</v>
      </c>
      <c r="G53" s="209"/>
      <c r="H53" s="249"/>
      <c r="J53" s="21"/>
      <c r="K53" s="21"/>
    </row>
    <row r="54" spans="2:11" s="21" customFormat="1">
      <c r="B54" s="568" t="s">
        <v>1051</v>
      </c>
      <c r="C54" s="569"/>
      <c r="D54" s="569"/>
      <c r="E54" s="569"/>
      <c r="F54" s="569"/>
      <c r="G54" s="569"/>
      <c r="H54" s="570"/>
    </row>
    <row r="55" spans="2:11" s="21" customFormat="1">
      <c r="B55" s="160">
        <f>B53+1</f>
        <v>33</v>
      </c>
      <c r="C55" s="462" t="s">
        <v>1052</v>
      </c>
      <c r="D55" s="462"/>
      <c r="E55" s="173" t="s">
        <v>294</v>
      </c>
      <c r="F55" s="160" t="s">
        <v>208</v>
      </c>
      <c r="G55" s="217"/>
      <c r="H55" s="218"/>
    </row>
    <row r="56" spans="2:11" s="21" customFormat="1">
      <c r="B56" s="208">
        <f t="shared" ref="B56:B60" si="4">B55+1</f>
        <v>34</v>
      </c>
      <c r="C56" s="462" t="s">
        <v>1054</v>
      </c>
      <c r="D56" s="462"/>
      <c r="E56" s="173" t="s">
        <v>294</v>
      </c>
      <c r="F56" s="160" t="s">
        <v>208</v>
      </c>
      <c r="G56" s="217"/>
      <c r="H56" s="218"/>
    </row>
    <row r="57" spans="2:11" s="21" customFormat="1">
      <c r="B57" s="208">
        <f t="shared" si="4"/>
        <v>35</v>
      </c>
      <c r="C57" s="462" t="s">
        <v>1055</v>
      </c>
      <c r="D57" s="462"/>
      <c r="E57" s="161" t="str">
        <f>Cust_Acyn</f>
        <v>Customer</v>
      </c>
      <c r="F57" s="160" t="s">
        <v>1869</v>
      </c>
      <c r="G57" s="217"/>
      <c r="H57" s="218"/>
    </row>
    <row r="58" spans="2:11" s="21" customFormat="1">
      <c r="B58" s="208">
        <f t="shared" si="4"/>
        <v>36</v>
      </c>
      <c r="C58" s="462" t="s">
        <v>1056</v>
      </c>
      <c r="D58" s="462"/>
      <c r="E58" s="173" t="s">
        <v>294</v>
      </c>
      <c r="F58" s="160" t="s">
        <v>208</v>
      </c>
      <c r="G58" s="217"/>
      <c r="H58" s="218"/>
    </row>
    <row r="59" spans="2:11" s="21" customFormat="1">
      <c r="B59" s="208">
        <f t="shared" si="4"/>
        <v>37</v>
      </c>
      <c r="C59" s="462" t="s">
        <v>1057</v>
      </c>
      <c r="D59" s="462"/>
      <c r="E59" s="173" t="s">
        <v>294</v>
      </c>
      <c r="F59" s="160" t="s">
        <v>208</v>
      </c>
      <c r="G59" s="217"/>
      <c r="H59" s="218"/>
    </row>
    <row r="60" spans="2:11" s="21" customFormat="1">
      <c r="B60" s="208">
        <f t="shared" si="4"/>
        <v>38</v>
      </c>
      <c r="C60" s="462" t="s">
        <v>1058</v>
      </c>
      <c r="D60" s="462"/>
      <c r="E60" s="173" t="s">
        <v>294</v>
      </c>
      <c r="F60" s="160" t="s">
        <v>208</v>
      </c>
      <c r="G60" s="217"/>
      <c r="H60" s="218"/>
    </row>
    <row r="61" spans="2:11" s="21" customFormat="1">
      <c r="B61" s="571" t="s">
        <v>1059</v>
      </c>
      <c r="C61" s="572"/>
      <c r="D61" s="572"/>
      <c r="E61" s="572"/>
      <c r="F61" s="572"/>
      <c r="G61" s="572"/>
      <c r="H61" s="573"/>
    </row>
    <row r="62" spans="2:11" s="21" customFormat="1">
      <c r="B62" s="160">
        <f>B60+1</f>
        <v>39</v>
      </c>
      <c r="C62" s="462" t="s">
        <v>1897</v>
      </c>
      <c r="D62" s="466"/>
      <c r="E62" s="161" t="str">
        <f>Cust_Acyn</f>
        <v>Customer</v>
      </c>
      <c r="F62" s="160" t="s">
        <v>325</v>
      </c>
      <c r="G62" s="217"/>
      <c r="H62" s="218"/>
    </row>
    <row r="63" spans="2:11" s="21" customFormat="1">
      <c r="B63" s="160">
        <f>B62+1</f>
        <v>40</v>
      </c>
      <c r="C63" s="462" t="s">
        <v>1898</v>
      </c>
      <c r="D63" s="466"/>
      <c r="E63" s="161" t="str">
        <f>Cust_Acyn</f>
        <v>Customer</v>
      </c>
      <c r="F63" s="160" t="s">
        <v>325</v>
      </c>
      <c r="G63" s="217"/>
      <c r="H63" s="218"/>
    </row>
    <row r="64" spans="2:11" s="21" customFormat="1">
      <c r="B64" s="160">
        <f>B63+1</f>
        <v>41</v>
      </c>
      <c r="C64" s="462" t="s">
        <v>1188</v>
      </c>
      <c r="D64" s="466"/>
      <c r="E64" s="161" t="str">
        <f>Cust_Acyn</f>
        <v>Customer</v>
      </c>
      <c r="F64" s="160" t="s">
        <v>325</v>
      </c>
      <c r="G64" s="217"/>
      <c r="H64" s="218"/>
    </row>
    <row r="65" spans="2:8" s="21" customFormat="1">
      <c r="B65" s="160">
        <f>B64+1</f>
        <v>42</v>
      </c>
      <c r="C65" s="462" t="s">
        <v>1899</v>
      </c>
      <c r="D65" s="466"/>
      <c r="E65" s="161" t="str">
        <f>Cust_Acyn</f>
        <v>Customer</v>
      </c>
      <c r="F65" s="160" t="s">
        <v>325</v>
      </c>
      <c r="G65" s="217"/>
      <c r="H65" s="218"/>
    </row>
    <row r="66" spans="2:8" s="21" customFormat="1">
      <c r="B66" s="160">
        <f>B65+1</f>
        <v>43</v>
      </c>
      <c r="C66" s="462" t="s">
        <v>1900</v>
      </c>
      <c r="D66" s="466"/>
      <c r="E66" s="161" t="str">
        <f>Cust_Acyn</f>
        <v>Customer</v>
      </c>
      <c r="F66" s="160" t="s">
        <v>325</v>
      </c>
      <c r="G66" s="217"/>
      <c r="H66" s="218"/>
    </row>
    <row r="67" spans="2:8" s="21" customFormat="1" ht="27.75" customHeight="1">
      <c r="B67" s="462"/>
      <c r="C67" s="7"/>
      <c r="D67" s="385" t="s">
        <v>1901</v>
      </c>
      <c r="E67" s="10"/>
      <c r="F67" s="23"/>
      <c r="G67" s="60"/>
      <c r="H67" s="61"/>
    </row>
    <row r="68" spans="2:8" s="21" customFormat="1">
      <c r="B68" s="160">
        <f>B66+1</f>
        <v>44</v>
      </c>
      <c r="C68" s="462" t="s">
        <v>1902</v>
      </c>
      <c r="D68" s="466"/>
      <c r="E68" s="161" t="str">
        <f>Cust_Acyn</f>
        <v>Customer</v>
      </c>
      <c r="F68" s="160" t="s">
        <v>325</v>
      </c>
      <c r="G68" s="217"/>
      <c r="H68" s="218"/>
    </row>
    <row r="69" spans="2:8" s="21" customFormat="1">
      <c r="B69" s="462"/>
      <c r="C69" s="7"/>
      <c r="D69" s="41" t="s">
        <v>1903</v>
      </c>
      <c r="E69" s="10"/>
      <c r="F69" s="23"/>
      <c r="G69" s="60"/>
      <c r="H69" s="61"/>
    </row>
    <row r="70" spans="2:8" s="21" customFormat="1">
      <c r="B70" s="160">
        <f>B68+1</f>
        <v>45</v>
      </c>
      <c r="C70" s="462" t="s">
        <v>1904</v>
      </c>
      <c r="D70" s="466"/>
      <c r="E70" s="161" t="str">
        <f>Cust_Acyn</f>
        <v>Customer</v>
      </c>
      <c r="F70" s="160" t="s">
        <v>325</v>
      </c>
      <c r="G70" s="217"/>
      <c r="H70" s="218"/>
    </row>
    <row r="71" spans="2:8" s="21" customFormat="1">
      <c r="B71" s="462"/>
      <c r="C71" s="7"/>
      <c r="D71" s="41" t="s">
        <v>1905</v>
      </c>
      <c r="E71" s="10"/>
      <c r="F71" s="23"/>
      <c r="G71" s="60"/>
      <c r="H71" s="61"/>
    </row>
    <row r="72" spans="2:8" s="21" customFormat="1">
      <c r="B72" s="160">
        <f>B70+1</f>
        <v>46</v>
      </c>
      <c r="C72" s="462" t="s">
        <v>1906</v>
      </c>
      <c r="D72" s="466"/>
      <c r="E72" s="161" t="str">
        <f>'Cover Sheet'!E8</f>
        <v>Customer</v>
      </c>
      <c r="F72" s="160" t="s">
        <v>325</v>
      </c>
      <c r="G72" s="217"/>
      <c r="H72" s="218"/>
    </row>
    <row r="73" spans="2:8" s="21" customFormat="1">
      <c r="B73" s="462"/>
      <c r="C73" s="7"/>
      <c r="D73" s="41" t="s">
        <v>1907</v>
      </c>
      <c r="E73" s="10"/>
      <c r="F73" s="23"/>
      <c r="G73" s="60"/>
      <c r="H73" s="61"/>
    </row>
    <row r="74" spans="2:8" s="21" customFormat="1">
      <c r="B74" s="160">
        <f>B72+1</f>
        <v>47</v>
      </c>
      <c r="C74" s="462" t="s">
        <v>1908</v>
      </c>
      <c r="D74" s="466"/>
      <c r="E74" s="161" t="str">
        <f>'Cover Sheet'!E8</f>
        <v>Customer</v>
      </c>
      <c r="F74" s="160" t="s">
        <v>325</v>
      </c>
      <c r="G74" s="217"/>
      <c r="H74" s="218"/>
    </row>
    <row r="75" spans="2:8" s="21" customFormat="1">
      <c r="B75" s="462"/>
      <c r="C75" s="7"/>
      <c r="D75" s="462" t="s">
        <v>1909</v>
      </c>
      <c r="E75" s="10"/>
      <c r="F75" s="23"/>
      <c r="G75" s="60"/>
      <c r="H75" s="61"/>
    </row>
    <row r="76" spans="2:8" s="21" customFormat="1">
      <c r="B76" s="462"/>
      <c r="C76" s="7"/>
      <c r="D76" s="41" t="s">
        <v>1910</v>
      </c>
      <c r="E76" s="10"/>
      <c r="F76" s="23"/>
      <c r="G76" s="60"/>
      <c r="H76" s="61"/>
    </row>
    <row r="77" spans="2:8" s="21" customFormat="1">
      <c r="B77" s="462"/>
      <c r="C77" s="7"/>
      <c r="D77" s="41" t="s">
        <v>1911</v>
      </c>
      <c r="E77" s="10"/>
      <c r="F77" s="23"/>
      <c r="G77" s="60"/>
      <c r="H77" s="61"/>
    </row>
    <row r="78" spans="2:8" s="21" customFormat="1">
      <c r="B78" s="462"/>
      <c r="C78" s="7"/>
      <c r="D78" s="41" t="s">
        <v>1912</v>
      </c>
      <c r="E78" s="10"/>
      <c r="F78" s="23"/>
      <c r="G78" s="60"/>
      <c r="H78" s="61"/>
    </row>
    <row r="79" spans="2:8" s="21" customFormat="1">
      <c r="B79" s="462"/>
      <c r="C79" s="7"/>
      <c r="D79" s="41" t="s">
        <v>1913</v>
      </c>
      <c r="E79" s="10"/>
      <c r="F79" s="23"/>
      <c r="G79" s="60"/>
      <c r="H79" s="61"/>
    </row>
    <row r="80" spans="2:8" s="21" customFormat="1">
      <c r="B80" s="160">
        <f>B74+1</f>
        <v>48</v>
      </c>
      <c r="C80" s="462" t="s">
        <v>1914</v>
      </c>
      <c r="D80" s="466"/>
      <c r="E80" s="161" t="str">
        <f t="shared" ref="E80:E85" si="5">Cust_Acyn</f>
        <v>Customer</v>
      </c>
      <c r="F80" s="160" t="s">
        <v>325</v>
      </c>
      <c r="G80" s="217"/>
      <c r="H80" s="218"/>
    </row>
    <row r="81" spans="2:11" s="21" customFormat="1">
      <c r="B81" s="160">
        <f t="shared" ref="B81:B86" si="6">B80+1</f>
        <v>49</v>
      </c>
      <c r="C81" s="462" t="s">
        <v>1915</v>
      </c>
      <c r="D81" s="466"/>
      <c r="E81" s="161" t="str">
        <f t="shared" si="5"/>
        <v>Customer</v>
      </c>
      <c r="F81" s="160" t="s">
        <v>377</v>
      </c>
      <c r="G81" s="217"/>
      <c r="H81" s="218"/>
    </row>
    <row r="82" spans="2:11" s="21" customFormat="1">
      <c r="B82" s="160">
        <f t="shared" si="6"/>
        <v>50</v>
      </c>
      <c r="C82" s="462" t="s">
        <v>1916</v>
      </c>
      <c r="D82" s="466"/>
      <c r="E82" s="161" t="str">
        <f t="shared" si="5"/>
        <v>Customer</v>
      </c>
      <c r="F82" s="160" t="s">
        <v>377</v>
      </c>
      <c r="G82" s="217"/>
      <c r="H82" s="218"/>
    </row>
    <row r="83" spans="2:11" s="21" customFormat="1">
      <c r="B83" s="160">
        <f t="shared" si="6"/>
        <v>51</v>
      </c>
      <c r="C83" s="462" t="s">
        <v>1917</v>
      </c>
      <c r="D83" s="466"/>
      <c r="E83" s="161" t="str">
        <f t="shared" si="5"/>
        <v>Customer</v>
      </c>
      <c r="F83" s="160" t="s">
        <v>325</v>
      </c>
      <c r="G83" s="217"/>
      <c r="H83" s="218"/>
    </row>
    <row r="84" spans="2:11" s="21" customFormat="1">
      <c r="B84" s="160">
        <f t="shared" si="6"/>
        <v>52</v>
      </c>
      <c r="C84" s="41" t="s">
        <v>1918</v>
      </c>
      <c r="D84" s="41"/>
      <c r="E84" s="161" t="str">
        <f t="shared" si="5"/>
        <v>Customer</v>
      </c>
      <c r="F84" s="160" t="s">
        <v>325</v>
      </c>
      <c r="G84" s="60"/>
      <c r="H84" s="61"/>
    </row>
    <row r="85" spans="2:11" s="21" customFormat="1">
      <c r="B85" s="160">
        <f t="shared" si="6"/>
        <v>53</v>
      </c>
      <c r="C85" s="462" t="s">
        <v>1919</v>
      </c>
      <c r="D85" s="466"/>
      <c r="E85" s="161" t="str">
        <f t="shared" si="5"/>
        <v>Customer</v>
      </c>
      <c r="F85" s="160" t="s">
        <v>325</v>
      </c>
      <c r="G85" s="217"/>
      <c r="H85" s="218"/>
    </row>
    <row r="86" spans="2:11" s="21" customFormat="1">
      <c r="B86" s="160">
        <f t="shared" si="6"/>
        <v>54</v>
      </c>
      <c r="C86" s="222" t="s">
        <v>1118</v>
      </c>
      <c r="D86" s="261"/>
      <c r="E86" s="161" t="str">
        <f>Cust_Acyn&amp;"/ Hitachi"</f>
        <v>Customer/ Hitachi</v>
      </c>
      <c r="F86" s="160" t="s">
        <v>65</v>
      </c>
      <c r="G86" s="161"/>
      <c r="H86" s="244"/>
    </row>
    <row r="87" spans="2:11" s="21" customFormat="1">
      <c r="B87" s="579" t="s">
        <v>1119</v>
      </c>
      <c r="C87" s="579"/>
      <c r="D87" s="579"/>
      <c r="E87" s="579"/>
      <c r="F87" s="579"/>
      <c r="G87" s="579"/>
      <c r="H87" s="579"/>
    </row>
    <row r="88" spans="2:11" s="21" customFormat="1">
      <c r="B88" s="176">
        <f>B86+1</f>
        <v>55</v>
      </c>
      <c r="C88" s="234" t="s">
        <v>1120</v>
      </c>
      <c r="D88" s="235"/>
      <c r="E88" s="173" t="s">
        <v>294</v>
      </c>
      <c r="F88" s="160" t="s">
        <v>208</v>
      </c>
      <c r="G88" s="173"/>
      <c r="H88" s="173"/>
    </row>
    <row r="89" spans="2:11" s="21" customFormat="1">
      <c r="B89" s="176">
        <f>B88+1</f>
        <v>56</v>
      </c>
      <c r="C89" s="234" t="s">
        <v>1121</v>
      </c>
      <c r="D89" s="235"/>
      <c r="E89" s="173" t="s">
        <v>294</v>
      </c>
      <c r="F89" s="160" t="s">
        <v>208</v>
      </c>
      <c r="G89" s="173"/>
      <c r="H89" s="173"/>
      <c r="J89" s="5"/>
      <c r="K89" s="5"/>
    </row>
    <row r="90" spans="2:11" s="5" customFormat="1">
      <c r="B90" s="176">
        <f t="shared" ref="B90:B99" si="7">B89+1</f>
        <v>57</v>
      </c>
      <c r="C90" s="234" t="s">
        <v>1122</v>
      </c>
      <c r="D90" s="235"/>
      <c r="E90" s="173" t="s">
        <v>294</v>
      </c>
      <c r="F90" s="160" t="s">
        <v>208</v>
      </c>
      <c r="G90" s="173"/>
      <c r="H90" s="173"/>
    </row>
    <row r="91" spans="2:11" s="5" customFormat="1">
      <c r="B91" s="176">
        <f t="shared" si="7"/>
        <v>58</v>
      </c>
      <c r="C91" s="234" t="s">
        <v>1123</v>
      </c>
      <c r="D91" s="235"/>
      <c r="E91" s="173" t="s">
        <v>294</v>
      </c>
      <c r="F91" s="160" t="s">
        <v>208</v>
      </c>
      <c r="G91" s="173"/>
      <c r="H91" s="173"/>
    </row>
    <row r="92" spans="2:11" s="5" customFormat="1">
      <c r="B92" s="176">
        <f t="shared" si="7"/>
        <v>59</v>
      </c>
      <c r="C92" s="234" t="s">
        <v>1124</v>
      </c>
      <c r="D92" s="235"/>
      <c r="E92" s="173" t="s">
        <v>294</v>
      </c>
      <c r="F92" s="160" t="s">
        <v>208</v>
      </c>
      <c r="G92" s="462"/>
      <c r="H92" s="462"/>
    </row>
    <row r="93" spans="2:11" s="5" customFormat="1">
      <c r="B93" s="176">
        <f t="shared" si="7"/>
        <v>60</v>
      </c>
      <c r="C93" s="234" t="s">
        <v>1125</v>
      </c>
      <c r="D93" s="235"/>
      <c r="E93" s="173" t="s">
        <v>294</v>
      </c>
      <c r="F93" s="160" t="s">
        <v>208</v>
      </c>
      <c r="G93" s="462"/>
      <c r="H93" s="462"/>
    </row>
    <row r="94" spans="2:11" s="5" customFormat="1">
      <c r="B94" s="176">
        <f t="shared" si="7"/>
        <v>61</v>
      </c>
      <c r="C94" s="236" t="s">
        <v>1126</v>
      </c>
      <c r="D94" s="235"/>
      <c r="E94" s="173" t="s">
        <v>294</v>
      </c>
      <c r="F94" s="160" t="s">
        <v>208</v>
      </c>
      <c r="G94" s="462"/>
      <c r="H94" s="462"/>
    </row>
    <row r="95" spans="2:11" s="5" customFormat="1">
      <c r="B95" s="176"/>
      <c r="C95" s="237" t="s">
        <v>167</v>
      </c>
      <c r="D95" s="234" t="s">
        <v>1127</v>
      </c>
      <c r="E95" s="173" t="s">
        <v>294</v>
      </c>
      <c r="F95" s="160" t="s">
        <v>208</v>
      </c>
      <c r="G95" s="462"/>
      <c r="H95" s="462"/>
    </row>
    <row r="96" spans="2:11" s="5" customFormat="1">
      <c r="B96" s="176"/>
      <c r="C96" s="237" t="s">
        <v>169</v>
      </c>
      <c r="D96" s="234" t="s">
        <v>1128</v>
      </c>
      <c r="E96" s="173" t="s">
        <v>294</v>
      </c>
      <c r="F96" s="160" t="s">
        <v>208</v>
      </c>
      <c r="G96" s="462"/>
      <c r="H96" s="462"/>
      <c r="J96" s="19"/>
      <c r="K96" s="19"/>
    </row>
    <row r="97" spans="2:11">
      <c r="B97" s="176">
        <f>B94+1</f>
        <v>62</v>
      </c>
      <c r="C97" s="238" t="s">
        <v>1129</v>
      </c>
      <c r="D97" s="234"/>
      <c r="E97" s="474" t="s">
        <v>294</v>
      </c>
      <c r="F97" s="160" t="s">
        <v>208</v>
      </c>
      <c r="G97" s="462"/>
      <c r="H97" s="462"/>
      <c r="J97" s="5"/>
      <c r="K97" s="5"/>
    </row>
    <row r="98" spans="2:11" s="5" customFormat="1">
      <c r="B98" s="176">
        <f>B97+1</f>
        <v>63</v>
      </c>
      <c r="C98" s="234" t="s">
        <v>1130</v>
      </c>
      <c r="D98" s="235"/>
      <c r="E98" s="161" t="str">
        <f>Cust_Acyn&amp;"/ Hitachi-TC"</f>
        <v>Customer/ Hitachi-TC</v>
      </c>
      <c r="F98" s="160" t="s">
        <v>208</v>
      </c>
      <c r="G98" s="462"/>
      <c r="H98" s="462"/>
      <c r="J98" s="92"/>
      <c r="K98" s="92"/>
    </row>
    <row r="99" spans="2:11" s="92" customFormat="1">
      <c r="B99" s="176">
        <f t="shared" si="7"/>
        <v>64</v>
      </c>
      <c r="C99" s="234" t="s">
        <v>1131</v>
      </c>
      <c r="D99" s="235"/>
      <c r="E99" s="161" t="str">
        <f>Cust_Acyn&amp;"/ Hitachi-TC"</f>
        <v>Customer/ Hitachi-TC</v>
      </c>
      <c r="F99" s="160" t="s">
        <v>208</v>
      </c>
      <c r="G99" s="462"/>
      <c r="H99" s="462"/>
      <c r="J99" s="19"/>
      <c r="K99" s="19"/>
    </row>
  </sheetData>
  <mergeCells count="12">
    <mergeCell ref="B87:H87"/>
    <mergeCell ref="B2:H2"/>
    <mergeCell ref="C3:D3"/>
    <mergeCell ref="J3:K3"/>
    <mergeCell ref="B5:H5"/>
    <mergeCell ref="J4:K4"/>
    <mergeCell ref="J8:K8"/>
    <mergeCell ref="B25:H25"/>
    <mergeCell ref="B26:H26"/>
    <mergeCell ref="B49:H49"/>
    <mergeCell ref="B54:H54"/>
    <mergeCell ref="B61:H61"/>
  </mergeCells>
  <hyperlinks>
    <hyperlink ref="J2" location="'Cover Sheet'!A1" display="Back to Cover Sheet" xr:uid="{00000000-0004-0000-0F00-000000000000}"/>
  </hyperlinks>
  <pageMargins left="0.75" right="0.75" top="1" bottom="1" header="0.5" footer="0.5"/>
  <pageSetup orientation="portrait" horizontalDpi="4294967292" verticalDpi="4294967292"/>
  <headerFooter alignWithMargins="0"/>
  <ignoredErrors>
    <ignoredError sqref="E18"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7" tint="0.39997558519241921"/>
  </sheetPr>
  <dimension ref="B2:K224"/>
  <sheetViews>
    <sheetView zoomScale="80" zoomScaleNormal="80" zoomScalePageLayoutView="125" workbookViewId="0">
      <selection activeCell="D52" sqref="D52"/>
    </sheetView>
  </sheetViews>
  <sheetFormatPr defaultColWidth="8.7109375" defaultRowHeight="15.75"/>
  <cols>
    <col min="1" max="1" width="2.28515625" style="19" customWidth="1"/>
    <col min="2" max="2" width="3.85546875" style="264" customWidth="1"/>
    <col min="3" max="3" width="2.28515625" style="83" customWidth="1"/>
    <col min="4" max="4" width="208" style="19" bestFit="1" customWidth="1"/>
    <col min="5" max="5" width="22.42578125" style="84" bestFit="1" customWidth="1"/>
    <col min="6" max="6" width="14.7109375" style="82" bestFit="1" customWidth="1"/>
    <col min="7" max="7" width="15.7109375" style="85" bestFit="1" customWidth="1"/>
    <col min="8" max="8" width="14.42578125" style="86" bestFit="1" customWidth="1"/>
    <col min="9" max="9" width="4.140625" style="19" customWidth="1"/>
    <col min="10" max="10" width="32" style="18" customWidth="1"/>
    <col min="11" max="11" width="24.42578125" style="18" customWidth="1"/>
    <col min="12" max="16384" width="8.7109375" style="19"/>
  </cols>
  <sheetData>
    <row r="2" spans="2:11" s="5" customFormat="1" ht="21">
      <c r="B2" s="530" t="s">
        <v>1920</v>
      </c>
      <c r="C2" s="530"/>
      <c r="D2" s="530"/>
      <c r="E2" s="530"/>
      <c r="F2" s="530"/>
      <c r="G2" s="530"/>
      <c r="H2" s="530"/>
      <c r="J2" s="184" t="s">
        <v>53</v>
      </c>
      <c r="K2" s="19"/>
    </row>
    <row r="3" spans="2:11" s="5" customFormat="1" ht="23.25">
      <c r="B3" s="117" t="s">
        <v>151</v>
      </c>
      <c r="C3" s="529" t="s">
        <v>620</v>
      </c>
      <c r="D3" s="529"/>
      <c r="E3" s="467" t="s">
        <v>200</v>
      </c>
      <c r="F3" s="467" t="s">
        <v>201</v>
      </c>
      <c r="G3" s="467" t="s">
        <v>202</v>
      </c>
      <c r="H3" s="467" t="s">
        <v>203</v>
      </c>
      <c r="J3" s="551" t="s">
        <v>204</v>
      </c>
      <c r="K3" s="551"/>
    </row>
    <row r="4" spans="2:11" s="267" customFormat="1">
      <c r="B4" s="359"/>
      <c r="C4" s="360" t="s">
        <v>621</v>
      </c>
      <c r="D4" s="359"/>
      <c r="E4" s="359"/>
      <c r="F4" s="359"/>
      <c r="G4" s="359"/>
      <c r="H4" s="359"/>
      <c r="J4" s="552" t="str">
        <f>Cust_Acyn</f>
        <v>Customer</v>
      </c>
      <c r="K4" s="552"/>
    </row>
    <row r="5" spans="2:11" s="21" customFormat="1">
      <c r="B5" s="579" t="s">
        <v>622</v>
      </c>
      <c r="C5" s="579"/>
      <c r="D5" s="579"/>
      <c r="E5" s="579"/>
      <c r="F5" s="579"/>
      <c r="G5" s="579"/>
      <c r="H5" s="579"/>
      <c r="J5" s="173" t="s">
        <v>209</v>
      </c>
      <c r="K5" s="173" t="str">
        <f>Cust_PM</f>
        <v>Cust_PM_TBD</v>
      </c>
    </row>
    <row r="6" spans="2:11" s="21" customFormat="1">
      <c r="B6" s="620" t="s">
        <v>1791</v>
      </c>
      <c r="C6" s="620"/>
      <c r="D6" s="620"/>
      <c r="E6" s="620"/>
      <c r="F6" s="620"/>
      <c r="G6" s="620"/>
      <c r="H6" s="231"/>
      <c r="J6" s="173" t="s">
        <v>213</v>
      </c>
      <c r="K6" s="173" t="str">
        <f>Cust_Storage_Lead</f>
        <v>Cust_Storage_Lead_TBD</v>
      </c>
    </row>
    <row r="7" spans="2:11" s="21" customFormat="1">
      <c r="B7" s="462"/>
      <c r="C7" s="246" t="s">
        <v>1155</v>
      </c>
      <c r="D7" s="246"/>
      <c r="E7" s="206"/>
      <c r="F7" s="206"/>
      <c r="G7" s="206"/>
      <c r="H7" s="207"/>
      <c r="J7" s="173" t="s">
        <v>215</v>
      </c>
      <c r="K7" s="173"/>
    </row>
    <row r="8" spans="2:11" s="27" customFormat="1">
      <c r="B8" s="208">
        <v>1</v>
      </c>
      <c r="C8" s="209" t="s">
        <v>626</v>
      </c>
      <c r="D8" s="209"/>
      <c r="E8" s="209" t="str">
        <f>Cust_Acyn&amp;"/ Hitachi"</f>
        <v>Customer/ Hitachi</v>
      </c>
      <c r="F8" s="208" t="s">
        <v>627</v>
      </c>
      <c r="G8" s="210"/>
      <c r="H8" s="211"/>
      <c r="J8" s="552" t="s">
        <v>217</v>
      </c>
      <c r="K8" s="552"/>
    </row>
    <row r="9" spans="2:11" s="21" customFormat="1">
      <c r="B9" s="476"/>
      <c r="C9" s="243" t="s">
        <v>1157</v>
      </c>
      <c r="D9" s="462"/>
      <c r="E9" s="161"/>
      <c r="F9" s="160"/>
      <c r="G9" s="217"/>
      <c r="H9" s="231"/>
      <c r="J9" s="173" t="s">
        <v>219</v>
      </c>
      <c r="K9" s="173" t="str">
        <f>Hitachi_PM_1</f>
        <v>HitachiPM_TBD</v>
      </c>
    </row>
    <row r="10" spans="2:11" s="21" customFormat="1">
      <c r="B10" s="160">
        <f>B8+1</f>
        <v>2</v>
      </c>
      <c r="C10" s="243"/>
      <c r="D10" s="131" t="s">
        <v>1673</v>
      </c>
      <c r="E10" s="161" t="str">
        <f>Cust_Acyn</f>
        <v>Customer</v>
      </c>
      <c r="F10" s="160" t="s">
        <v>1674</v>
      </c>
      <c r="G10" s="217"/>
      <c r="H10" s="231"/>
      <c r="J10" s="173" t="s">
        <v>1159</v>
      </c>
      <c r="K10" s="173" t="str">
        <f>Hitachi_STC_1</f>
        <v>Hitachi_STC_TBD</v>
      </c>
    </row>
    <row r="11" spans="2:11" s="21" customFormat="1">
      <c r="B11" s="476"/>
      <c r="C11" s="243" t="s">
        <v>628</v>
      </c>
      <c r="D11" s="462"/>
      <c r="E11" s="161"/>
      <c r="F11" s="160"/>
      <c r="G11" s="217"/>
      <c r="H11" s="231"/>
      <c r="J11" s="173" t="s">
        <v>223</v>
      </c>
      <c r="K11" s="173" t="str">
        <f>Hitachi_Lead_TC</f>
        <v>HitachiLeadTC_TBD</v>
      </c>
    </row>
    <row r="12" spans="2:11" s="21" customFormat="1">
      <c r="B12" s="160">
        <f>B10+1</f>
        <v>3</v>
      </c>
      <c r="C12" s="243"/>
      <c r="D12" s="131" t="s">
        <v>1675</v>
      </c>
      <c r="E12" s="161" t="str">
        <f>Cust_Acyn</f>
        <v>Customer</v>
      </c>
      <c r="F12" s="160" t="s">
        <v>325</v>
      </c>
      <c r="G12" s="217"/>
      <c r="H12" s="231"/>
      <c r="J12" s="173" t="s">
        <v>225</v>
      </c>
      <c r="K12" s="173" t="str">
        <f>Hitachi_TC_1</f>
        <v>HitachiTC1_TBD</v>
      </c>
    </row>
    <row r="13" spans="2:11" s="21" customFormat="1">
      <c r="B13" s="160">
        <f>B12+1</f>
        <v>4</v>
      </c>
      <c r="C13" s="462" t="s">
        <v>674</v>
      </c>
      <c r="D13" s="462"/>
      <c r="E13" s="161" t="str">
        <f>Cust_Acyn</f>
        <v>Customer</v>
      </c>
      <c r="F13" s="160" t="s">
        <v>325</v>
      </c>
      <c r="G13" s="217"/>
      <c r="H13" s="231"/>
      <c r="J13" s="173" t="s">
        <v>227</v>
      </c>
      <c r="K13" s="173" t="str">
        <f>Hitachi_TC_2</f>
        <v>HitachiTC2_TBD</v>
      </c>
    </row>
    <row r="14" spans="2:11" s="21" customFormat="1">
      <c r="B14" s="160">
        <f>B13+1</f>
        <v>5</v>
      </c>
      <c r="C14" s="462" t="s">
        <v>1792</v>
      </c>
      <c r="D14" s="462"/>
      <c r="E14" s="161" t="str">
        <f>Cust_Acyn</f>
        <v>Customer</v>
      </c>
      <c r="F14" s="160" t="s">
        <v>325</v>
      </c>
      <c r="G14" s="217"/>
      <c r="H14" s="231"/>
      <c r="J14" s="15"/>
      <c r="K14" s="15"/>
    </row>
    <row r="15" spans="2:11" s="21" customFormat="1">
      <c r="B15" s="160"/>
      <c r="C15" s="87"/>
      <c r="D15" s="52" t="s">
        <v>1793</v>
      </c>
      <c r="E15" s="10"/>
      <c r="F15" s="23"/>
      <c r="G15" s="60"/>
      <c r="H15" s="88"/>
      <c r="J15" s="15"/>
      <c r="K15" s="15"/>
    </row>
    <row r="16" spans="2:11" s="21" customFormat="1">
      <c r="B16" s="160"/>
      <c r="C16" s="87"/>
      <c r="D16" s="52" t="s">
        <v>1794</v>
      </c>
      <c r="E16" s="10"/>
      <c r="F16" s="23"/>
      <c r="G16" s="60"/>
      <c r="H16" s="88"/>
    </row>
    <row r="17" spans="2:11" s="21" customFormat="1">
      <c r="B17" s="160">
        <f>B14+1</f>
        <v>6</v>
      </c>
      <c r="C17" s="462" t="s">
        <v>1795</v>
      </c>
      <c r="D17" s="131"/>
      <c r="E17" s="161" t="str">
        <f>Cust_Acyn</f>
        <v>Customer</v>
      </c>
      <c r="F17" s="160" t="s">
        <v>325</v>
      </c>
      <c r="G17" s="217"/>
      <c r="H17" s="231"/>
    </row>
    <row r="18" spans="2:11" s="21" customFormat="1">
      <c r="B18" s="160"/>
      <c r="C18" s="87"/>
      <c r="D18" s="52" t="s">
        <v>1796</v>
      </c>
      <c r="E18" s="10"/>
      <c r="F18" s="23"/>
      <c r="G18" s="60"/>
      <c r="H18" s="88"/>
      <c r="J18" s="27"/>
      <c r="K18" s="27"/>
    </row>
    <row r="19" spans="2:11" s="27" customFormat="1">
      <c r="B19" s="208">
        <f>B17+1</f>
        <v>7</v>
      </c>
      <c r="C19" s="246"/>
      <c r="D19" s="247" t="s">
        <v>675</v>
      </c>
      <c r="E19" s="474" t="s">
        <v>294</v>
      </c>
      <c r="F19" s="160" t="s">
        <v>208</v>
      </c>
      <c r="G19" s="248"/>
      <c r="H19" s="228"/>
      <c r="J19" s="21"/>
      <c r="K19" s="21"/>
    </row>
    <row r="20" spans="2:11" s="21" customFormat="1">
      <c r="B20" s="208">
        <f>B19+1</f>
        <v>8</v>
      </c>
      <c r="C20" s="243"/>
      <c r="D20" s="471" t="s">
        <v>676</v>
      </c>
      <c r="E20" s="474" t="s">
        <v>294</v>
      </c>
      <c r="F20" s="160" t="s">
        <v>208</v>
      </c>
      <c r="G20" s="217"/>
      <c r="H20" s="231"/>
      <c r="J20" s="27"/>
      <c r="K20" s="27"/>
    </row>
    <row r="21" spans="2:11" s="27" customFormat="1">
      <c r="B21" s="208"/>
      <c r="C21" s="222" t="s">
        <v>677</v>
      </c>
      <c r="D21" s="223"/>
      <c r="E21" s="474" t="str">
        <f>Cust_Acyn&amp;"/ Hitachi"</f>
        <v>Customer/ Hitachi</v>
      </c>
      <c r="F21" s="176" t="s">
        <v>65</v>
      </c>
      <c r="G21" s="208"/>
      <c r="H21" s="210"/>
    </row>
    <row r="22" spans="2:11" s="27" customFormat="1">
      <c r="B22" s="584" t="s">
        <v>678</v>
      </c>
      <c r="C22" s="586"/>
      <c r="D22" s="586"/>
      <c r="E22" s="586"/>
      <c r="F22" s="586"/>
      <c r="G22" s="586"/>
      <c r="H22" s="585"/>
      <c r="J22" s="21"/>
      <c r="K22" s="21"/>
    </row>
    <row r="23" spans="2:11" s="21" customFormat="1">
      <c r="B23" s="160"/>
      <c r="C23" s="243" t="s">
        <v>1700</v>
      </c>
      <c r="D23" s="131"/>
      <c r="E23" s="161"/>
      <c r="F23" s="160"/>
      <c r="G23" s="217"/>
      <c r="H23" s="231"/>
      <c r="J23" s="18"/>
      <c r="K23" s="18"/>
    </row>
    <row r="24" spans="2:11" s="21" customFormat="1">
      <c r="B24" s="160">
        <f>B20+1</f>
        <v>9</v>
      </c>
      <c r="C24" s="243"/>
      <c r="D24" s="466" t="s">
        <v>1160</v>
      </c>
      <c r="E24" s="161" t="str">
        <f>Cust_Acyn</f>
        <v>Customer</v>
      </c>
      <c r="F24" s="160" t="s">
        <v>325</v>
      </c>
      <c r="G24" s="217"/>
      <c r="H24" s="231"/>
      <c r="J24" s="18"/>
      <c r="K24" s="18"/>
    </row>
    <row r="25" spans="2:11" s="21" customFormat="1">
      <c r="B25" s="579" t="s">
        <v>731</v>
      </c>
      <c r="C25" s="579"/>
      <c r="D25" s="579"/>
      <c r="E25" s="579"/>
      <c r="F25" s="579"/>
      <c r="G25" s="579"/>
      <c r="H25" s="579"/>
      <c r="J25" s="18"/>
      <c r="K25" s="18"/>
    </row>
    <row r="26" spans="2:11" s="21" customFormat="1">
      <c r="B26" s="160">
        <f>B24+1</f>
        <v>10</v>
      </c>
      <c r="C26" s="223" t="s">
        <v>1797</v>
      </c>
      <c r="D26" s="223"/>
      <c r="E26" s="161" t="str">
        <f>Cust_Acyn</f>
        <v>Customer</v>
      </c>
      <c r="F26" s="160" t="s">
        <v>1115</v>
      </c>
      <c r="G26" s="217"/>
      <c r="H26" s="231"/>
      <c r="J26" s="18"/>
      <c r="K26" s="18"/>
    </row>
    <row r="27" spans="2:11" s="20" customFormat="1">
      <c r="B27" s="176">
        <f>B26+1</f>
        <v>11</v>
      </c>
      <c r="C27" s="223" t="s">
        <v>1921</v>
      </c>
      <c r="D27" s="223"/>
      <c r="E27" s="161" t="str">
        <f>Cust_Acyn</f>
        <v>Customer</v>
      </c>
      <c r="F27" s="160" t="s">
        <v>325</v>
      </c>
      <c r="G27" s="173"/>
      <c r="H27" s="216"/>
      <c r="J27" s="18"/>
      <c r="K27" s="18"/>
    </row>
    <row r="28" spans="2:11" s="20" customFormat="1">
      <c r="B28" s="176"/>
      <c r="C28" s="34"/>
      <c r="D28" s="52" t="s">
        <v>680</v>
      </c>
      <c r="E28" s="10"/>
      <c r="F28" s="23"/>
      <c r="G28" s="14"/>
      <c r="H28" s="89"/>
      <c r="J28" s="18"/>
      <c r="K28" s="18"/>
    </row>
    <row r="29" spans="2:11" s="20" customFormat="1">
      <c r="B29" s="176"/>
      <c r="C29" s="34"/>
      <c r="D29" s="37" t="s">
        <v>1922</v>
      </c>
      <c r="E29" s="10"/>
      <c r="F29" s="23"/>
      <c r="G29" s="14"/>
      <c r="H29" s="89"/>
      <c r="J29" s="18"/>
      <c r="K29" s="18"/>
    </row>
    <row r="30" spans="2:11" s="20" customFormat="1">
      <c r="B30" s="176"/>
      <c r="C30" s="44"/>
      <c r="D30" s="52" t="s">
        <v>1923</v>
      </c>
      <c r="E30" s="93"/>
      <c r="F30" s="23"/>
      <c r="G30" s="14"/>
      <c r="H30" s="89"/>
      <c r="J30" s="18"/>
      <c r="K30" s="18"/>
    </row>
    <row r="31" spans="2:11" s="20" customFormat="1">
      <c r="B31" s="176"/>
      <c r="C31" s="44"/>
      <c r="D31" s="53" t="s">
        <v>1924</v>
      </c>
      <c r="E31" s="93"/>
      <c r="F31" s="23"/>
      <c r="G31" s="14"/>
      <c r="H31" s="89"/>
      <c r="J31" s="18"/>
      <c r="K31" s="18"/>
    </row>
    <row r="32" spans="2:11" s="20" customFormat="1">
      <c r="B32" s="176"/>
      <c r="C32" s="44"/>
      <c r="D32" s="53" t="s">
        <v>1925</v>
      </c>
      <c r="E32" s="93"/>
      <c r="F32" s="23"/>
      <c r="G32" s="14"/>
      <c r="H32" s="89"/>
      <c r="J32" s="18"/>
      <c r="K32" s="18"/>
    </row>
    <row r="33" spans="2:11" s="20" customFormat="1">
      <c r="B33" s="176"/>
      <c r="C33" s="44"/>
      <c r="D33" s="53" t="s">
        <v>1926</v>
      </c>
      <c r="E33" s="93"/>
      <c r="F33" s="23"/>
      <c r="G33" s="14"/>
      <c r="H33" s="89"/>
      <c r="J33" s="18"/>
      <c r="K33" s="18"/>
    </row>
    <row r="34" spans="2:11" s="20" customFormat="1">
      <c r="B34" s="176"/>
      <c r="C34" s="44"/>
      <c r="D34" s="53" t="s">
        <v>1927</v>
      </c>
      <c r="E34" s="93"/>
      <c r="F34" s="23"/>
      <c r="G34" s="14"/>
      <c r="H34" s="89"/>
      <c r="J34" s="18"/>
      <c r="K34" s="18"/>
    </row>
    <row r="35" spans="2:11" s="20" customFormat="1">
      <c r="B35" s="176"/>
      <c r="C35" s="44"/>
      <c r="D35" s="53" t="s">
        <v>1928</v>
      </c>
      <c r="E35" s="93"/>
      <c r="F35" s="23"/>
      <c r="G35" s="14"/>
      <c r="H35" s="89"/>
      <c r="J35" s="18"/>
      <c r="K35" s="18"/>
    </row>
    <row r="36" spans="2:11" s="20" customFormat="1">
      <c r="B36" s="176"/>
      <c r="C36" s="44"/>
      <c r="D36" s="53" t="s">
        <v>1929</v>
      </c>
      <c r="E36" s="93"/>
      <c r="F36" s="23"/>
      <c r="G36" s="14"/>
      <c r="H36" s="89"/>
      <c r="J36" s="18"/>
      <c r="K36" s="18"/>
    </row>
    <row r="37" spans="2:11" s="20" customFormat="1">
      <c r="B37" s="176"/>
      <c r="C37" s="44"/>
      <c r="D37" s="53" t="s">
        <v>1930</v>
      </c>
      <c r="E37" s="93"/>
      <c r="F37" s="23"/>
      <c r="G37" s="14"/>
      <c r="H37" s="89"/>
      <c r="J37" s="18"/>
      <c r="K37" s="18"/>
    </row>
    <row r="38" spans="2:11" s="20" customFormat="1">
      <c r="B38" s="176"/>
      <c r="C38" s="44"/>
      <c r="D38" s="53" t="s">
        <v>1931</v>
      </c>
      <c r="E38" s="93"/>
      <c r="F38" s="23"/>
      <c r="G38" s="14"/>
      <c r="H38" s="89"/>
      <c r="J38" s="18"/>
      <c r="K38" s="18"/>
    </row>
    <row r="39" spans="2:11" s="20" customFormat="1">
      <c r="B39" s="176"/>
      <c r="C39" s="44"/>
      <c r="D39" s="53" t="s">
        <v>1932</v>
      </c>
      <c r="E39" s="93"/>
      <c r="F39" s="23"/>
      <c r="G39" s="14"/>
      <c r="H39" s="89"/>
      <c r="J39" s="18"/>
      <c r="K39" s="18"/>
    </row>
    <row r="40" spans="2:11" s="20" customFormat="1">
      <c r="B40" s="176"/>
      <c r="C40" s="44"/>
      <c r="D40" s="53" t="s">
        <v>1931</v>
      </c>
      <c r="E40" s="93"/>
      <c r="F40" s="23"/>
      <c r="G40" s="14"/>
      <c r="H40" s="89"/>
      <c r="J40" s="18"/>
      <c r="K40" s="18"/>
    </row>
    <row r="41" spans="2:11" s="20" customFormat="1">
      <c r="B41" s="176"/>
      <c r="C41" s="44"/>
      <c r="D41" s="53" t="s">
        <v>1933</v>
      </c>
      <c r="E41" s="93"/>
      <c r="F41" s="23"/>
      <c r="G41" s="14"/>
      <c r="H41" s="89"/>
      <c r="J41" s="18"/>
      <c r="K41" s="18"/>
    </row>
    <row r="42" spans="2:11" s="20" customFormat="1">
      <c r="B42" s="176"/>
      <c r="C42" s="44"/>
      <c r="D42" s="53" t="s">
        <v>1934</v>
      </c>
      <c r="E42" s="93"/>
      <c r="F42" s="23"/>
      <c r="G42" s="14"/>
      <c r="H42" s="89"/>
      <c r="J42" s="18"/>
      <c r="K42" s="18"/>
    </row>
    <row r="43" spans="2:11" s="20" customFormat="1">
      <c r="B43" s="176"/>
      <c r="C43" s="44"/>
      <c r="D43" s="53" t="s">
        <v>1935</v>
      </c>
      <c r="E43" s="93"/>
      <c r="F43" s="23"/>
      <c r="G43" s="14"/>
      <c r="H43" s="89"/>
      <c r="J43" s="18"/>
      <c r="K43" s="18"/>
    </row>
    <row r="44" spans="2:11" s="20" customFormat="1">
      <c r="B44" s="176"/>
      <c r="C44" s="44"/>
      <c r="D44" s="53" t="s">
        <v>1931</v>
      </c>
      <c r="E44" s="93"/>
      <c r="F44" s="23"/>
      <c r="G44" s="14"/>
      <c r="H44" s="89"/>
      <c r="J44" s="18"/>
      <c r="K44" s="18"/>
    </row>
    <row r="45" spans="2:11" s="20" customFormat="1">
      <c r="B45" s="176"/>
      <c r="C45" s="44"/>
      <c r="D45" s="53" t="s">
        <v>1936</v>
      </c>
      <c r="E45" s="93"/>
      <c r="F45" s="23"/>
      <c r="G45" s="14"/>
      <c r="H45" s="89"/>
      <c r="J45" s="18"/>
      <c r="K45" s="18"/>
    </row>
    <row r="46" spans="2:11" s="20" customFormat="1">
      <c r="B46" s="176"/>
      <c r="C46" s="44"/>
      <c r="D46" s="53" t="s">
        <v>1931</v>
      </c>
      <c r="E46" s="93"/>
      <c r="F46" s="23"/>
      <c r="G46" s="14"/>
      <c r="H46" s="89"/>
      <c r="J46" s="18"/>
      <c r="K46" s="18"/>
    </row>
    <row r="47" spans="2:11" s="20" customFormat="1">
      <c r="B47" s="176"/>
      <c r="C47" s="44"/>
      <c r="D47" s="53" t="s">
        <v>1937</v>
      </c>
      <c r="E47" s="93"/>
      <c r="F47" s="23"/>
      <c r="G47" s="14"/>
      <c r="H47" s="89"/>
      <c r="J47" s="18"/>
      <c r="K47" s="18"/>
    </row>
    <row r="48" spans="2:11" s="20" customFormat="1">
      <c r="B48" s="176"/>
      <c r="C48" s="44"/>
      <c r="D48" s="53" t="s">
        <v>1931</v>
      </c>
      <c r="E48" s="93"/>
      <c r="F48" s="23"/>
      <c r="G48" s="14"/>
      <c r="H48" s="89"/>
      <c r="J48" s="18"/>
      <c r="K48" s="18"/>
    </row>
    <row r="49" spans="2:11" s="20" customFormat="1">
      <c r="B49" s="176"/>
      <c r="C49" s="44"/>
      <c r="D49" s="53" t="s">
        <v>1938</v>
      </c>
      <c r="E49" s="93"/>
      <c r="F49" s="23"/>
      <c r="G49" s="14"/>
      <c r="H49" s="89"/>
      <c r="J49" s="18"/>
      <c r="K49" s="18"/>
    </row>
    <row r="50" spans="2:11" s="20" customFormat="1">
      <c r="B50" s="176"/>
      <c r="C50" s="44"/>
      <c r="D50" s="54" t="s">
        <v>1931</v>
      </c>
      <c r="E50" s="93"/>
      <c r="F50" s="23"/>
      <c r="G50" s="14"/>
      <c r="H50" s="89"/>
      <c r="J50" s="18"/>
      <c r="K50" s="18"/>
    </row>
    <row r="51" spans="2:11" s="21" customFormat="1">
      <c r="B51" s="160">
        <f>B27+1</f>
        <v>12</v>
      </c>
      <c r="C51" s="223" t="s">
        <v>1801</v>
      </c>
      <c r="D51" s="335"/>
      <c r="E51" s="161" t="str">
        <f>Cust_Acyn</f>
        <v>Customer</v>
      </c>
      <c r="F51" s="160" t="s">
        <v>325</v>
      </c>
      <c r="G51" s="217"/>
      <c r="H51" s="231"/>
      <c r="J51" s="18"/>
      <c r="K51" s="18"/>
    </row>
    <row r="52" spans="2:11" s="21" customFormat="1">
      <c r="B52" s="160"/>
      <c r="C52" s="34"/>
      <c r="D52" s="41" t="s">
        <v>1802</v>
      </c>
      <c r="E52" s="10"/>
      <c r="F52" s="23"/>
      <c r="G52" s="60"/>
      <c r="H52" s="88"/>
      <c r="J52" s="18"/>
      <c r="K52" s="18"/>
    </row>
    <row r="53" spans="2:11" s="21" customFormat="1">
      <c r="B53" s="160">
        <f>B51+1</f>
        <v>13</v>
      </c>
      <c r="C53" s="223" t="s">
        <v>1803</v>
      </c>
      <c r="D53" s="223"/>
      <c r="E53" s="161" t="str">
        <f>Cust_Acyn</f>
        <v>Customer</v>
      </c>
      <c r="F53" s="160" t="s">
        <v>325</v>
      </c>
      <c r="G53" s="217"/>
      <c r="H53" s="231"/>
      <c r="J53" s="18"/>
      <c r="K53" s="18"/>
    </row>
    <row r="54" spans="2:11" s="21" customFormat="1">
      <c r="B54" s="160"/>
      <c r="C54" s="34"/>
      <c r="D54" s="41" t="s">
        <v>1804</v>
      </c>
      <c r="E54" s="10"/>
      <c r="F54" s="23"/>
      <c r="G54" s="60"/>
      <c r="H54" s="88"/>
      <c r="J54" s="18"/>
      <c r="K54" s="18"/>
    </row>
    <row r="55" spans="2:11" s="21" customFormat="1">
      <c r="B55" s="160">
        <f>B53+1</f>
        <v>14</v>
      </c>
      <c r="C55" s="223" t="s">
        <v>1805</v>
      </c>
      <c r="D55" s="223"/>
      <c r="E55" s="161" t="str">
        <f>Cust_Acyn</f>
        <v>Customer</v>
      </c>
      <c r="F55" s="160" t="s">
        <v>325</v>
      </c>
      <c r="G55" s="217"/>
      <c r="H55" s="231"/>
      <c r="J55" s="18"/>
      <c r="K55" s="18"/>
    </row>
    <row r="56" spans="2:11" s="21" customFormat="1">
      <c r="B56" s="160"/>
      <c r="C56" s="34"/>
      <c r="D56" s="41" t="s">
        <v>1806</v>
      </c>
      <c r="E56" s="10"/>
      <c r="F56" s="23"/>
      <c r="G56" s="60"/>
      <c r="H56" s="88"/>
      <c r="J56" s="18"/>
      <c r="K56" s="18"/>
    </row>
    <row r="57" spans="2:11" s="21" customFormat="1">
      <c r="B57" s="160">
        <f>B55+1</f>
        <v>15</v>
      </c>
      <c r="C57" s="223" t="s">
        <v>1807</v>
      </c>
      <c r="D57" s="223"/>
      <c r="E57" s="161" t="str">
        <f>Cust_Acyn</f>
        <v>Customer</v>
      </c>
      <c r="F57" s="160" t="s">
        <v>325</v>
      </c>
      <c r="G57" s="217"/>
      <c r="H57" s="231"/>
      <c r="J57" s="18"/>
      <c r="K57" s="18"/>
    </row>
    <row r="58" spans="2:11" s="21" customFormat="1">
      <c r="B58" s="160"/>
      <c r="C58" s="208" t="s">
        <v>167</v>
      </c>
      <c r="D58" s="223" t="s">
        <v>1808</v>
      </c>
      <c r="E58" s="161"/>
      <c r="F58" s="160"/>
      <c r="G58" s="217"/>
      <c r="H58" s="231"/>
      <c r="J58" s="18"/>
      <c r="K58" s="18"/>
    </row>
    <row r="59" spans="2:11" s="21" customFormat="1">
      <c r="B59" s="160"/>
      <c r="C59" s="28"/>
      <c r="D59" s="41" t="s">
        <v>1809</v>
      </c>
      <c r="E59" s="10"/>
      <c r="F59" s="23"/>
      <c r="G59" s="60"/>
      <c r="H59" s="88"/>
      <c r="J59" s="18"/>
      <c r="K59" s="18"/>
    </row>
    <row r="60" spans="2:11" s="21" customFormat="1">
      <c r="B60" s="160"/>
      <c r="C60" s="28"/>
      <c r="D60" s="41" t="s">
        <v>1810</v>
      </c>
      <c r="E60" s="10"/>
      <c r="F60" s="23"/>
      <c r="G60" s="60"/>
      <c r="H60" s="88"/>
      <c r="J60" s="18"/>
      <c r="K60" s="18"/>
    </row>
    <row r="61" spans="2:11" s="21" customFormat="1">
      <c r="B61" s="160"/>
      <c r="C61" s="208" t="s">
        <v>169</v>
      </c>
      <c r="D61" s="223" t="s">
        <v>1811</v>
      </c>
      <c r="E61" s="10"/>
      <c r="F61" s="23"/>
      <c r="G61" s="60"/>
      <c r="H61" s="88"/>
      <c r="J61" s="18"/>
      <c r="K61" s="18"/>
    </row>
    <row r="62" spans="2:11" s="21" customFormat="1">
      <c r="B62" s="160"/>
      <c r="C62" s="28"/>
      <c r="D62" s="41" t="s">
        <v>1812</v>
      </c>
      <c r="E62" s="10"/>
      <c r="F62" s="23"/>
      <c r="G62" s="60"/>
      <c r="H62" s="88"/>
      <c r="J62" s="18"/>
      <c r="K62" s="18"/>
    </row>
    <row r="63" spans="2:11" s="21" customFormat="1">
      <c r="B63" s="160"/>
      <c r="C63" s="28"/>
      <c r="D63" s="41" t="s">
        <v>1813</v>
      </c>
      <c r="E63" s="10"/>
      <c r="F63" s="23"/>
      <c r="G63" s="60"/>
      <c r="H63" s="88"/>
      <c r="J63" s="18"/>
      <c r="K63" s="18"/>
    </row>
    <row r="64" spans="2:11" s="21" customFormat="1">
      <c r="B64" s="160"/>
      <c r="C64" s="208" t="s">
        <v>171</v>
      </c>
      <c r="D64" s="223" t="s">
        <v>1814</v>
      </c>
      <c r="E64" s="10"/>
      <c r="F64" s="23"/>
      <c r="G64" s="60"/>
      <c r="H64" s="88"/>
      <c r="J64" s="18"/>
      <c r="K64" s="18"/>
    </row>
    <row r="65" spans="2:11" s="21" customFormat="1">
      <c r="B65" s="160"/>
      <c r="C65" s="28"/>
      <c r="D65" s="41" t="s">
        <v>1815</v>
      </c>
      <c r="E65" s="10"/>
      <c r="F65" s="23"/>
      <c r="G65" s="60"/>
      <c r="H65" s="88"/>
      <c r="J65" s="18"/>
      <c r="K65" s="18"/>
    </row>
    <row r="66" spans="2:11" s="21" customFormat="1">
      <c r="B66" s="160"/>
      <c r="C66" s="34"/>
      <c r="D66" s="41" t="s">
        <v>1816</v>
      </c>
      <c r="E66" s="10"/>
      <c r="F66" s="23"/>
      <c r="G66" s="60"/>
      <c r="H66" s="88"/>
      <c r="J66" s="18"/>
      <c r="K66" s="18"/>
    </row>
    <row r="67" spans="2:11" s="21" customFormat="1">
      <c r="B67" s="160"/>
      <c r="C67" s="208" t="s">
        <v>173</v>
      </c>
      <c r="D67" s="251" t="s">
        <v>1817</v>
      </c>
      <c r="E67" s="10"/>
      <c r="F67" s="23"/>
      <c r="G67" s="60"/>
      <c r="H67" s="88"/>
      <c r="J67" s="18"/>
      <c r="K67" s="18"/>
    </row>
    <row r="68" spans="2:11" s="21" customFormat="1">
      <c r="B68" s="160"/>
      <c r="C68" s="223"/>
      <c r="D68" s="251" t="s">
        <v>1818</v>
      </c>
      <c r="E68" s="10"/>
      <c r="F68" s="23"/>
      <c r="G68" s="60"/>
      <c r="H68" s="88"/>
      <c r="J68" s="18"/>
      <c r="K68" s="18"/>
    </row>
    <row r="69" spans="2:11" s="21" customFormat="1">
      <c r="B69" s="160"/>
      <c r="C69" s="34"/>
      <c r="D69" s="41" t="s">
        <v>1812</v>
      </c>
      <c r="E69" s="10"/>
      <c r="F69" s="23"/>
      <c r="G69" s="60"/>
      <c r="H69" s="88"/>
      <c r="J69" s="18"/>
      <c r="K69" s="18"/>
    </row>
    <row r="70" spans="2:11" s="21" customFormat="1">
      <c r="B70" s="160"/>
      <c r="C70" s="34"/>
      <c r="D70" s="41" t="s">
        <v>1819</v>
      </c>
      <c r="E70" s="10"/>
      <c r="F70" s="23"/>
      <c r="G70" s="60"/>
      <c r="H70" s="88"/>
      <c r="J70" s="18"/>
      <c r="K70" s="18"/>
    </row>
    <row r="71" spans="2:11" s="21" customFormat="1">
      <c r="B71" s="160">
        <f>B57+1</f>
        <v>16</v>
      </c>
      <c r="C71" s="223" t="s">
        <v>372</v>
      </c>
      <c r="D71" s="223"/>
      <c r="E71" s="161" t="str">
        <f>Cust_Acyn</f>
        <v>Customer</v>
      </c>
      <c r="F71" s="160" t="s">
        <v>325</v>
      </c>
      <c r="G71" s="217"/>
      <c r="H71" s="231"/>
      <c r="J71" s="18"/>
      <c r="K71" s="18"/>
    </row>
    <row r="72" spans="2:11" s="21" customFormat="1">
      <c r="B72" s="160"/>
      <c r="C72" s="34"/>
      <c r="D72" s="33" t="s">
        <v>1860</v>
      </c>
      <c r="E72" s="10"/>
      <c r="F72" s="23"/>
      <c r="G72" s="60"/>
      <c r="H72" s="88"/>
      <c r="J72" s="18"/>
      <c r="K72" s="18"/>
    </row>
    <row r="73" spans="2:11" s="21" customFormat="1">
      <c r="B73" s="160">
        <f>B71+1</f>
        <v>17</v>
      </c>
      <c r="C73" s="223" t="s">
        <v>1939</v>
      </c>
      <c r="D73" s="223"/>
      <c r="E73" s="161" t="str">
        <f>Cust_Acyn</f>
        <v>Customer</v>
      </c>
      <c r="F73" s="160" t="s">
        <v>325</v>
      </c>
      <c r="G73" s="217"/>
      <c r="H73" s="231"/>
      <c r="J73" s="18"/>
      <c r="K73" s="18"/>
    </row>
    <row r="74" spans="2:11" s="21" customFormat="1">
      <c r="B74" s="160"/>
      <c r="C74" s="208" t="s">
        <v>167</v>
      </c>
      <c r="D74" s="223" t="s">
        <v>1824</v>
      </c>
      <c r="E74" s="161"/>
      <c r="F74" s="160"/>
      <c r="G74" s="217"/>
      <c r="H74" s="231"/>
      <c r="J74" s="18"/>
      <c r="K74" s="18"/>
    </row>
    <row r="75" spans="2:11" s="21" customFormat="1">
      <c r="B75" s="160"/>
      <c r="C75" s="34"/>
      <c r="D75" s="41" t="s">
        <v>1825</v>
      </c>
      <c r="E75" s="10"/>
      <c r="F75" s="23"/>
      <c r="G75" s="60"/>
      <c r="H75" s="88"/>
      <c r="J75" s="18"/>
      <c r="K75" s="18"/>
    </row>
    <row r="76" spans="2:11" s="21" customFormat="1">
      <c r="B76" s="160"/>
      <c r="C76" s="208" t="s">
        <v>169</v>
      </c>
      <c r="D76" s="223" t="s">
        <v>1826</v>
      </c>
      <c r="E76" s="10"/>
      <c r="F76" s="23"/>
      <c r="G76" s="60"/>
      <c r="H76" s="88"/>
      <c r="J76" s="18"/>
      <c r="K76" s="18"/>
    </row>
    <row r="77" spans="2:11" s="21" customFormat="1">
      <c r="B77" s="160"/>
      <c r="C77" s="34"/>
      <c r="D77" s="41" t="s">
        <v>1827</v>
      </c>
      <c r="E77" s="10"/>
      <c r="F77" s="23"/>
      <c r="G77" s="60"/>
      <c r="H77" s="88"/>
      <c r="J77" s="18"/>
      <c r="K77" s="18"/>
    </row>
    <row r="78" spans="2:11" s="21" customFormat="1">
      <c r="B78" s="160"/>
      <c r="C78" s="208" t="s">
        <v>171</v>
      </c>
      <c r="D78" s="223" t="s">
        <v>1828</v>
      </c>
      <c r="E78" s="10"/>
      <c r="F78" s="23"/>
      <c r="G78" s="60"/>
      <c r="H78" s="88"/>
      <c r="J78" s="18"/>
      <c r="K78" s="18"/>
    </row>
    <row r="79" spans="2:11" s="21" customFormat="1">
      <c r="B79" s="160"/>
      <c r="C79" s="34"/>
      <c r="D79" s="41" t="s">
        <v>1829</v>
      </c>
      <c r="E79" s="10"/>
      <c r="F79" s="23"/>
      <c r="G79" s="60"/>
      <c r="H79" s="88"/>
      <c r="J79" s="18"/>
      <c r="K79" s="18"/>
    </row>
    <row r="80" spans="2:11" s="21" customFormat="1">
      <c r="B80" s="160">
        <f>B73+1</f>
        <v>18</v>
      </c>
      <c r="C80" s="223" t="s">
        <v>1830</v>
      </c>
      <c r="D80" s="223"/>
      <c r="E80" s="161" t="str">
        <f>Cust_Acyn</f>
        <v>Customer</v>
      </c>
      <c r="F80" s="160" t="s">
        <v>325</v>
      </c>
      <c r="G80" s="217"/>
      <c r="H80" s="231"/>
      <c r="J80" s="18"/>
      <c r="K80" s="18"/>
    </row>
    <row r="81" spans="2:11" s="21" customFormat="1">
      <c r="B81" s="160"/>
      <c r="C81" s="208" t="s">
        <v>167</v>
      </c>
      <c r="D81" s="223" t="s">
        <v>1831</v>
      </c>
      <c r="E81" s="161"/>
      <c r="F81" s="160"/>
      <c r="G81" s="217"/>
      <c r="H81" s="231"/>
      <c r="J81" s="18"/>
      <c r="K81" s="18"/>
    </row>
    <row r="82" spans="2:11" s="21" customFormat="1">
      <c r="B82" s="160"/>
      <c r="C82" s="34"/>
      <c r="D82" s="41" t="s">
        <v>1832</v>
      </c>
      <c r="E82" s="10"/>
      <c r="F82" s="23"/>
      <c r="G82" s="60"/>
      <c r="H82" s="88"/>
      <c r="J82" s="18"/>
      <c r="K82" s="18"/>
    </row>
    <row r="83" spans="2:11" s="21" customFormat="1">
      <c r="B83" s="160"/>
      <c r="C83" s="208" t="s">
        <v>169</v>
      </c>
      <c r="D83" s="223" t="s">
        <v>1833</v>
      </c>
      <c r="E83" s="10"/>
      <c r="F83" s="23"/>
      <c r="G83" s="60"/>
      <c r="H83" s="88"/>
      <c r="J83" s="18"/>
      <c r="K83" s="18"/>
    </row>
    <row r="84" spans="2:11" s="21" customFormat="1">
      <c r="B84" s="160"/>
      <c r="C84" s="34"/>
      <c r="D84" s="41" t="s">
        <v>1834</v>
      </c>
      <c r="E84" s="10"/>
      <c r="F84" s="23"/>
      <c r="G84" s="60"/>
      <c r="H84" s="88"/>
      <c r="J84" s="18"/>
      <c r="K84" s="18"/>
    </row>
    <row r="85" spans="2:11" s="21" customFormat="1">
      <c r="B85" s="160"/>
      <c r="C85" s="34"/>
      <c r="D85" s="41" t="s">
        <v>1835</v>
      </c>
      <c r="E85" s="10"/>
      <c r="F85" s="23"/>
      <c r="G85" s="60"/>
      <c r="H85" s="88"/>
      <c r="J85" s="18"/>
      <c r="K85" s="18"/>
    </row>
    <row r="86" spans="2:11" s="21" customFormat="1">
      <c r="B86" s="160"/>
      <c r="C86" s="208" t="s">
        <v>171</v>
      </c>
      <c r="D86" s="223" t="s">
        <v>1836</v>
      </c>
      <c r="E86" s="10"/>
      <c r="F86" s="23"/>
      <c r="G86" s="60"/>
      <c r="H86" s="88"/>
      <c r="J86" s="18"/>
      <c r="K86" s="18"/>
    </row>
    <row r="87" spans="2:11" s="21" customFormat="1">
      <c r="B87" s="160"/>
      <c r="C87" s="34"/>
      <c r="D87" s="41" t="s">
        <v>1837</v>
      </c>
      <c r="E87" s="10"/>
      <c r="F87" s="23"/>
      <c r="G87" s="60"/>
      <c r="H87" s="88"/>
      <c r="J87" s="18"/>
      <c r="K87" s="18"/>
    </row>
    <row r="88" spans="2:11" s="21" customFormat="1">
      <c r="B88" s="160"/>
      <c r="C88" s="208" t="s">
        <v>173</v>
      </c>
      <c r="D88" s="223" t="s">
        <v>1838</v>
      </c>
      <c r="E88" s="10"/>
      <c r="F88" s="23"/>
      <c r="G88" s="60"/>
      <c r="H88" s="88"/>
      <c r="J88" s="18"/>
      <c r="K88" s="18"/>
    </row>
    <row r="89" spans="2:11" s="21" customFormat="1">
      <c r="B89" s="160"/>
      <c r="C89" s="34"/>
      <c r="D89" s="41" t="s">
        <v>1839</v>
      </c>
      <c r="E89" s="10"/>
      <c r="F89" s="23"/>
      <c r="G89" s="60"/>
      <c r="H89" s="88"/>
      <c r="J89" s="18"/>
      <c r="K89" s="18"/>
    </row>
    <row r="90" spans="2:11" s="21" customFormat="1">
      <c r="B90" s="160">
        <f>B80+1</f>
        <v>19</v>
      </c>
      <c r="C90" s="223" t="s">
        <v>1840</v>
      </c>
      <c r="D90" s="223"/>
      <c r="E90" s="161" t="str">
        <f>Cust_Acyn</f>
        <v>Customer</v>
      </c>
      <c r="F90" s="160" t="s">
        <v>325</v>
      </c>
      <c r="G90" s="60"/>
      <c r="H90" s="88"/>
      <c r="J90" s="18"/>
      <c r="K90" s="18"/>
    </row>
    <row r="91" spans="2:11" s="21" customFormat="1">
      <c r="B91" s="160"/>
      <c r="C91" s="223"/>
      <c r="D91" s="41" t="s">
        <v>1841</v>
      </c>
      <c r="E91" s="10"/>
      <c r="F91" s="23"/>
      <c r="G91" s="60"/>
      <c r="H91" s="88"/>
      <c r="J91" s="18"/>
      <c r="K91" s="18"/>
    </row>
    <row r="92" spans="2:11" s="21" customFormat="1">
      <c r="B92" s="462"/>
      <c r="C92" s="223"/>
      <c r="D92" s="209" t="s">
        <v>1940</v>
      </c>
      <c r="E92" s="10"/>
      <c r="F92" s="23"/>
      <c r="G92" s="60"/>
      <c r="H92" s="88"/>
      <c r="J92" s="18"/>
      <c r="K92" s="18"/>
    </row>
    <row r="93" spans="2:11" s="21" customFormat="1">
      <c r="B93" s="160"/>
      <c r="C93" s="34"/>
      <c r="D93" s="209" t="s">
        <v>1941</v>
      </c>
      <c r="E93" s="10"/>
      <c r="F93" s="23"/>
      <c r="G93" s="60"/>
      <c r="H93" s="88"/>
      <c r="J93" s="18"/>
      <c r="K93" s="18"/>
    </row>
    <row r="94" spans="2:11" s="21" customFormat="1">
      <c r="B94" s="160"/>
      <c r="C94" s="34"/>
      <c r="D94" s="328" t="s">
        <v>1942</v>
      </c>
      <c r="E94" s="10"/>
      <c r="F94" s="23"/>
      <c r="G94" s="60"/>
      <c r="H94" s="88"/>
      <c r="J94" s="18"/>
      <c r="K94" s="18"/>
    </row>
    <row r="95" spans="2:11" s="21" customFormat="1">
      <c r="B95" s="160"/>
      <c r="C95" s="44"/>
      <c r="D95" s="52" t="s">
        <v>1943</v>
      </c>
      <c r="E95" s="93"/>
      <c r="F95" s="23"/>
      <c r="G95" s="60"/>
      <c r="H95" s="88"/>
      <c r="J95" s="18"/>
      <c r="K95" s="18"/>
    </row>
    <row r="96" spans="2:11" s="21" customFormat="1">
      <c r="B96" s="160"/>
      <c r="C96" s="44"/>
      <c r="D96" s="53" t="s">
        <v>1944</v>
      </c>
      <c r="E96" s="93"/>
      <c r="F96" s="23"/>
      <c r="G96" s="60"/>
      <c r="H96" s="88"/>
      <c r="J96" s="18"/>
      <c r="K96" s="18"/>
    </row>
    <row r="97" spans="2:11" s="21" customFormat="1">
      <c r="B97" s="160"/>
      <c r="C97" s="44"/>
      <c r="D97" s="54" t="s">
        <v>1381</v>
      </c>
      <c r="E97" s="93"/>
      <c r="F97" s="23"/>
      <c r="G97" s="60"/>
      <c r="H97" s="88"/>
      <c r="J97" s="18"/>
      <c r="K97" s="18"/>
    </row>
    <row r="98" spans="2:11" s="21" customFormat="1">
      <c r="B98" s="160"/>
      <c r="C98" s="34"/>
      <c r="D98" s="386" t="s">
        <v>1945</v>
      </c>
      <c r="E98" s="10"/>
      <c r="F98" s="23"/>
      <c r="G98" s="60"/>
      <c r="H98" s="88"/>
      <c r="J98" s="18"/>
      <c r="K98" s="18"/>
    </row>
    <row r="99" spans="2:11" s="21" customFormat="1">
      <c r="B99" s="160"/>
      <c r="C99" s="44"/>
      <c r="D99" s="52" t="s">
        <v>1943</v>
      </c>
      <c r="E99" s="93"/>
      <c r="F99" s="23"/>
      <c r="G99" s="60"/>
      <c r="H99" s="88"/>
      <c r="J99" s="18"/>
      <c r="K99" s="18"/>
    </row>
    <row r="100" spans="2:11" s="21" customFormat="1">
      <c r="B100" s="160"/>
      <c r="C100" s="44"/>
      <c r="D100" s="53" t="s">
        <v>1946</v>
      </c>
      <c r="E100" s="93"/>
      <c r="F100" s="23"/>
      <c r="G100" s="60"/>
      <c r="H100" s="88"/>
      <c r="J100" s="18"/>
      <c r="K100" s="18"/>
    </row>
    <row r="101" spans="2:11" s="21" customFormat="1">
      <c r="B101" s="160"/>
      <c r="C101" s="44"/>
      <c r="D101" s="53" t="s">
        <v>1947</v>
      </c>
      <c r="E101" s="93"/>
      <c r="F101" s="23"/>
      <c r="G101" s="60"/>
      <c r="H101" s="88"/>
      <c r="J101" s="18"/>
      <c r="K101" s="18"/>
    </row>
    <row r="102" spans="2:11" s="21" customFormat="1">
      <c r="B102" s="160"/>
      <c r="C102" s="44"/>
      <c r="D102" s="53" t="s">
        <v>1948</v>
      </c>
      <c r="E102" s="93"/>
      <c r="F102" s="23"/>
      <c r="G102" s="60"/>
      <c r="H102" s="88"/>
      <c r="J102" s="18"/>
      <c r="K102" s="18"/>
    </row>
    <row r="103" spans="2:11" s="21" customFormat="1">
      <c r="B103" s="160"/>
      <c r="C103" s="44"/>
      <c r="D103" s="53" t="s">
        <v>1949</v>
      </c>
      <c r="E103" s="93"/>
      <c r="F103" s="23"/>
      <c r="G103" s="60"/>
      <c r="H103" s="88"/>
      <c r="J103" s="18"/>
      <c r="K103" s="18"/>
    </row>
    <row r="104" spans="2:11" s="21" customFormat="1">
      <c r="B104" s="160"/>
      <c r="C104" s="44"/>
      <c r="D104" s="54" t="s">
        <v>1381</v>
      </c>
      <c r="E104" s="93"/>
      <c r="F104" s="23"/>
      <c r="G104" s="60"/>
      <c r="H104" s="88"/>
      <c r="J104" s="18"/>
      <c r="K104" s="18"/>
    </row>
    <row r="105" spans="2:11" s="21" customFormat="1">
      <c r="B105" s="160"/>
      <c r="C105" s="34"/>
      <c r="D105" s="386" t="s">
        <v>1950</v>
      </c>
      <c r="E105" s="10"/>
      <c r="F105" s="23"/>
      <c r="G105" s="60"/>
      <c r="H105" s="88"/>
      <c r="J105" s="18"/>
      <c r="K105" s="18"/>
    </row>
    <row r="106" spans="2:11" s="21" customFormat="1">
      <c r="B106" s="160"/>
      <c r="C106" s="44"/>
      <c r="D106" s="52" t="s">
        <v>1951</v>
      </c>
      <c r="E106" s="93"/>
      <c r="F106" s="23"/>
      <c r="G106" s="60"/>
      <c r="H106" s="88"/>
      <c r="J106" s="18"/>
      <c r="K106" s="18"/>
    </row>
    <row r="107" spans="2:11" s="21" customFormat="1">
      <c r="B107" s="160"/>
      <c r="C107" s="44"/>
      <c r="D107" s="53" t="s">
        <v>1952</v>
      </c>
      <c r="E107" s="93"/>
      <c r="F107" s="23"/>
      <c r="G107" s="60"/>
      <c r="H107" s="88"/>
      <c r="J107" s="18"/>
      <c r="K107" s="18"/>
    </row>
    <row r="108" spans="2:11" s="21" customFormat="1">
      <c r="B108" s="160"/>
      <c r="C108" s="44"/>
      <c r="D108" s="53" t="s">
        <v>1953</v>
      </c>
      <c r="E108" s="93"/>
      <c r="F108" s="23"/>
      <c r="G108" s="60"/>
      <c r="H108" s="88"/>
      <c r="J108" s="18"/>
      <c r="K108" s="18"/>
    </row>
    <row r="109" spans="2:11" s="21" customFormat="1">
      <c r="B109" s="160"/>
      <c r="C109" s="44"/>
      <c r="D109" s="54" t="s">
        <v>1381</v>
      </c>
      <c r="E109" s="93"/>
      <c r="F109" s="23"/>
      <c r="G109" s="60"/>
      <c r="H109" s="88"/>
      <c r="J109" s="18"/>
      <c r="K109" s="18"/>
    </row>
    <row r="110" spans="2:11" s="21" customFormat="1">
      <c r="B110" s="160">
        <f>B90+1</f>
        <v>20</v>
      </c>
      <c r="C110" s="34"/>
      <c r="D110" s="327" t="s">
        <v>1954</v>
      </c>
      <c r="E110" s="161" t="str">
        <f>Cust_Acyn</f>
        <v>Customer</v>
      </c>
      <c r="F110" s="160" t="s">
        <v>325</v>
      </c>
      <c r="G110" s="60"/>
      <c r="H110" s="88"/>
      <c r="J110" s="18"/>
      <c r="K110" s="18"/>
    </row>
    <row r="111" spans="2:11" s="21" customFormat="1">
      <c r="B111" s="160"/>
      <c r="C111" s="34"/>
      <c r="D111" s="41" t="s">
        <v>1842</v>
      </c>
      <c r="E111" s="10"/>
      <c r="F111" s="23"/>
      <c r="G111" s="60"/>
      <c r="H111" s="88"/>
      <c r="J111" s="18"/>
      <c r="K111" s="18"/>
    </row>
    <row r="112" spans="2:11" s="21" customFormat="1">
      <c r="B112" s="160"/>
      <c r="C112" s="34"/>
      <c r="D112" s="41" t="s">
        <v>1843</v>
      </c>
      <c r="E112" s="10"/>
      <c r="F112" s="23"/>
      <c r="G112" s="60"/>
      <c r="H112" s="88"/>
      <c r="J112" s="18"/>
      <c r="K112" s="18"/>
    </row>
    <row r="113" spans="2:11" s="21" customFormat="1">
      <c r="B113" s="160"/>
      <c r="C113" s="34"/>
      <c r="D113" s="41" t="s">
        <v>1844</v>
      </c>
      <c r="E113" s="10"/>
      <c r="F113" s="23"/>
      <c r="G113" s="60"/>
      <c r="H113" s="88"/>
      <c r="J113" s="18"/>
      <c r="K113" s="18"/>
    </row>
    <row r="114" spans="2:11" s="21" customFormat="1">
      <c r="B114" s="160"/>
      <c r="C114" s="34"/>
      <c r="D114" s="41" t="s">
        <v>1845</v>
      </c>
      <c r="E114" s="10"/>
      <c r="F114" s="23"/>
      <c r="G114" s="60"/>
      <c r="H114" s="88"/>
      <c r="J114" s="18"/>
      <c r="K114" s="18"/>
    </row>
    <row r="115" spans="2:11" s="21" customFormat="1">
      <c r="B115" s="160"/>
      <c r="C115" s="34"/>
      <c r="D115" s="41" t="s">
        <v>1846</v>
      </c>
      <c r="E115" s="10"/>
      <c r="F115" s="23"/>
      <c r="G115" s="60"/>
      <c r="H115" s="88"/>
      <c r="J115" s="18"/>
      <c r="K115" s="18"/>
    </row>
    <row r="116" spans="2:11" s="21" customFormat="1">
      <c r="B116" s="160"/>
      <c r="C116" s="34"/>
      <c r="D116" s="251" t="s">
        <v>1847</v>
      </c>
      <c r="E116" s="10"/>
      <c r="F116" s="23"/>
      <c r="G116" s="60"/>
      <c r="H116" s="88"/>
      <c r="J116" s="18"/>
      <c r="K116" s="18"/>
    </row>
    <row r="117" spans="2:11" s="21" customFormat="1">
      <c r="B117" s="160">
        <f>B110+1</f>
        <v>21</v>
      </c>
      <c r="C117" s="223" t="s">
        <v>1955</v>
      </c>
      <c r="D117" s="213"/>
      <c r="E117" s="161" t="str">
        <f>Cust_Acyn</f>
        <v>Customer</v>
      </c>
      <c r="F117" s="160" t="s">
        <v>325</v>
      </c>
      <c r="G117" s="60"/>
      <c r="H117" s="88"/>
      <c r="J117" s="18"/>
      <c r="K117" s="18"/>
    </row>
    <row r="118" spans="2:11" s="21" customFormat="1">
      <c r="B118" s="160"/>
      <c r="C118" s="34"/>
      <c r="D118" s="41" t="s">
        <v>1956</v>
      </c>
      <c r="E118" s="10"/>
      <c r="F118" s="23"/>
      <c r="G118" s="60"/>
      <c r="H118" s="88"/>
      <c r="J118" s="18"/>
      <c r="K118" s="18"/>
    </row>
    <row r="119" spans="2:11" s="21" customFormat="1">
      <c r="B119" s="160">
        <f>B117+1</f>
        <v>22</v>
      </c>
      <c r="C119" s="223" t="s">
        <v>1957</v>
      </c>
      <c r="D119" s="253"/>
      <c r="E119" s="161" t="str">
        <f>Cust_Acyn</f>
        <v>Customer</v>
      </c>
      <c r="F119" s="160" t="s">
        <v>325</v>
      </c>
      <c r="G119" s="60"/>
      <c r="H119" s="88"/>
      <c r="J119" s="18"/>
      <c r="K119" s="18"/>
    </row>
    <row r="120" spans="2:11" s="21" customFormat="1">
      <c r="B120" s="160"/>
      <c r="C120" s="34"/>
      <c r="D120" s="41" t="s">
        <v>1846</v>
      </c>
      <c r="E120" s="10"/>
      <c r="F120" s="23"/>
      <c r="G120" s="60"/>
      <c r="H120" s="88"/>
      <c r="J120" s="18"/>
      <c r="K120" s="18"/>
    </row>
    <row r="121" spans="2:11" s="21" customFormat="1">
      <c r="B121" s="160"/>
      <c r="C121" s="34"/>
      <c r="D121" s="41" t="s">
        <v>643</v>
      </c>
      <c r="E121" s="10"/>
      <c r="F121" s="23"/>
      <c r="G121" s="60"/>
      <c r="H121" s="88"/>
      <c r="J121" s="18"/>
      <c r="K121" s="18"/>
    </row>
    <row r="122" spans="2:11" s="21" customFormat="1">
      <c r="B122" s="160">
        <f>B119+1</f>
        <v>23</v>
      </c>
      <c r="C122" s="227" t="s">
        <v>1161</v>
      </c>
      <c r="D122" s="227"/>
      <c r="E122" s="161" t="str">
        <f>Cust_Acyn</f>
        <v>Customer</v>
      </c>
      <c r="F122" s="160" t="s">
        <v>325</v>
      </c>
      <c r="G122" s="60"/>
      <c r="H122" s="88"/>
      <c r="J122" s="18"/>
      <c r="K122" s="18"/>
    </row>
    <row r="123" spans="2:11" s="21" customFormat="1">
      <c r="B123" s="160"/>
      <c r="C123" s="36"/>
      <c r="D123" s="41" t="s">
        <v>1958</v>
      </c>
      <c r="E123" s="10"/>
      <c r="F123" s="23"/>
      <c r="G123" s="60"/>
      <c r="H123" s="88"/>
      <c r="J123" s="18"/>
      <c r="K123" s="18"/>
    </row>
    <row r="124" spans="2:11" s="20" customFormat="1">
      <c r="B124" s="176">
        <f>B122+1</f>
        <v>24</v>
      </c>
      <c r="C124" s="474" t="s">
        <v>1959</v>
      </c>
      <c r="D124" s="224"/>
      <c r="E124" s="161" t="str">
        <f>Cust_Acyn</f>
        <v>Customer</v>
      </c>
      <c r="F124" s="160" t="s">
        <v>325</v>
      </c>
      <c r="G124" s="14"/>
      <c r="H124" s="89"/>
      <c r="J124" s="18"/>
      <c r="K124" s="18"/>
    </row>
    <row r="125" spans="2:11" s="20" customFormat="1">
      <c r="B125" s="176"/>
      <c r="C125" s="474"/>
      <c r="D125" s="251" t="s">
        <v>1799</v>
      </c>
      <c r="E125" s="161"/>
      <c r="F125" s="160"/>
      <c r="G125" s="14"/>
      <c r="H125" s="89"/>
      <c r="J125" s="18"/>
      <c r="K125" s="18"/>
    </row>
    <row r="126" spans="2:11" s="20" customFormat="1">
      <c r="B126" s="176"/>
      <c r="C126" s="17"/>
      <c r="D126" s="41" t="s">
        <v>1960</v>
      </c>
      <c r="E126" s="10"/>
      <c r="F126" s="23"/>
      <c r="G126" s="14"/>
      <c r="H126" s="89"/>
      <c r="J126" s="18"/>
      <c r="K126" s="18"/>
    </row>
    <row r="127" spans="2:11" s="20" customFormat="1">
      <c r="B127" s="176"/>
      <c r="C127" s="17"/>
      <c r="D127" s="41" t="s">
        <v>1961</v>
      </c>
      <c r="E127" s="10"/>
      <c r="F127" s="23"/>
      <c r="G127" s="14"/>
      <c r="H127" s="89"/>
      <c r="J127" s="18"/>
      <c r="K127" s="18"/>
    </row>
    <row r="128" spans="2:11" s="20" customFormat="1">
      <c r="B128" s="176">
        <f>B124+1</f>
        <v>25</v>
      </c>
      <c r="C128" s="474" t="s">
        <v>1962</v>
      </c>
      <c r="D128" s="224"/>
      <c r="E128" s="161" t="str">
        <f>Cust_Acyn</f>
        <v>Customer</v>
      </c>
      <c r="F128" s="160" t="s">
        <v>325</v>
      </c>
      <c r="G128" s="14"/>
      <c r="H128" s="89"/>
      <c r="J128" s="18"/>
      <c r="K128" s="18"/>
    </row>
    <row r="129" spans="2:11" s="21" customFormat="1">
      <c r="B129" s="160"/>
      <c r="C129" s="34"/>
      <c r="D129" s="41" t="s">
        <v>1821</v>
      </c>
      <c r="E129" s="10"/>
      <c r="F129" s="23"/>
      <c r="G129" s="60"/>
      <c r="H129" s="88"/>
      <c r="J129" s="18"/>
      <c r="K129" s="18"/>
    </row>
    <row r="130" spans="2:11" s="21" customFormat="1">
      <c r="B130" s="565" t="s">
        <v>1046</v>
      </c>
      <c r="C130" s="566"/>
      <c r="D130" s="566"/>
      <c r="E130" s="566"/>
      <c r="F130" s="566"/>
      <c r="G130" s="566"/>
      <c r="H130" s="567"/>
      <c r="J130" s="20"/>
      <c r="K130" s="20"/>
    </row>
    <row r="131" spans="2:11" s="27" customFormat="1">
      <c r="B131" s="208"/>
      <c r="C131" s="246" t="s">
        <v>1186</v>
      </c>
      <c r="D131" s="246"/>
      <c r="E131" s="253"/>
      <c r="F131" s="470"/>
      <c r="G131" s="253"/>
      <c r="H131" s="230"/>
      <c r="J131" s="18"/>
      <c r="K131" s="18"/>
    </row>
    <row r="132" spans="2:11" s="27" customFormat="1">
      <c r="B132" s="208"/>
      <c r="C132" s="222" t="s">
        <v>1048</v>
      </c>
      <c r="D132" s="222"/>
      <c r="E132" s="229"/>
      <c r="F132" s="199"/>
      <c r="G132" s="209"/>
      <c r="H132" s="230"/>
      <c r="J132" s="18"/>
      <c r="K132" s="18"/>
    </row>
    <row r="133" spans="2:11" s="27" customFormat="1">
      <c r="B133" s="208">
        <f>B128+1</f>
        <v>26</v>
      </c>
      <c r="C133" s="223" t="s">
        <v>1739</v>
      </c>
      <c r="D133" s="227"/>
      <c r="E133" s="474" t="s">
        <v>294</v>
      </c>
      <c r="F133" s="199" t="s">
        <v>208</v>
      </c>
      <c r="G133" s="209"/>
      <c r="H133" s="228"/>
      <c r="J133" s="18"/>
      <c r="K133" s="18"/>
    </row>
    <row r="134" spans="2:11" s="27" customFormat="1">
      <c r="B134" s="208">
        <f>B133+1</f>
        <v>27</v>
      </c>
      <c r="C134" s="223" t="s">
        <v>1050</v>
      </c>
      <c r="D134" s="227"/>
      <c r="E134" s="474" t="s">
        <v>294</v>
      </c>
      <c r="F134" s="199" t="s">
        <v>208</v>
      </c>
      <c r="G134" s="209"/>
      <c r="H134" s="228"/>
      <c r="J134" s="18"/>
      <c r="K134" s="18"/>
    </row>
    <row r="135" spans="2:11" s="21" customFormat="1">
      <c r="B135" s="568" t="s">
        <v>1051</v>
      </c>
      <c r="C135" s="569"/>
      <c r="D135" s="569"/>
      <c r="E135" s="569"/>
      <c r="F135" s="569"/>
      <c r="G135" s="569"/>
      <c r="H135" s="570"/>
      <c r="J135" s="18"/>
      <c r="K135" s="18"/>
    </row>
    <row r="136" spans="2:11" s="21" customFormat="1">
      <c r="B136" s="160">
        <f>B134+1</f>
        <v>28</v>
      </c>
      <c r="C136" s="462" t="s">
        <v>1052</v>
      </c>
      <c r="D136" s="462"/>
      <c r="E136" s="474" t="s">
        <v>294</v>
      </c>
      <c r="F136" s="160" t="s">
        <v>208</v>
      </c>
      <c r="G136" s="217"/>
      <c r="H136" s="231"/>
      <c r="J136" s="18"/>
      <c r="K136" s="18"/>
    </row>
    <row r="137" spans="2:11" s="21" customFormat="1">
      <c r="B137" s="208">
        <f>B136+1</f>
        <v>29</v>
      </c>
      <c r="C137" s="462" t="s">
        <v>1054</v>
      </c>
      <c r="D137" s="462"/>
      <c r="E137" s="474" t="s">
        <v>294</v>
      </c>
      <c r="F137" s="160" t="s">
        <v>208</v>
      </c>
      <c r="G137" s="217"/>
      <c r="H137" s="231"/>
      <c r="J137" s="18"/>
      <c r="K137" s="18"/>
    </row>
    <row r="138" spans="2:11" s="21" customFormat="1">
      <c r="B138" s="208">
        <f>B137+1</f>
        <v>30</v>
      </c>
      <c r="C138" s="462" t="s">
        <v>1055</v>
      </c>
      <c r="D138" s="462"/>
      <c r="E138" s="161" t="str">
        <f>Cust_Acyn</f>
        <v>Customer</v>
      </c>
      <c r="F138" s="160" t="s">
        <v>371</v>
      </c>
      <c r="G138" s="217"/>
      <c r="H138" s="231"/>
      <c r="J138" s="18"/>
      <c r="K138" s="18"/>
    </row>
    <row r="139" spans="2:11" s="21" customFormat="1">
      <c r="B139" s="208">
        <f>B138+1</f>
        <v>31</v>
      </c>
      <c r="C139" s="462" t="s">
        <v>1056</v>
      </c>
      <c r="D139" s="462"/>
      <c r="E139" s="474" t="s">
        <v>294</v>
      </c>
      <c r="F139" s="160" t="s">
        <v>208</v>
      </c>
      <c r="G139" s="217"/>
      <c r="H139" s="231"/>
      <c r="J139" s="18"/>
      <c r="K139" s="18"/>
    </row>
    <row r="140" spans="2:11" s="21" customFormat="1">
      <c r="B140" s="208">
        <f>B139+1</f>
        <v>32</v>
      </c>
      <c r="C140" s="462" t="s">
        <v>1057</v>
      </c>
      <c r="D140" s="462"/>
      <c r="E140" s="474" t="s">
        <v>294</v>
      </c>
      <c r="F140" s="160" t="s">
        <v>208</v>
      </c>
      <c r="G140" s="217"/>
      <c r="H140" s="231"/>
      <c r="J140" s="18"/>
      <c r="K140" s="18"/>
    </row>
    <row r="141" spans="2:11" s="21" customFormat="1">
      <c r="B141" s="208">
        <f>B140+1</f>
        <v>33</v>
      </c>
      <c r="C141" s="462" t="s">
        <v>1058</v>
      </c>
      <c r="D141" s="462"/>
      <c r="E141" s="474" t="s">
        <v>294</v>
      </c>
      <c r="F141" s="160" t="s">
        <v>208</v>
      </c>
      <c r="G141" s="217"/>
      <c r="H141" s="231"/>
      <c r="J141" s="18"/>
      <c r="K141" s="18"/>
    </row>
    <row r="142" spans="2:11" s="21" customFormat="1">
      <c r="B142" s="571" t="s">
        <v>1059</v>
      </c>
      <c r="C142" s="572"/>
      <c r="D142" s="572"/>
      <c r="E142" s="572"/>
      <c r="F142" s="572"/>
      <c r="G142" s="572"/>
      <c r="H142" s="573"/>
    </row>
    <row r="143" spans="2:11" s="21" customFormat="1">
      <c r="B143" s="160">
        <f>B141+1</f>
        <v>34</v>
      </c>
      <c r="C143" s="266" t="s">
        <v>1963</v>
      </c>
      <c r="D143" s="267"/>
      <c r="E143" s="268" t="str">
        <f>Cust_Acyn</f>
        <v>Customer</v>
      </c>
      <c r="F143" s="269" t="s">
        <v>325</v>
      </c>
      <c r="G143" s="217"/>
      <c r="H143" s="231"/>
    </row>
    <row r="144" spans="2:11" s="21" customFormat="1">
      <c r="B144" s="160">
        <f>B143+1</f>
        <v>35</v>
      </c>
      <c r="C144" s="462" t="s">
        <v>1964</v>
      </c>
      <c r="D144" s="462"/>
      <c r="E144" s="268" t="str">
        <f>Cust_Acyn</f>
        <v>Customer</v>
      </c>
      <c r="F144" s="269" t="s">
        <v>325</v>
      </c>
      <c r="G144" s="217"/>
      <c r="H144" s="231"/>
    </row>
    <row r="145" spans="2:8" s="21" customFormat="1">
      <c r="B145" s="160"/>
      <c r="C145" s="462"/>
      <c r="D145" s="462" t="s">
        <v>1965</v>
      </c>
      <c r="E145" s="161"/>
      <c r="F145" s="160"/>
      <c r="G145" s="217"/>
      <c r="H145" s="231"/>
    </row>
    <row r="146" spans="2:8" s="21" customFormat="1">
      <c r="B146" s="160"/>
      <c r="C146" s="7"/>
      <c r="D146" s="375" t="s">
        <v>1966</v>
      </c>
      <c r="E146" s="10"/>
      <c r="F146" s="23"/>
      <c r="G146" s="60"/>
      <c r="H146" s="88"/>
    </row>
    <row r="147" spans="2:8" s="21" customFormat="1">
      <c r="B147" s="160"/>
      <c r="C147" s="7"/>
      <c r="D147" s="375" t="s">
        <v>1967</v>
      </c>
      <c r="E147" s="10"/>
      <c r="F147" s="23"/>
      <c r="G147" s="60"/>
      <c r="H147" s="88"/>
    </row>
    <row r="148" spans="2:8" s="21" customFormat="1">
      <c r="B148" s="160"/>
      <c r="C148" s="7"/>
      <c r="D148" s="375" t="s">
        <v>1968</v>
      </c>
      <c r="E148" s="10"/>
      <c r="F148" s="23"/>
      <c r="G148" s="60"/>
      <c r="H148" s="88"/>
    </row>
    <row r="149" spans="2:8" s="21" customFormat="1">
      <c r="B149" s="160"/>
      <c r="C149" s="7"/>
      <c r="D149" s="375" t="s">
        <v>1969</v>
      </c>
      <c r="E149" s="10"/>
      <c r="F149" s="23"/>
      <c r="G149" s="60"/>
      <c r="H149" s="88"/>
    </row>
    <row r="150" spans="2:8" s="21" customFormat="1">
      <c r="B150" s="160"/>
      <c r="C150" s="7"/>
      <c r="D150" s="375" t="s">
        <v>1970</v>
      </c>
      <c r="E150" s="10"/>
      <c r="F150" s="23"/>
      <c r="G150" s="60"/>
      <c r="H150" s="88"/>
    </row>
    <row r="151" spans="2:8" s="21" customFormat="1">
      <c r="B151" s="160"/>
      <c r="C151" s="7"/>
      <c r="D151" s="375" t="s">
        <v>1971</v>
      </c>
      <c r="E151" s="10"/>
      <c r="F151" s="23"/>
      <c r="G151" s="60"/>
      <c r="H151" s="88"/>
    </row>
    <row r="152" spans="2:8" s="21" customFormat="1">
      <c r="B152" s="160"/>
      <c r="C152" s="7"/>
      <c r="D152" s="387" t="s">
        <v>1972</v>
      </c>
      <c r="E152" s="10"/>
      <c r="F152" s="23"/>
      <c r="G152" s="60"/>
      <c r="H152" s="88"/>
    </row>
    <row r="153" spans="2:8" s="21" customFormat="1">
      <c r="B153" s="160"/>
      <c r="C153" s="7"/>
      <c r="D153" s="387" t="s">
        <v>1973</v>
      </c>
      <c r="E153" s="10"/>
      <c r="F153" s="23"/>
      <c r="G153" s="60"/>
      <c r="H153" s="88"/>
    </row>
    <row r="154" spans="2:8" s="21" customFormat="1">
      <c r="B154" s="160"/>
      <c r="C154" s="7"/>
      <c r="D154" s="462" t="s">
        <v>1974</v>
      </c>
      <c r="E154" s="10"/>
      <c r="F154" s="23"/>
      <c r="G154" s="60"/>
      <c r="H154" s="88"/>
    </row>
    <row r="155" spans="2:8" s="21" customFormat="1">
      <c r="B155" s="160"/>
      <c r="C155" s="7"/>
      <c r="D155" s="375" t="s">
        <v>1975</v>
      </c>
      <c r="E155" s="10"/>
      <c r="F155" s="23"/>
      <c r="G155" s="60"/>
      <c r="H155" s="88"/>
    </row>
    <row r="156" spans="2:8" s="21" customFormat="1">
      <c r="B156" s="160"/>
      <c r="C156" s="7"/>
      <c r="D156" s="375" t="s">
        <v>1976</v>
      </c>
      <c r="E156" s="10"/>
      <c r="F156" s="23"/>
      <c r="G156" s="60"/>
      <c r="H156" s="88"/>
    </row>
    <row r="157" spans="2:8" s="21" customFormat="1">
      <c r="B157" s="160"/>
      <c r="C157" s="7"/>
      <c r="D157" s="375" t="s">
        <v>1977</v>
      </c>
      <c r="E157" s="10"/>
      <c r="F157" s="23"/>
      <c r="G157" s="60"/>
      <c r="H157" s="88"/>
    </row>
    <row r="158" spans="2:8" s="21" customFormat="1">
      <c r="B158" s="160"/>
      <c r="C158" s="7"/>
      <c r="D158" s="375" t="s">
        <v>1978</v>
      </c>
      <c r="E158" s="10"/>
      <c r="F158" s="23"/>
      <c r="G158" s="60"/>
      <c r="H158" s="88"/>
    </row>
    <row r="159" spans="2:8" s="21" customFormat="1">
      <c r="B159" s="160"/>
      <c r="C159" s="7"/>
      <c r="D159" s="375" t="s">
        <v>1979</v>
      </c>
      <c r="E159" s="10"/>
      <c r="F159" s="23"/>
      <c r="G159" s="60"/>
      <c r="H159" s="88"/>
    </row>
    <row r="160" spans="2:8" s="21" customFormat="1">
      <c r="B160" s="160"/>
      <c r="C160" s="7"/>
      <c r="D160" s="375" t="s">
        <v>1980</v>
      </c>
      <c r="E160" s="10"/>
      <c r="F160" s="23"/>
      <c r="G160" s="60"/>
      <c r="H160" s="88"/>
    </row>
    <row r="161" spans="2:11" s="21" customFormat="1">
      <c r="B161" s="160"/>
      <c r="C161" s="7"/>
      <c r="D161" s="387" t="s">
        <v>1981</v>
      </c>
      <c r="E161" s="10"/>
      <c r="F161" s="23"/>
      <c r="G161" s="60"/>
      <c r="H161" s="88"/>
    </row>
    <row r="162" spans="2:11" s="21" customFormat="1">
      <c r="B162" s="160"/>
      <c r="C162" s="7"/>
      <c r="D162" s="387" t="s">
        <v>1982</v>
      </c>
      <c r="E162" s="10"/>
      <c r="F162" s="23"/>
      <c r="G162" s="60"/>
      <c r="H162" s="88"/>
    </row>
    <row r="163" spans="2:11" s="21" customFormat="1">
      <c r="B163" s="160">
        <f>B144+1</f>
        <v>36</v>
      </c>
      <c r="C163" s="462" t="s">
        <v>1983</v>
      </c>
      <c r="D163" s="462"/>
      <c r="E163" s="161" t="str">
        <f>Cust_Acyn</f>
        <v>Customer</v>
      </c>
      <c r="F163" s="160" t="s">
        <v>325</v>
      </c>
      <c r="G163" s="60"/>
      <c r="H163" s="88"/>
    </row>
    <row r="164" spans="2:11" s="21" customFormat="1">
      <c r="B164" s="160"/>
      <c r="C164" s="7"/>
      <c r="D164" s="41" t="s">
        <v>1984</v>
      </c>
      <c r="E164" s="10"/>
      <c r="F164" s="23"/>
      <c r="G164" s="60"/>
      <c r="H164" s="88"/>
    </row>
    <row r="165" spans="2:11" s="21" customFormat="1">
      <c r="B165" s="160"/>
      <c r="C165" s="7"/>
      <c r="D165" s="41" t="s">
        <v>1985</v>
      </c>
      <c r="E165" s="10"/>
      <c r="F165" s="23"/>
      <c r="G165" s="60"/>
      <c r="H165" s="88"/>
    </row>
    <row r="166" spans="2:11" s="21" customFormat="1">
      <c r="B166" s="160">
        <f>B163+1</f>
        <v>37</v>
      </c>
      <c r="C166" s="462" t="s">
        <v>1986</v>
      </c>
      <c r="D166" s="462"/>
      <c r="E166" s="161" t="str">
        <f>Cust_Acyn</f>
        <v>Customer</v>
      </c>
      <c r="F166" s="160" t="s">
        <v>325</v>
      </c>
      <c r="G166" s="60"/>
      <c r="H166" s="88"/>
    </row>
    <row r="167" spans="2:11" s="21" customFormat="1">
      <c r="B167" s="160"/>
      <c r="C167" s="7"/>
      <c r="D167" s="375" t="s">
        <v>1975</v>
      </c>
      <c r="E167" s="10"/>
      <c r="F167" s="23"/>
      <c r="G167" s="60"/>
      <c r="H167" s="88"/>
    </row>
    <row r="168" spans="2:11" s="21" customFormat="1">
      <c r="B168" s="160"/>
      <c r="C168" s="7"/>
      <c r="D168" s="375" t="s">
        <v>1987</v>
      </c>
      <c r="E168" s="10"/>
      <c r="F168" s="23"/>
      <c r="G168" s="60"/>
      <c r="H168" s="88"/>
    </row>
    <row r="169" spans="2:11" s="21" customFormat="1">
      <c r="B169" s="160"/>
      <c r="C169" s="7"/>
      <c r="D169" s="375" t="s">
        <v>1988</v>
      </c>
      <c r="E169" s="10"/>
      <c r="F169" s="23"/>
      <c r="G169" s="60"/>
      <c r="H169" s="88"/>
    </row>
    <row r="170" spans="2:11" s="21" customFormat="1">
      <c r="B170" s="160"/>
      <c r="C170" s="7"/>
      <c r="D170" s="375" t="s">
        <v>1989</v>
      </c>
      <c r="E170" s="10"/>
      <c r="F170" s="23"/>
      <c r="G170" s="60"/>
      <c r="H170" s="88"/>
    </row>
    <row r="171" spans="2:11" s="21" customFormat="1">
      <c r="B171" s="160"/>
      <c r="C171" s="7"/>
      <c r="D171" s="375" t="s">
        <v>1990</v>
      </c>
      <c r="E171" s="10"/>
      <c r="F171" s="23"/>
      <c r="G171" s="60"/>
      <c r="H171" s="88"/>
    </row>
    <row r="172" spans="2:11" s="21" customFormat="1">
      <c r="B172" s="160"/>
      <c r="C172" s="7"/>
      <c r="D172" s="375" t="s">
        <v>1991</v>
      </c>
      <c r="E172" s="10"/>
      <c r="F172" s="23"/>
      <c r="G172" s="60"/>
      <c r="H172" s="88"/>
    </row>
    <row r="173" spans="2:11" s="21" customFormat="1">
      <c r="B173" s="160"/>
      <c r="C173" s="7"/>
      <c r="D173" s="387" t="s">
        <v>1992</v>
      </c>
      <c r="E173" s="10"/>
      <c r="F173" s="23"/>
      <c r="G173" s="60"/>
      <c r="H173" s="88"/>
    </row>
    <row r="174" spans="2:11" s="21" customFormat="1">
      <c r="B174" s="160"/>
      <c r="C174" s="7"/>
      <c r="D174" s="387" t="s">
        <v>1993</v>
      </c>
      <c r="E174" s="10"/>
      <c r="F174" s="23"/>
      <c r="G174" s="60"/>
      <c r="H174" s="88"/>
      <c r="J174" s="18"/>
      <c r="K174" s="18"/>
    </row>
    <row r="175" spans="2:11" s="21" customFormat="1">
      <c r="B175" s="160">
        <f>B166+1</f>
        <v>38</v>
      </c>
      <c r="C175" s="223" t="s">
        <v>1994</v>
      </c>
      <c r="D175" s="213"/>
      <c r="E175" s="161" t="str">
        <f>Cust_Acyn</f>
        <v>Customer</v>
      </c>
      <c r="F175" s="160" t="s">
        <v>325</v>
      </c>
      <c r="G175" s="60"/>
      <c r="H175" s="88"/>
      <c r="J175" s="18"/>
      <c r="K175" s="18"/>
    </row>
    <row r="176" spans="2:11" s="21" customFormat="1">
      <c r="B176" s="160"/>
      <c r="C176" s="223"/>
      <c r="D176" s="251" t="s">
        <v>1995</v>
      </c>
      <c r="E176" s="161"/>
      <c r="F176" s="160"/>
      <c r="G176" s="60"/>
      <c r="H176" s="88"/>
      <c r="J176" s="18"/>
      <c r="K176" s="18"/>
    </row>
    <row r="177" spans="2:11" s="21" customFormat="1">
      <c r="B177" s="160"/>
      <c r="C177" s="34"/>
      <c r="D177" s="41" t="s">
        <v>1851</v>
      </c>
      <c r="E177" s="10"/>
      <c r="F177" s="23"/>
      <c r="G177" s="60"/>
      <c r="H177" s="88"/>
      <c r="J177" s="18"/>
      <c r="K177" s="18"/>
    </row>
    <row r="178" spans="2:11" s="21" customFormat="1">
      <c r="B178" s="160"/>
      <c r="C178" s="34"/>
      <c r="D178" s="41" t="s">
        <v>1852</v>
      </c>
      <c r="E178" s="10"/>
      <c r="F178" s="23"/>
      <c r="G178" s="60"/>
      <c r="H178" s="88"/>
      <c r="J178" s="18"/>
      <c r="K178" s="18"/>
    </row>
    <row r="179" spans="2:11" s="21" customFormat="1">
      <c r="B179" s="160">
        <f>B175+1</f>
        <v>39</v>
      </c>
      <c r="C179" s="223" t="s">
        <v>1853</v>
      </c>
      <c r="D179" s="223"/>
      <c r="E179" s="161" t="str">
        <f>Cust_Acyn</f>
        <v>Customer</v>
      </c>
      <c r="F179" s="160" t="s">
        <v>325</v>
      </c>
      <c r="G179" s="60"/>
      <c r="H179" s="88"/>
      <c r="J179" s="18"/>
      <c r="K179" s="18"/>
    </row>
    <row r="180" spans="2:11" s="21" customFormat="1">
      <c r="B180" s="160"/>
      <c r="C180" s="34"/>
      <c r="D180" s="41" t="s">
        <v>1854</v>
      </c>
      <c r="E180" s="10"/>
      <c r="F180" s="23"/>
      <c r="G180" s="60"/>
      <c r="H180" s="88"/>
      <c r="J180" s="18"/>
      <c r="K180" s="18"/>
    </row>
    <row r="181" spans="2:11" s="21" customFormat="1">
      <c r="B181" s="160">
        <f>B179+1</f>
        <v>40</v>
      </c>
      <c r="C181" s="223" t="s">
        <v>1855</v>
      </c>
      <c r="D181" s="223"/>
      <c r="E181" s="161" t="str">
        <f>Cust_Acyn</f>
        <v>Customer</v>
      </c>
      <c r="F181" s="160" t="s">
        <v>325</v>
      </c>
      <c r="G181" s="60"/>
      <c r="H181" s="88"/>
      <c r="J181" s="18"/>
      <c r="K181" s="18"/>
    </row>
    <row r="182" spans="2:11" s="21" customFormat="1">
      <c r="B182" s="160"/>
      <c r="C182" s="34"/>
      <c r="D182" s="41" t="s">
        <v>1856</v>
      </c>
      <c r="E182" s="10"/>
      <c r="F182" s="23"/>
      <c r="G182" s="60"/>
      <c r="H182" s="88"/>
      <c r="J182" s="18"/>
      <c r="K182" s="18"/>
    </row>
    <row r="183" spans="2:11" s="21" customFormat="1">
      <c r="B183" s="160">
        <f>B181+1</f>
        <v>41</v>
      </c>
      <c r="C183" s="223" t="s">
        <v>1857</v>
      </c>
      <c r="D183" s="223"/>
      <c r="E183" s="161" t="str">
        <f>Cust_Acyn</f>
        <v>Customer</v>
      </c>
      <c r="F183" s="160" t="s">
        <v>325</v>
      </c>
      <c r="G183" s="60"/>
      <c r="H183" s="88"/>
      <c r="J183" s="18"/>
      <c r="K183" s="18"/>
    </row>
    <row r="184" spans="2:11" s="21" customFormat="1">
      <c r="B184" s="160"/>
      <c r="C184" s="34"/>
      <c r="D184" s="41" t="s">
        <v>1105</v>
      </c>
      <c r="E184" s="10"/>
      <c r="F184" s="23"/>
      <c r="G184" s="60"/>
      <c r="H184" s="88"/>
      <c r="J184" s="18"/>
      <c r="K184" s="18"/>
    </row>
    <row r="185" spans="2:11" s="21" customFormat="1">
      <c r="B185" s="160"/>
      <c r="C185" s="34"/>
      <c r="D185" s="41" t="s">
        <v>1858</v>
      </c>
      <c r="E185" s="10"/>
      <c r="F185" s="23"/>
      <c r="G185" s="60"/>
      <c r="H185" s="88"/>
      <c r="J185" s="18"/>
      <c r="K185" s="18"/>
    </row>
    <row r="186" spans="2:11" s="21" customFormat="1">
      <c r="B186" s="160"/>
      <c r="C186" s="223"/>
      <c r="D186" s="251" t="s">
        <v>1859</v>
      </c>
      <c r="E186" s="161"/>
      <c r="F186" s="160"/>
      <c r="G186" s="217"/>
      <c r="H186" s="231"/>
      <c r="J186" s="18"/>
      <c r="K186" s="18"/>
    </row>
    <row r="187" spans="2:11" s="21" customFormat="1">
      <c r="B187" s="160">
        <f>B183+1</f>
        <v>42</v>
      </c>
      <c r="C187" s="227" t="s">
        <v>372</v>
      </c>
      <c r="D187" s="267"/>
      <c r="E187" s="161" t="str">
        <f>Cust_Acyn</f>
        <v>Customer</v>
      </c>
      <c r="F187" s="160" t="s">
        <v>325</v>
      </c>
      <c r="G187" s="217"/>
      <c r="H187" s="231"/>
      <c r="J187" s="18"/>
      <c r="K187" s="18"/>
    </row>
    <row r="188" spans="2:11" s="21" customFormat="1">
      <c r="B188" s="160"/>
      <c r="C188" s="243"/>
      <c r="D188" s="41" t="s">
        <v>1860</v>
      </c>
      <c r="E188" s="161"/>
      <c r="F188" s="160"/>
      <c r="G188" s="217"/>
      <c r="H188" s="231"/>
      <c r="J188" s="18"/>
      <c r="K188" s="18"/>
    </row>
    <row r="189" spans="2:11" s="21" customFormat="1">
      <c r="B189" s="160">
        <f>B187+1</f>
        <v>43</v>
      </c>
      <c r="C189" s="462" t="s">
        <v>1307</v>
      </c>
      <c r="D189" s="267"/>
      <c r="E189" s="161" t="str">
        <f>Cust_Acyn</f>
        <v>Customer</v>
      </c>
      <c r="F189" s="160" t="s">
        <v>325</v>
      </c>
      <c r="G189" s="217"/>
      <c r="H189" s="231"/>
      <c r="J189" s="18"/>
      <c r="K189" s="18"/>
    </row>
    <row r="190" spans="2:11" s="21" customFormat="1">
      <c r="B190" s="160">
        <f>B189+1</f>
        <v>44</v>
      </c>
      <c r="C190" s="261" t="s">
        <v>1308</v>
      </c>
      <c r="D190" s="261"/>
      <c r="E190" s="161" t="str">
        <f>Cust_Acyn</f>
        <v>Customer</v>
      </c>
      <c r="F190" s="160" t="s">
        <v>65</v>
      </c>
      <c r="G190" s="161"/>
      <c r="H190" s="231"/>
      <c r="J190" s="18"/>
      <c r="K190" s="18"/>
    </row>
    <row r="191" spans="2:11" s="21" customFormat="1">
      <c r="B191" s="574" t="s">
        <v>1112</v>
      </c>
      <c r="C191" s="575"/>
      <c r="D191" s="575"/>
      <c r="E191" s="575"/>
      <c r="F191" s="575"/>
      <c r="G191" s="575"/>
      <c r="H191" s="576"/>
      <c r="J191" s="18"/>
      <c r="K191" s="18"/>
    </row>
    <row r="192" spans="2:11" s="21" customFormat="1">
      <c r="B192" s="265"/>
      <c r="C192" s="265" t="s">
        <v>1113</v>
      </c>
      <c r="D192" s="270"/>
      <c r="E192" s="262"/>
      <c r="F192" s="476"/>
      <c r="G192" s="262"/>
      <c r="H192" s="231"/>
      <c r="J192" s="18"/>
      <c r="K192" s="18"/>
    </row>
    <row r="193" spans="2:11" s="21" customFormat="1">
      <c r="B193" s="160">
        <f>B190+1</f>
        <v>45</v>
      </c>
      <c r="C193" s="462" t="s">
        <v>1762</v>
      </c>
      <c r="D193" s="462"/>
      <c r="E193" s="161" t="str">
        <f>Cust_Acyn</f>
        <v>Customer</v>
      </c>
      <c r="F193" s="160" t="s">
        <v>1115</v>
      </c>
      <c r="G193" s="161"/>
      <c r="H193" s="231"/>
      <c r="J193" s="18"/>
      <c r="K193" s="18"/>
    </row>
    <row r="194" spans="2:11" s="21" customFormat="1">
      <c r="B194" s="160">
        <f>B193+1</f>
        <v>46</v>
      </c>
      <c r="C194" s="462" t="s">
        <v>1116</v>
      </c>
      <c r="D194" s="462"/>
      <c r="E194" s="161" t="str">
        <f>Cust_Acyn</f>
        <v>Customer</v>
      </c>
      <c r="F194" s="160" t="s">
        <v>325</v>
      </c>
      <c r="G194" s="161"/>
      <c r="H194" s="231"/>
      <c r="J194" s="18"/>
      <c r="K194" s="18"/>
    </row>
    <row r="195" spans="2:11" s="21" customFormat="1">
      <c r="B195" s="160">
        <f>B194+1</f>
        <v>47</v>
      </c>
      <c r="C195" s="222" t="s">
        <v>1118</v>
      </c>
      <c r="D195" s="261"/>
      <c r="E195" s="161" t="str">
        <f>Cust_Acyn&amp;"/ Hitachi"</f>
        <v>Customer/ Hitachi</v>
      </c>
      <c r="F195" s="160" t="s">
        <v>65</v>
      </c>
      <c r="G195" s="161"/>
      <c r="H195" s="231"/>
      <c r="J195" s="18"/>
      <c r="K195" s="18"/>
    </row>
    <row r="196" spans="2:11">
      <c r="B196" s="579" t="s">
        <v>1119</v>
      </c>
      <c r="C196" s="579"/>
      <c r="D196" s="579"/>
      <c r="E196" s="579"/>
      <c r="F196" s="579"/>
      <c r="G196" s="579"/>
      <c r="H196" s="579"/>
    </row>
    <row r="197" spans="2:11">
      <c r="B197" s="176">
        <f>B195+1</f>
        <v>48</v>
      </c>
      <c r="C197" s="234" t="s">
        <v>1120</v>
      </c>
      <c r="D197" s="235"/>
      <c r="E197" s="474" t="s">
        <v>294</v>
      </c>
      <c r="F197" s="160" t="s">
        <v>208</v>
      </c>
      <c r="G197" s="173"/>
      <c r="H197" s="173"/>
    </row>
    <row r="198" spans="2:11">
      <c r="B198" s="176">
        <f>B197+1</f>
        <v>49</v>
      </c>
      <c r="C198" s="234" t="s">
        <v>1121</v>
      </c>
      <c r="D198" s="235"/>
      <c r="E198" s="474" t="s">
        <v>294</v>
      </c>
      <c r="F198" s="160" t="s">
        <v>208</v>
      </c>
      <c r="G198" s="173"/>
      <c r="H198" s="173"/>
    </row>
    <row r="199" spans="2:11">
      <c r="B199" s="176">
        <f t="shared" ref="B199:B203" si="0">B198+1</f>
        <v>50</v>
      </c>
      <c r="C199" s="234" t="s">
        <v>1122</v>
      </c>
      <c r="D199" s="235"/>
      <c r="E199" s="474" t="s">
        <v>294</v>
      </c>
      <c r="F199" s="160" t="s">
        <v>208</v>
      </c>
      <c r="G199" s="173"/>
      <c r="H199" s="173"/>
    </row>
    <row r="200" spans="2:11">
      <c r="B200" s="176">
        <f t="shared" si="0"/>
        <v>51</v>
      </c>
      <c r="C200" s="234" t="s">
        <v>1123</v>
      </c>
      <c r="D200" s="235"/>
      <c r="E200" s="474" t="s">
        <v>294</v>
      </c>
      <c r="F200" s="160" t="s">
        <v>208</v>
      </c>
      <c r="G200" s="173"/>
      <c r="H200" s="173"/>
    </row>
    <row r="201" spans="2:11">
      <c r="B201" s="176">
        <f t="shared" si="0"/>
        <v>52</v>
      </c>
      <c r="C201" s="234" t="s">
        <v>1124</v>
      </c>
      <c r="D201" s="235"/>
      <c r="E201" s="474" t="s">
        <v>294</v>
      </c>
      <c r="F201" s="160" t="s">
        <v>208</v>
      </c>
      <c r="G201" s="462"/>
      <c r="H201" s="462"/>
    </row>
    <row r="202" spans="2:11">
      <c r="B202" s="176">
        <f t="shared" si="0"/>
        <v>53</v>
      </c>
      <c r="C202" s="234" t="s">
        <v>1125</v>
      </c>
      <c r="D202" s="235"/>
      <c r="E202" s="474" t="s">
        <v>294</v>
      </c>
      <c r="F202" s="160" t="s">
        <v>208</v>
      </c>
      <c r="G202" s="462"/>
      <c r="H202" s="462"/>
    </row>
    <row r="203" spans="2:11">
      <c r="B203" s="176">
        <f t="shared" si="0"/>
        <v>54</v>
      </c>
      <c r="C203" s="236" t="s">
        <v>1126</v>
      </c>
      <c r="D203" s="235"/>
      <c r="E203" s="474" t="s">
        <v>294</v>
      </c>
      <c r="F203" s="160" t="s">
        <v>208</v>
      </c>
      <c r="G203" s="462"/>
      <c r="H203" s="462"/>
    </row>
    <row r="204" spans="2:11">
      <c r="B204" s="176"/>
      <c r="C204" s="237" t="s">
        <v>167</v>
      </c>
      <c r="D204" s="234" t="s">
        <v>1127</v>
      </c>
      <c r="E204" s="474" t="s">
        <v>294</v>
      </c>
      <c r="F204" s="160" t="s">
        <v>208</v>
      </c>
      <c r="G204" s="462"/>
      <c r="H204" s="462"/>
      <c r="J204" s="19"/>
      <c r="K204" s="19"/>
    </row>
    <row r="205" spans="2:11">
      <c r="B205" s="176"/>
      <c r="C205" s="237" t="s">
        <v>169</v>
      </c>
      <c r="D205" s="234" t="s">
        <v>1128</v>
      </c>
      <c r="E205" s="474" t="s">
        <v>294</v>
      </c>
      <c r="F205" s="160" t="s">
        <v>208</v>
      </c>
      <c r="G205" s="462"/>
      <c r="H205" s="462"/>
      <c r="J205" s="19"/>
      <c r="K205" s="19"/>
    </row>
    <row r="206" spans="2:11">
      <c r="B206" s="176">
        <f>B203+1</f>
        <v>55</v>
      </c>
      <c r="C206" s="238" t="s">
        <v>1129</v>
      </c>
      <c r="D206" s="234"/>
      <c r="E206" s="474" t="s">
        <v>294</v>
      </c>
      <c r="F206" s="160" t="s">
        <v>208</v>
      </c>
      <c r="G206" s="462"/>
      <c r="H206" s="462"/>
      <c r="J206" s="19"/>
      <c r="K206" s="19"/>
    </row>
    <row r="207" spans="2:11">
      <c r="B207" s="176">
        <f>B206+1</f>
        <v>56</v>
      </c>
      <c r="C207" s="234" t="s">
        <v>1130</v>
      </c>
      <c r="D207" s="235"/>
      <c r="E207" s="474" t="str">
        <f>Cust_Acyn&amp;"/ Hitachi-TC"</f>
        <v>Customer/ Hitachi-TC</v>
      </c>
      <c r="F207" s="160" t="s">
        <v>208</v>
      </c>
      <c r="G207" s="462"/>
      <c r="H207" s="462"/>
      <c r="J207" s="19"/>
      <c r="K207" s="19"/>
    </row>
    <row r="208" spans="2:11">
      <c r="B208" s="176">
        <f>B207+1</f>
        <v>57</v>
      </c>
      <c r="C208" s="234" t="s">
        <v>1131</v>
      </c>
      <c r="D208" s="235"/>
      <c r="E208" s="474" t="str">
        <f>Cust_Acyn&amp;"/ Hitachi-TC"</f>
        <v>Customer/ Hitachi-TC</v>
      </c>
      <c r="F208" s="160" t="s">
        <v>208</v>
      </c>
      <c r="G208" s="462"/>
      <c r="H208" s="462"/>
      <c r="J208" s="19"/>
      <c r="K208" s="19"/>
    </row>
    <row r="209" spans="3:11">
      <c r="C209" s="271"/>
      <c r="D209" s="267"/>
      <c r="E209" s="272"/>
      <c r="F209" s="264"/>
      <c r="G209" s="273"/>
      <c r="H209" s="274"/>
      <c r="J209" s="19"/>
      <c r="K209" s="19"/>
    </row>
    <row r="210" spans="3:11">
      <c r="C210" s="275" t="s">
        <v>1996</v>
      </c>
      <c r="D210" s="276"/>
      <c r="E210" s="267"/>
      <c r="F210" s="264"/>
      <c r="G210" s="273"/>
      <c r="H210" s="274"/>
      <c r="J210" s="19"/>
      <c r="K210" s="19"/>
    </row>
    <row r="211" spans="3:11">
      <c r="C211" s="277"/>
      <c r="D211" s="278" t="s">
        <v>1997</v>
      </c>
      <c r="E211" s="267"/>
      <c r="F211" s="264"/>
      <c r="G211" s="273"/>
      <c r="H211" s="274"/>
      <c r="J211" s="19"/>
      <c r="K211" s="19"/>
    </row>
    <row r="212" spans="3:11">
      <c r="J212" s="19"/>
      <c r="K212" s="19"/>
    </row>
    <row r="213" spans="3:11">
      <c r="J213" s="19"/>
      <c r="K213" s="19"/>
    </row>
    <row r="214" spans="3:11">
      <c r="J214" s="19"/>
      <c r="K214" s="19"/>
    </row>
    <row r="215" spans="3:11">
      <c r="J215" s="19"/>
      <c r="K215" s="19"/>
    </row>
    <row r="216" spans="3:11">
      <c r="J216" s="19"/>
      <c r="K216" s="19"/>
    </row>
    <row r="217" spans="3:11">
      <c r="J217" s="19"/>
      <c r="K217" s="19"/>
    </row>
    <row r="218" spans="3:11">
      <c r="J218" s="19"/>
      <c r="K218" s="19"/>
    </row>
    <row r="219" spans="3:11">
      <c r="J219" s="19"/>
      <c r="K219" s="19"/>
    </row>
    <row r="220" spans="3:11">
      <c r="J220" s="19"/>
      <c r="K220" s="19"/>
    </row>
    <row r="221" spans="3:11">
      <c r="J221" s="19"/>
      <c r="K221" s="19"/>
    </row>
    <row r="222" spans="3:11">
      <c r="J222" s="19"/>
      <c r="K222" s="19"/>
    </row>
    <row r="223" spans="3:11">
      <c r="J223" s="19"/>
      <c r="K223" s="19"/>
    </row>
    <row r="224" spans="3:11">
      <c r="J224" s="19"/>
      <c r="K224" s="19"/>
    </row>
  </sheetData>
  <mergeCells count="14">
    <mergeCell ref="B6:G6"/>
    <mergeCell ref="B2:H2"/>
    <mergeCell ref="C3:D3"/>
    <mergeCell ref="J3:K3"/>
    <mergeCell ref="B5:H5"/>
    <mergeCell ref="J4:K4"/>
    <mergeCell ref="B191:H191"/>
    <mergeCell ref="B196:H196"/>
    <mergeCell ref="J8:K8"/>
    <mergeCell ref="B22:H22"/>
    <mergeCell ref="B25:H25"/>
    <mergeCell ref="B130:H130"/>
    <mergeCell ref="B135:H135"/>
    <mergeCell ref="B142:H142"/>
  </mergeCells>
  <hyperlinks>
    <hyperlink ref="D211" r:id="rId1" xr:uid="{00000000-0004-0000-1000-000000000000}"/>
    <hyperlink ref="J2" location="'Cover Sheet'!A1" display="Back to Cover Sheet" xr:uid="{00000000-0004-0000-1000-000001000000}"/>
  </hyperlinks>
  <pageMargins left="0.75" right="0.75" top="1" bottom="1" header="0.5" footer="0.5"/>
  <pageSetup orientation="portrait" horizontalDpi="4294967292" verticalDpi="4294967292" r:id="rId2"/>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indexed="31"/>
  </sheetPr>
  <dimension ref="B2:K72"/>
  <sheetViews>
    <sheetView zoomScale="80" zoomScaleNormal="80" zoomScalePageLayoutView="125" workbookViewId="0">
      <selection activeCell="B40" sqref="B40:H40"/>
    </sheetView>
  </sheetViews>
  <sheetFormatPr defaultColWidth="8.7109375" defaultRowHeight="11.25"/>
  <cols>
    <col min="1" max="1" width="2.28515625" style="19" customWidth="1"/>
    <col min="2" max="2" width="4" style="82" customWidth="1"/>
    <col min="3" max="3" width="2.28515625" style="83" customWidth="1"/>
    <col min="4" max="4" width="185.140625" style="19" bestFit="1" customWidth="1"/>
    <col min="5" max="5" width="22.42578125" style="82" bestFit="1" customWidth="1"/>
    <col min="6" max="6" width="14.28515625" style="82" bestFit="1" customWidth="1"/>
    <col min="7" max="7" width="15.7109375" style="85" bestFit="1" customWidth="1"/>
    <col min="8" max="8" width="14.42578125" style="86" bestFit="1" customWidth="1"/>
    <col min="9" max="9" width="8.7109375" style="19"/>
    <col min="10" max="10" width="31.28515625" style="18" customWidth="1"/>
    <col min="11" max="11" width="26.140625" style="18" customWidth="1"/>
    <col min="12" max="16384" width="8.7109375" style="19"/>
  </cols>
  <sheetData>
    <row r="2" spans="2:11" ht="21">
      <c r="B2" s="530" t="s">
        <v>1998</v>
      </c>
      <c r="C2" s="530"/>
      <c r="D2" s="530"/>
      <c r="E2" s="530"/>
      <c r="F2" s="530"/>
      <c r="G2" s="530"/>
      <c r="H2" s="530"/>
      <c r="J2" s="184" t="s">
        <v>53</v>
      </c>
      <c r="K2" s="19"/>
    </row>
    <row r="3" spans="2:11" ht="23.25">
      <c r="B3" s="117" t="s">
        <v>151</v>
      </c>
      <c r="C3" s="529" t="s">
        <v>620</v>
      </c>
      <c r="D3" s="529"/>
      <c r="E3" s="467" t="s">
        <v>200</v>
      </c>
      <c r="F3" s="467" t="s">
        <v>201</v>
      </c>
      <c r="G3" s="467" t="s">
        <v>202</v>
      </c>
      <c r="H3" s="467" t="s">
        <v>203</v>
      </c>
      <c r="J3" s="551" t="s">
        <v>204</v>
      </c>
      <c r="K3" s="551"/>
    </row>
    <row r="4" spans="2:11" s="267" customFormat="1" ht="15.75">
      <c r="B4" s="359"/>
      <c r="C4" s="360" t="s">
        <v>621</v>
      </c>
      <c r="D4" s="359"/>
      <c r="E4" s="359"/>
      <c r="F4" s="359"/>
      <c r="G4" s="359"/>
      <c r="H4" s="359"/>
      <c r="J4" s="552" t="str">
        <f>Cust_Acyn</f>
        <v>Customer</v>
      </c>
      <c r="K4" s="552"/>
    </row>
    <row r="5" spans="2:11" s="21" customFormat="1" ht="15.75">
      <c r="B5" s="579" t="s">
        <v>622</v>
      </c>
      <c r="C5" s="579"/>
      <c r="D5" s="579"/>
      <c r="E5" s="579"/>
      <c r="F5" s="579"/>
      <c r="G5" s="579"/>
      <c r="H5" s="579"/>
      <c r="J5" s="173" t="s">
        <v>209</v>
      </c>
      <c r="K5" s="173" t="str">
        <f>Cust_PM</f>
        <v>Cust_PM_TBD</v>
      </c>
    </row>
    <row r="6" spans="2:11" s="21" customFormat="1" ht="15.75">
      <c r="B6" s="620" t="s">
        <v>1999</v>
      </c>
      <c r="C6" s="620"/>
      <c r="D6" s="620"/>
      <c r="E6" s="620"/>
      <c r="F6" s="620"/>
      <c r="G6" s="620"/>
      <c r="H6" s="231"/>
      <c r="J6" s="173" t="s">
        <v>213</v>
      </c>
      <c r="K6" s="173" t="str">
        <f>Cust_Storage_Lead</f>
        <v>Cust_Storage_Lead_TBD</v>
      </c>
    </row>
    <row r="7" spans="2:11" s="21" customFormat="1" ht="15.75">
      <c r="B7" s="462"/>
      <c r="C7" s="246" t="s">
        <v>1155</v>
      </c>
      <c r="D7" s="206"/>
      <c r="E7" s="206"/>
      <c r="F7" s="206"/>
      <c r="G7" s="206"/>
      <c r="H7" s="207"/>
      <c r="J7" s="173" t="s">
        <v>215</v>
      </c>
      <c r="K7" s="173"/>
    </row>
    <row r="8" spans="2:11" s="27" customFormat="1" ht="15.75">
      <c r="B8" s="208">
        <v>1</v>
      </c>
      <c r="C8" s="209" t="s">
        <v>626</v>
      </c>
      <c r="D8" s="209"/>
      <c r="E8" s="209" t="str">
        <f>Cust_Acyn&amp;"/ Hitachi"</f>
        <v>Customer/ Hitachi</v>
      </c>
      <c r="F8" s="208" t="s">
        <v>627</v>
      </c>
      <c r="G8" s="210"/>
      <c r="H8" s="211"/>
      <c r="J8" s="552" t="s">
        <v>217</v>
      </c>
      <c r="K8" s="552"/>
    </row>
    <row r="9" spans="2:11" s="21" customFormat="1" ht="15.75">
      <c r="B9" s="476"/>
      <c r="C9" s="243" t="s">
        <v>1157</v>
      </c>
      <c r="D9" s="462"/>
      <c r="E9" s="160"/>
      <c r="F9" s="160"/>
      <c r="G9" s="217"/>
      <c r="H9" s="231"/>
      <c r="J9" s="173" t="s">
        <v>219</v>
      </c>
      <c r="K9" s="173" t="str">
        <f>Hitachi_PM_1</f>
        <v>HitachiPM_TBD</v>
      </c>
    </row>
    <row r="10" spans="2:11" s="21" customFormat="1" ht="15.75">
      <c r="B10" s="160">
        <f>B8+1</f>
        <v>2</v>
      </c>
      <c r="C10" s="243"/>
      <c r="D10" s="131" t="s">
        <v>1673</v>
      </c>
      <c r="E10" s="161" t="str">
        <f>Cust_Acyn</f>
        <v>Customer</v>
      </c>
      <c r="F10" s="160" t="s">
        <v>1674</v>
      </c>
      <c r="G10" s="217"/>
      <c r="H10" s="231"/>
      <c r="J10" s="173" t="s">
        <v>1159</v>
      </c>
      <c r="K10" s="173" t="str">
        <f>Hitachi_STC_1</f>
        <v>Hitachi_STC_TBD</v>
      </c>
    </row>
    <row r="11" spans="2:11" s="21" customFormat="1" ht="15.75">
      <c r="B11" s="476"/>
      <c r="C11" s="243" t="s">
        <v>628</v>
      </c>
      <c r="D11" s="462"/>
      <c r="E11" s="160"/>
      <c r="F11" s="160"/>
      <c r="G11" s="217"/>
      <c r="H11" s="231"/>
      <c r="J11" s="173" t="s">
        <v>223</v>
      </c>
      <c r="K11" s="173" t="str">
        <f>Hitachi_Lead_TC</f>
        <v>HitachiLeadTC_TBD</v>
      </c>
    </row>
    <row r="12" spans="2:11" s="21" customFormat="1" ht="15.75">
      <c r="B12" s="160">
        <f>B10+1</f>
        <v>3</v>
      </c>
      <c r="C12" s="243"/>
      <c r="D12" s="131" t="s">
        <v>2000</v>
      </c>
      <c r="E12" s="161" t="str">
        <f>Cust_Acyn</f>
        <v>Customer</v>
      </c>
      <c r="F12" s="199" t="s">
        <v>325</v>
      </c>
      <c r="G12" s="217"/>
      <c r="H12" s="231"/>
      <c r="J12" s="173" t="s">
        <v>225</v>
      </c>
      <c r="K12" s="173" t="str">
        <f>Hitachi_TC_1</f>
        <v>HitachiTC1_TBD</v>
      </c>
    </row>
    <row r="13" spans="2:11" s="21" customFormat="1" ht="15.75">
      <c r="B13" s="160">
        <f>B12+1</f>
        <v>4</v>
      </c>
      <c r="C13" s="243"/>
      <c r="D13" s="263" t="s">
        <v>2001</v>
      </c>
      <c r="E13" s="161" t="str">
        <f>Cust_Acyn</f>
        <v>Customer</v>
      </c>
      <c r="F13" s="199" t="s">
        <v>325</v>
      </c>
      <c r="G13" s="217"/>
      <c r="H13" s="231"/>
      <c r="J13" s="173" t="s">
        <v>227</v>
      </c>
      <c r="K13" s="173" t="str">
        <f>Hitachi_TC_2</f>
        <v>HitachiTC2_TBD</v>
      </c>
    </row>
    <row r="14" spans="2:11" s="21" customFormat="1" ht="15.75">
      <c r="B14" s="160">
        <f>B13+1</f>
        <v>5</v>
      </c>
      <c r="C14" s="243"/>
      <c r="D14" s="131" t="s">
        <v>674</v>
      </c>
      <c r="E14" s="161" t="str">
        <f>Cust_Acyn</f>
        <v>Customer</v>
      </c>
      <c r="F14" s="199" t="s">
        <v>325</v>
      </c>
      <c r="G14" s="217"/>
      <c r="H14" s="231"/>
      <c r="J14" s="15"/>
      <c r="K14" s="15"/>
    </row>
    <row r="15" spans="2:11" s="27" customFormat="1" ht="15.75">
      <c r="B15" s="208">
        <f>B14+1</f>
        <v>6</v>
      </c>
      <c r="C15" s="246"/>
      <c r="D15" s="247" t="s">
        <v>675</v>
      </c>
      <c r="E15" s="173" t="s">
        <v>294</v>
      </c>
      <c r="F15" s="160" t="s">
        <v>208</v>
      </c>
      <c r="G15" s="248"/>
      <c r="H15" s="228"/>
      <c r="J15" s="15"/>
      <c r="K15" s="15"/>
    </row>
    <row r="16" spans="2:11" s="21" customFormat="1" ht="15.75">
      <c r="B16" s="208">
        <f>B15+1</f>
        <v>7</v>
      </c>
      <c r="C16" s="243"/>
      <c r="D16" s="471" t="s">
        <v>676</v>
      </c>
      <c r="E16" s="173" t="s">
        <v>294</v>
      </c>
      <c r="F16" s="160" t="s">
        <v>208</v>
      </c>
      <c r="G16" s="217"/>
      <c r="H16" s="231"/>
      <c r="J16" s="27"/>
      <c r="K16" s="27"/>
    </row>
    <row r="17" spans="2:11" s="27" customFormat="1" ht="15.75">
      <c r="B17" s="208"/>
      <c r="C17" s="222" t="s">
        <v>677</v>
      </c>
      <c r="D17" s="223"/>
      <c r="E17" s="474" t="str">
        <f>Cust_Acyn&amp;"/ Hitachi"</f>
        <v>Customer/ Hitachi</v>
      </c>
      <c r="F17" s="176" t="s">
        <v>65</v>
      </c>
      <c r="G17" s="208"/>
      <c r="H17" s="210"/>
      <c r="I17" s="94"/>
    </row>
    <row r="18" spans="2:11" s="27" customFormat="1" ht="15.75">
      <c r="B18" s="584" t="s">
        <v>678</v>
      </c>
      <c r="C18" s="586"/>
      <c r="D18" s="586"/>
      <c r="E18" s="586"/>
      <c r="F18" s="586"/>
      <c r="G18" s="586"/>
      <c r="H18" s="585"/>
      <c r="J18" s="18"/>
      <c r="K18" s="18"/>
    </row>
    <row r="19" spans="2:11" s="21" customFormat="1" ht="15.75">
      <c r="B19" s="160"/>
      <c r="C19" s="243" t="s">
        <v>2002</v>
      </c>
      <c r="D19" s="131"/>
      <c r="E19" s="160"/>
      <c r="F19" s="160"/>
      <c r="G19" s="217"/>
      <c r="H19" s="231"/>
      <c r="J19" s="18"/>
      <c r="K19" s="18"/>
    </row>
    <row r="20" spans="2:11" s="21" customFormat="1" ht="15.75">
      <c r="B20" s="160">
        <f>B16+1</f>
        <v>8</v>
      </c>
      <c r="C20" s="243"/>
      <c r="D20" s="466" t="s">
        <v>1160</v>
      </c>
      <c r="E20" s="161" t="str">
        <f>Cust_Acyn</f>
        <v>Customer</v>
      </c>
      <c r="F20" s="199" t="s">
        <v>325</v>
      </c>
      <c r="G20" s="217"/>
      <c r="H20" s="231"/>
      <c r="J20" s="18"/>
      <c r="K20" s="18"/>
    </row>
    <row r="21" spans="2:11" s="27" customFormat="1" ht="15.75">
      <c r="B21" s="579" t="s">
        <v>731</v>
      </c>
      <c r="C21" s="579"/>
      <c r="D21" s="579"/>
      <c r="E21" s="579"/>
      <c r="F21" s="579"/>
      <c r="G21" s="579"/>
      <c r="H21" s="579"/>
      <c r="J21" s="18"/>
      <c r="K21" s="18"/>
    </row>
    <row r="22" spans="2:11" s="21" customFormat="1" ht="15.75">
      <c r="B22" s="160">
        <f>B20+1</f>
        <v>9</v>
      </c>
      <c r="C22" s="243"/>
      <c r="D22" s="227" t="s">
        <v>2003</v>
      </c>
      <c r="E22" s="161" t="str">
        <f t="shared" ref="E22:E27" si="0">Cust_Acyn</f>
        <v>Customer</v>
      </c>
      <c r="F22" s="199" t="s">
        <v>325</v>
      </c>
      <c r="G22" s="217"/>
      <c r="H22" s="231"/>
      <c r="J22" s="18"/>
      <c r="K22" s="18"/>
    </row>
    <row r="23" spans="2:11" s="21" customFormat="1" ht="15.75">
      <c r="B23" s="160">
        <f t="shared" ref="B23:B27" si="1">B22+1</f>
        <v>10</v>
      </c>
      <c r="C23" s="243"/>
      <c r="D23" s="227" t="s">
        <v>1161</v>
      </c>
      <c r="E23" s="161" t="str">
        <f t="shared" si="0"/>
        <v>Customer</v>
      </c>
      <c r="F23" s="199" t="s">
        <v>325</v>
      </c>
      <c r="G23" s="217"/>
      <c r="H23" s="231"/>
    </row>
    <row r="24" spans="2:11" s="21" customFormat="1" ht="15.75">
      <c r="B24" s="160">
        <f t="shared" si="1"/>
        <v>11</v>
      </c>
      <c r="C24" s="243"/>
      <c r="D24" s="227" t="s">
        <v>2004</v>
      </c>
      <c r="E24" s="161" t="str">
        <f t="shared" si="0"/>
        <v>Customer</v>
      </c>
      <c r="F24" s="199" t="s">
        <v>325</v>
      </c>
      <c r="G24" s="217"/>
      <c r="H24" s="231"/>
      <c r="J24" s="20"/>
      <c r="K24" s="20"/>
    </row>
    <row r="25" spans="2:11" s="20" customFormat="1" ht="15.75">
      <c r="B25" s="160">
        <f t="shared" si="1"/>
        <v>12</v>
      </c>
      <c r="C25" s="172"/>
      <c r="D25" s="223" t="s">
        <v>2005</v>
      </c>
      <c r="E25" s="161" t="str">
        <f t="shared" si="0"/>
        <v>Customer</v>
      </c>
      <c r="F25" s="199" t="s">
        <v>325</v>
      </c>
      <c r="G25" s="173"/>
      <c r="H25" s="216"/>
      <c r="I25" s="95"/>
    </row>
    <row r="26" spans="2:11" s="20" customFormat="1" ht="15.75">
      <c r="B26" s="160">
        <f t="shared" si="1"/>
        <v>13</v>
      </c>
      <c r="C26" s="172"/>
      <c r="D26" s="227" t="s">
        <v>2006</v>
      </c>
      <c r="E26" s="161" t="str">
        <f t="shared" si="0"/>
        <v>Customer</v>
      </c>
      <c r="F26" s="199" t="s">
        <v>325</v>
      </c>
      <c r="G26" s="173"/>
      <c r="H26" s="216"/>
      <c r="I26" s="95"/>
    </row>
    <row r="27" spans="2:11" s="20" customFormat="1" ht="15.75">
      <c r="B27" s="160">
        <f t="shared" si="1"/>
        <v>14</v>
      </c>
      <c r="C27" s="172"/>
      <c r="D27" s="227" t="s">
        <v>2007</v>
      </c>
      <c r="E27" s="161" t="str">
        <f t="shared" si="0"/>
        <v>Customer</v>
      </c>
      <c r="F27" s="199" t="s">
        <v>325</v>
      </c>
      <c r="G27" s="173"/>
      <c r="H27" s="216"/>
      <c r="I27" s="95"/>
      <c r="J27" s="21"/>
      <c r="K27" s="21"/>
    </row>
    <row r="28" spans="2:11" s="21" customFormat="1" ht="15.75">
      <c r="B28" s="565" t="s">
        <v>1046</v>
      </c>
      <c r="C28" s="566"/>
      <c r="D28" s="566"/>
      <c r="E28" s="566"/>
      <c r="F28" s="566"/>
      <c r="G28" s="566"/>
      <c r="H28" s="567"/>
      <c r="J28" s="27"/>
      <c r="K28" s="27"/>
    </row>
    <row r="29" spans="2:11" s="27" customFormat="1" ht="15.75">
      <c r="B29" s="208"/>
      <c r="C29" s="246" t="s">
        <v>1186</v>
      </c>
      <c r="D29" s="246"/>
      <c r="E29" s="470"/>
      <c r="F29" s="470"/>
      <c r="G29" s="253"/>
      <c r="H29" s="230"/>
    </row>
    <row r="30" spans="2:11" s="27" customFormat="1" ht="15.75">
      <c r="B30" s="208"/>
      <c r="C30" s="222" t="s">
        <v>1048</v>
      </c>
      <c r="D30" s="222"/>
      <c r="E30" s="199"/>
      <c r="F30" s="199"/>
      <c r="G30" s="209"/>
      <c r="H30" s="230"/>
    </row>
    <row r="31" spans="2:11" s="27" customFormat="1" ht="15.75">
      <c r="B31" s="208">
        <f>B27+1</f>
        <v>15</v>
      </c>
      <c r="C31" s="223" t="s">
        <v>1739</v>
      </c>
      <c r="D31" s="227"/>
      <c r="E31" s="173" t="s">
        <v>294</v>
      </c>
      <c r="F31" s="199" t="s">
        <v>208</v>
      </c>
      <c r="G31" s="209"/>
      <c r="H31" s="228"/>
    </row>
    <row r="32" spans="2:11" s="27" customFormat="1" ht="15.75">
      <c r="B32" s="208">
        <f t="shared" ref="B32" si="2">B31+1</f>
        <v>16</v>
      </c>
      <c r="C32" s="223" t="s">
        <v>1050</v>
      </c>
      <c r="D32" s="227"/>
      <c r="E32" s="173" t="s">
        <v>294</v>
      </c>
      <c r="F32" s="199" t="s">
        <v>208</v>
      </c>
      <c r="G32" s="209"/>
      <c r="H32" s="228"/>
      <c r="J32" s="21"/>
      <c r="K32" s="21"/>
    </row>
    <row r="33" spans="2:11" s="21" customFormat="1" ht="15.75">
      <c r="B33" s="568" t="s">
        <v>1051</v>
      </c>
      <c r="C33" s="569"/>
      <c r="D33" s="569"/>
      <c r="E33" s="569"/>
      <c r="F33" s="569"/>
      <c r="G33" s="569"/>
      <c r="H33" s="570"/>
    </row>
    <row r="34" spans="2:11" s="21" customFormat="1" ht="15.75">
      <c r="B34" s="160">
        <f>B32+1</f>
        <v>17</v>
      </c>
      <c r="C34" s="462" t="s">
        <v>1052</v>
      </c>
      <c r="D34" s="462"/>
      <c r="E34" s="173" t="s">
        <v>294</v>
      </c>
      <c r="F34" s="160" t="s">
        <v>208</v>
      </c>
      <c r="G34" s="217"/>
      <c r="H34" s="231"/>
    </row>
    <row r="35" spans="2:11" s="21" customFormat="1" ht="15.75">
      <c r="B35" s="160">
        <f>B34+1</f>
        <v>18</v>
      </c>
      <c r="C35" s="462" t="s">
        <v>1054</v>
      </c>
      <c r="D35" s="462"/>
      <c r="E35" s="173" t="s">
        <v>294</v>
      </c>
      <c r="F35" s="160" t="s">
        <v>208</v>
      </c>
      <c r="G35" s="217"/>
      <c r="H35" s="231"/>
    </row>
    <row r="36" spans="2:11" s="21" customFormat="1" ht="15.75">
      <c r="B36" s="160">
        <f>B35+1</f>
        <v>19</v>
      </c>
      <c r="C36" s="462" t="s">
        <v>1055</v>
      </c>
      <c r="D36" s="462"/>
      <c r="E36" s="161" t="str">
        <f>Cust_Acyn</f>
        <v>Customer</v>
      </c>
      <c r="F36" s="160" t="s">
        <v>371</v>
      </c>
      <c r="G36" s="217"/>
      <c r="H36" s="231"/>
      <c r="J36" s="18"/>
      <c r="K36" s="18"/>
    </row>
    <row r="37" spans="2:11" s="21" customFormat="1" ht="15.75">
      <c r="B37" s="160">
        <f>B36+1</f>
        <v>20</v>
      </c>
      <c r="C37" s="462" t="s">
        <v>1056</v>
      </c>
      <c r="D37" s="462"/>
      <c r="E37" s="173" t="s">
        <v>294</v>
      </c>
      <c r="F37" s="160" t="s">
        <v>208</v>
      </c>
      <c r="G37" s="217"/>
      <c r="H37" s="231"/>
      <c r="J37" s="18"/>
      <c r="K37" s="18"/>
    </row>
    <row r="38" spans="2:11" s="21" customFormat="1" ht="15.75">
      <c r="B38" s="160">
        <f>B37+1</f>
        <v>21</v>
      </c>
      <c r="C38" s="462" t="s">
        <v>1057</v>
      </c>
      <c r="D38" s="462"/>
      <c r="E38" s="173" t="s">
        <v>294</v>
      </c>
      <c r="F38" s="160" t="s">
        <v>208</v>
      </c>
      <c r="G38" s="217"/>
      <c r="H38" s="231"/>
      <c r="J38" s="18"/>
      <c r="K38" s="18"/>
    </row>
    <row r="39" spans="2:11" s="21" customFormat="1" ht="15.75">
      <c r="B39" s="160">
        <f>B38+1</f>
        <v>22</v>
      </c>
      <c r="C39" s="462" t="s">
        <v>1058</v>
      </c>
      <c r="D39" s="462"/>
      <c r="E39" s="173" t="s">
        <v>294</v>
      </c>
      <c r="F39" s="160" t="s">
        <v>208</v>
      </c>
      <c r="G39" s="217"/>
      <c r="H39" s="231"/>
    </row>
    <row r="40" spans="2:11" s="21" customFormat="1" ht="15.75">
      <c r="B40" s="571" t="s">
        <v>1059</v>
      </c>
      <c r="C40" s="572"/>
      <c r="D40" s="572"/>
      <c r="E40" s="572"/>
      <c r="F40" s="572"/>
      <c r="G40" s="572"/>
      <c r="H40" s="573"/>
      <c r="J40" s="18"/>
      <c r="K40" s="18"/>
    </row>
    <row r="41" spans="2:11" s="21" customFormat="1" ht="15.75">
      <c r="B41" s="160">
        <f>B39+1</f>
        <v>23</v>
      </c>
      <c r="C41" s="243"/>
      <c r="D41" s="462" t="s">
        <v>2007</v>
      </c>
      <c r="E41" s="161" t="str">
        <f>Cust_Acyn</f>
        <v>Customer</v>
      </c>
      <c r="F41" s="160" t="s">
        <v>325</v>
      </c>
      <c r="G41" s="161"/>
      <c r="H41" s="231"/>
      <c r="J41" s="18"/>
      <c r="K41" s="18"/>
    </row>
    <row r="42" spans="2:11" s="21" customFormat="1" ht="15.75">
      <c r="B42" s="160">
        <f>B41+1</f>
        <v>24</v>
      </c>
      <c r="C42" s="243"/>
      <c r="D42" s="466" t="s">
        <v>2008</v>
      </c>
      <c r="E42" s="161" t="str">
        <f>Cust_Acyn</f>
        <v>Customer</v>
      </c>
      <c r="F42" s="160" t="s">
        <v>325</v>
      </c>
      <c r="G42" s="217"/>
      <c r="H42" s="231"/>
      <c r="J42" s="18"/>
      <c r="K42" s="18"/>
    </row>
    <row r="43" spans="2:11" s="21" customFormat="1" ht="15.75">
      <c r="B43" s="160">
        <f>B42+1</f>
        <v>25</v>
      </c>
      <c r="C43" s="243"/>
      <c r="D43" s="223" t="s">
        <v>1188</v>
      </c>
      <c r="E43" s="161" t="str">
        <f>Cust_Acyn</f>
        <v>Customer</v>
      </c>
      <c r="F43" s="160" t="s">
        <v>325</v>
      </c>
      <c r="G43" s="217"/>
      <c r="H43" s="231"/>
      <c r="J43" s="18"/>
      <c r="K43" s="18"/>
    </row>
    <row r="44" spans="2:11" s="21" customFormat="1" ht="15.75">
      <c r="B44" s="160">
        <f>B43+1</f>
        <v>26</v>
      </c>
      <c r="C44" s="243"/>
      <c r="D44" s="131" t="s">
        <v>1307</v>
      </c>
      <c r="E44" s="161" t="str">
        <f>Cust_Acyn</f>
        <v>Customer</v>
      </c>
      <c r="F44" s="160" t="s">
        <v>325</v>
      </c>
      <c r="G44" s="217"/>
      <c r="H44" s="231"/>
      <c r="J44" s="18"/>
      <c r="K44" s="18"/>
    </row>
    <row r="45" spans="2:11" s="21" customFormat="1" ht="15.75">
      <c r="B45" s="160">
        <f>B44+1</f>
        <v>27</v>
      </c>
      <c r="C45" s="462"/>
      <c r="D45" s="261" t="s">
        <v>1308</v>
      </c>
      <c r="E45" s="161" t="str">
        <f>Cust_Acyn</f>
        <v>Customer</v>
      </c>
      <c r="F45" s="160" t="s">
        <v>65</v>
      </c>
      <c r="G45" s="161"/>
      <c r="H45" s="231"/>
      <c r="J45" s="18"/>
      <c r="K45" s="18"/>
    </row>
    <row r="46" spans="2:11" s="21" customFormat="1" ht="15.75">
      <c r="B46" s="574" t="s">
        <v>1112</v>
      </c>
      <c r="C46" s="575"/>
      <c r="D46" s="575"/>
      <c r="E46" s="575"/>
      <c r="F46" s="575"/>
      <c r="G46" s="575"/>
      <c r="H46" s="576"/>
      <c r="J46" s="18"/>
      <c r="K46" s="18"/>
    </row>
    <row r="47" spans="2:11" s="21" customFormat="1" ht="15.75">
      <c r="B47" s="160"/>
      <c r="C47" s="243" t="s">
        <v>1113</v>
      </c>
      <c r="D47" s="243"/>
      <c r="E47" s="476"/>
      <c r="F47" s="476"/>
      <c r="G47" s="262"/>
      <c r="H47" s="231"/>
      <c r="J47" s="18"/>
      <c r="K47" s="18"/>
    </row>
    <row r="48" spans="2:11" s="21" customFormat="1" ht="15.75">
      <c r="B48" s="160">
        <f>B45+1</f>
        <v>28</v>
      </c>
      <c r="C48" s="243"/>
      <c r="D48" s="462" t="s">
        <v>1762</v>
      </c>
      <c r="E48" s="161" t="str">
        <f>Cust_Acyn</f>
        <v>Customer</v>
      </c>
      <c r="F48" s="160" t="s">
        <v>325</v>
      </c>
      <c r="G48" s="161"/>
      <c r="H48" s="231"/>
      <c r="J48" s="18"/>
      <c r="K48" s="18"/>
    </row>
    <row r="49" spans="2:11" s="21" customFormat="1" ht="15.75">
      <c r="B49" s="160">
        <f>B48+1</f>
        <v>29</v>
      </c>
      <c r="C49" s="243"/>
      <c r="D49" s="462" t="s">
        <v>1116</v>
      </c>
      <c r="E49" s="161" t="str">
        <f>Cust_Acyn</f>
        <v>Customer</v>
      </c>
      <c r="F49" s="160" t="s">
        <v>1115</v>
      </c>
      <c r="G49" s="161"/>
      <c r="H49" s="231"/>
      <c r="J49" s="18"/>
      <c r="K49" s="18"/>
    </row>
    <row r="50" spans="2:11" s="21" customFormat="1" ht="15.75">
      <c r="B50" s="160">
        <f>B49+1</f>
        <v>30</v>
      </c>
      <c r="C50" s="222" t="s">
        <v>1118</v>
      </c>
      <c r="D50" s="261"/>
      <c r="E50" s="161" t="str">
        <f>Cust_Acyn&amp;"/ Hitachi"</f>
        <v>Customer/ Hitachi</v>
      </c>
      <c r="F50" s="160" t="s">
        <v>65</v>
      </c>
      <c r="G50" s="161"/>
      <c r="H50" s="231"/>
      <c r="J50" s="18"/>
      <c r="K50" s="18"/>
    </row>
    <row r="51" spans="2:11" s="21" customFormat="1" ht="15.75">
      <c r="B51" s="579" t="s">
        <v>1119</v>
      </c>
      <c r="C51" s="579"/>
      <c r="D51" s="579"/>
      <c r="E51" s="579"/>
      <c r="F51" s="579"/>
      <c r="G51" s="579"/>
      <c r="H51" s="579"/>
      <c r="J51" s="18"/>
      <c r="K51" s="18"/>
    </row>
    <row r="52" spans="2:11" s="21" customFormat="1" ht="15.75">
      <c r="B52" s="176">
        <f>B50+1</f>
        <v>31</v>
      </c>
      <c r="C52" s="234" t="s">
        <v>1120</v>
      </c>
      <c r="D52" s="235"/>
      <c r="E52" s="173" t="s">
        <v>294</v>
      </c>
      <c r="F52" s="160" t="s">
        <v>208</v>
      </c>
      <c r="G52" s="173"/>
      <c r="H52" s="173"/>
      <c r="J52" s="18"/>
      <c r="K52" s="18"/>
    </row>
    <row r="53" spans="2:11" s="21" customFormat="1" ht="15.75">
      <c r="B53" s="176">
        <f>B52+1</f>
        <v>32</v>
      </c>
      <c r="C53" s="234" t="s">
        <v>1121</v>
      </c>
      <c r="D53" s="235"/>
      <c r="E53" s="173" t="s">
        <v>294</v>
      </c>
      <c r="F53" s="160" t="s">
        <v>208</v>
      </c>
      <c r="G53" s="173"/>
      <c r="H53" s="173"/>
      <c r="J53" s="18"/>
      <c r="K53" s="18"/>
    </row>
    <row r="54" spans="2:11" s="92" customFormat="1" ht="15.75">
      <c r="B54" s="176">
        <f t="shared" ref="B54:B63" si="3">B53+1</f>
        <v>33</v>
      </c>
      <c r="C54" s="234" t="s">
        <v>1122</v>
      </c>
      <c r="D54" s="235"/>
      <c r="E54" s="173" t="s">
        <v>294</v>
      </c>
      <c r="F54" s="160" t="s">
        <v>208</v>
      </c>
      <c r="G54" s="173"/>
      <c r="H54" s="173"/>
      <c r="J54" s="18"/>
      <c r="K54" s="18"/>
    </row>
    <row r="55" spans="2:11" s="92" customFormat="1" ht="15.75">
      <c r="B55" s="176">
        <f t="shared" si="3"/>
        <v>34</v>
      </c>
      <c r="C55" s="234" t="s">
        <v>1123</v>
      </c>
      <c r="D55" s="235"/>
      <c r="E55" s="173" t="s">
        <v>294</v>
      </c>
      <c r="F55" s="160" t="s">
        <v>208</v>
      </c>
      <c r="G55" s="173"/>
      <c r="H55" s="173"/>
      <c r="J55" s="18"/>
      <c r="K55" s="18"/>
    </row>
    <row r="56" spans="2:11" s="92" customFormat="1" ht="15.75">
      <c r="B56" s="176">
        <f t="shared" si="3"/>
        <v>35</v>
      </c>
      <c r="C56" s="234" t="s">
        <v>1124</v>
      </c>
      <c r="D56" s="235"/>
      <c r="E56" s="173" t="s">
        <v>294</v>
      </c>
      <c r="F56" s="160" t="s">
        <v>208</v>
      </c>
      <c r="G56" s="462"/>
      <c r="H56" s="462"/>
      <c r="J56" s="18"/>
      <c r="K56" s="18"/>
    </row>
    <row r="57" spans="2:11" s="92" customFormat="1" ht="15.75">
      <c r="B57" s="176">
        <f t="shared" si="3"/>
        <v>36</v>
      </c>
      <c r="C57" s="234" t="s">
        <v>1125</v>
      </c>
      <c r="D57" s="235"/>
      <c r="E57" s="173" t="s">
        <v>294</v>
      </c>
      <c r="F57" s="160" t="s">
        <v>208</v>
      </c>
      <c r="G57" s="462"/>
      <c r="H57" s="462"/>
      <c r="J57" s="18"/>
      <c r="K57" s="18"/>
    </row>
    <row r="58" spans="2:11" s="92" customFormat="1" ht="15.75">
      <c r="B58" s="176">
        <f t="shared" si="3"/>
        <v>37</v>
      </c>
      <c r="C58" s="236" t="s">
        <v>1126</v>
      </c>
      <c r="D58" s="235"/>
      <c r="E58" s="173" t="s">
        <v>294</v>
      </c>
      <c r="F58" s="160" t="s">
        <v>208</v>
      </c>
      <c r="G58" s="462"/>
      <c r="H58" s="462"/>
      <c r="J58" s="18"/>
      <c r="K58" s="18"/>
    </row>
    <row r="59" spans="2:11" s="92" customFormat="1" ht="15.75">
      <c r="B59" s="176"/>
      <c r="C59" s="237" t="s">
        <v>167</v>
      </c>
      <c r="D59" s="234" t="s">
        <v>1127</v>
      </c>
      <c r="E59" s="173" t="s">
        <v>294</v>
      </c>
      <c r="F59" s="160" t="s">
        <v>208</v>
      </c>
      <c r="G59" s="462"/>
      <c r="H59" s="462"/>
      <c r="J59" s="18"/>
      <c r="K59" s="18"/>
    </row>
    <row r="60" spans="2:11" s="92" customFormat="1" ht="15.75">
      <c r="B60" s="176"/>
      <c r="C60" s="237" t="s">
        <v>169</v>
      </c>
      <c r="D60" s="234" t="s">
        <v>1128</v>
      </c>
      <c r="E60" s="173" t="s">
        <v>294</v>
      </c>
      <c r="F60" s="160" t="s">
        <v>208</v>
      </c>
      <c r="G60" s="462"/>
      <c r="H60" s="462"/>
      <c r="J60" s="19"/>
      <c r="K60" s="19"/>
    </row>
    <row r="61" spans="2:11" ht="15.75">
      <c r="B61" s="176">
        <f>B58+1</f>
        <v>38</v>
      </c>
      <c r="C61" s="238" t="s">
        <v>1129</v>
      </c>
      <c r="D61" s="234"/>
      <c r="E61" s="474" t="s">
        <v>294</v>
      </c>
      <c r="F61" s="160" t="s">
        <v>208</v>
      </c>
      <c r="G61" s="462"/>
      <c r="H61" s="462"/>
      <c r="J61" s="19"/>
      <c r="K61" s="19"/>
    </row>
    <row r="62" spans="2:11" s="92" customFormat="1" ht="15.75">
      <c r="B62" s="176">
        <f>B61+1</f>
        <v>39</v>
      </c>
      <c r="C62" s="234" t="s">
        <v>1130</v>
      </c>
      <c r="D62" s="235"/>
      <c r="E62" s="173" t="str">
        <f>Cust_Acyn&amp;"/ Hitachi-TC"</f>
        <v>Customer/ Hitachi-TC</v>
      </c>
      <c r="F62" s="160" t="s">
        <v>208</v>
      </c>
      <c r="G62" s="462"/>
      <c r="H62" s="462"/>
      <c r="J62" s="19"/>
      <c r="K62" s="19"/>
    </row>
    <row r="63" spans="2:11" s="21" customFormat="1" ht="15.75">
      <c r="B63" s="176">
        <f t="shared" si="3"/>
        <v>40</v>
      </c>
      <c r="C63" s="234" t="s">
        <v>1131</v>
      </c>
      <c r="D63" s="235"/>
      <c r="E63" s="173" t="str">
        <f>Cust_Acyn&amp;"/ Hitachi-TC"</f>
        <v>Customer/ Hitachi-TC</v>
      </c>
      <c r="F63" s="160" t="s">
        <v>208</v>
      </c>
      <c r="G63" s="462"/>
      <c r="H63" s="462"/>
      <c r="J63" s="19"/>
      <c r="K63" s="19"/>
    </row>
    <row r="64" spans="2:11">
      <c r="J64" s="19"/>
      <c r="K64" s="19"/>
    </row>
    <row r="65" spans="10:11">
      <c r="J65" s="19"/>
      <c r="K65" s="19"/>
    </row>
    <row r="66" spans="10:11">
      <c r="J66" s="19"/>
      <c r="K66" s="19"/>
    </row>
    <row r="67" spans="10:11">
      <c r="J67" s="19"/>
      <c r="K67" s="19"/>
    </row>
    <row r="68" spans="10:11">
      <c r="J68" s="19"/>
      <c r="K68" s="19"/>
    </row>
    <row r="69" spans="10:11">
      <c r="J69" s="19"/>
      <c r="K69" s="19"/>
    </row>
    <row r="70" spans="10:11">
      <c r="J70" s="19"/>
      <c r="K70" s="19"/>
    </row>
    <row r="71" spans="10:11">
      <c r="J71" s="19"/>
      <c r="K71" s="19"/>
    </row>
    <row r="72" spans="10:11">
      <c r="J72" s="19"/>
      <c r="K72" s="19"/>
    </row>
  </sheetData>
  <mergeCells count="14">
    <mergeCell ref="B6:G6"/>
    <mergeCell ref="B2:H2"/>
    <mergeCell ref="C3:D3"/>
    <mergeCell ref="J3:K3"/>
    <mergeCell ref="B5:H5"/>
    <mergeCell ref="J4:K4"/>
    <mergeCell ref="B46:H46"/>
    <mergeCell ref="B51:H51"/>
    <mergeCell ref="J8:K8"/>
    <mergeCell ref="B18:H18"/>
    <mergeCell ref="B21:H21"/>
    <mergeCell ref="B28:H28"/>
    <mergeCell ref="B33:H33"/>
    <mergeCell ref="B40:H40"/>
  </mergeCells>
  <hyperlinks>
    <hyperlink ref="J2" location="'Cover Sheet'!A1" display="Back to Cover Sheet" xr:uid="{00000000-0004-0000-1100-000000000000}"/>
  </hyperlinks>
  <pageMargins left="0.75" right="0.75" top="1" bottom="1" header="0.5" footer="0.5"/>
  <pageSetup orientation="portrait" horizontalDpi="4294967292" verticalDpi="4294967292"/>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CCCCFF"/>
  </sheetPr>
  <dimension ref="B2:K125"/>
  <sheetViews>
    <sheetView zoomScale="80" zoomScaleNormal="80" zoomScalePageLayoutView="125" workbookViewId="0">
      <selection activeCell="B2" sqref="B2:H2"/>
    </sheetView>
  </sheetViews>
  <sheetFormatPr defaultColWidth="8.7109375" defaultRowHeight="11.25"/>
  <cols>
    <col min="1" max="1" width="2.28515625" style="19" customWidth="1"/>
    <col min="2" max="2" width="3.85546875" style="82" customWidth="1"/>
    <col min="3" max="3" width="2.28515625" style="83" customWidth="1"/>
    <col min="4" max="4" width="184.140625" style="19" bestFit="1" customWidth="1"/>
    <col min="5" max="5" width="22.42578125" style="82" bestFit="1" customWidth="1"/>
    <col min="6" max="6" width="14.7109375" style="82" bestFit="1" customWidth="1"/>
    <col min="7" max="7" width="17" style="85" bestFit="1" customWidth="1"/>
    <col min="8" max="8" width="15.42578125" style="86" bestFit="1" customWidth="1"/>
    <col min="9" max="9" width="8.7109375" style="19"/>
    <col min="10" max="10" width="30.7109375" style="18" customWidth="1"/>
    <col min="11" max="11" width="26" style="18" customWidth="1"/>
    <col min="12" max="16384" width="8.7109375" style="19"/>
  </cols>
  <sheetData>
    <row r="2" spans="2:11" ht="21">
      <c r="B2" s="530" t="s">
        <v>2009</v>
      </c>
      <c r="C2" s="530"/>
      <c r="D2" s="530"/>
      <c r="E2" s="530"/>
      <c r="F2" s="530"/>
      <c r="G2" s="530"/>
      <c r="H2" s="530"/>
      <c r="J2" s="184" t="s">
        <v>53</v>
      </c>
      <c r="K2" s="19"/>
    </row>
    <row r="3" spans="2:11" ht="23.25">
      <c r="B3" s="117" t="s">
        <v>151</v>
      </c>
      <c r="C3" s="529" t="s">
        <v>620</v>
      </c>
      <c r="D3" s="529"/>
      <c r="E3" s="467" t="s">
        <v>200</v>
      </c>
      <c r="F3" s="467" t="s">
        <v>201</v>
      </c>
      <c r="G3" s="467" t="s">
        <v>202</v>
      </c>
      <c r="H3" s="467" t="s">
        <v>203</v>
      </c>
      <c r="J3" s="551" t="s">
        <v>204</v>
      </c>
      <c r="K3" s="551"/>
    </row>
    <row r="4" spans="2:11" s="267" customFormat="1" ht="15.75">
      <c r="B4" s="359"/>
      <c r="C4" s="360" t="s">
        <v>621</v>
      </c>
      <c r="D4" s="359"/>
      <c r="E4" s="359"/>
      <c r="F4" s="359"/>
      <c r="G4" s="359"/>
      <c r="H4" s="359"/>
      <c r="J4" s="552" t="str">
        <f>Cust_Acyn</f>
        <v>Customer</v>
      </c>
      <c r="K4" s="552"/>
    </row>
    <row r="5" spans="2:11" s="21" customFormat="1" ht="15.75">
      <c r="B5" s="579" t="s">
        <v>622</v>
      </c>
      <c r="C5" s="579"/>
      <c r="D5" s="579"/>
      <c r="E5" s="579"/>
      <c r="F5" s="579"/>
      <c r="G5" s="579"/>
      <c r="H5" s="579"/>
      <c r="J5" s="173" t="s">
        <v>209</v>
      </c>
      <c r="K5" s="173" t="str">
        <f>Cust_PM</f>
        <v>Cust_PM_TBD</v>
      </c>
    </row>
    <row r="6" spans="2:11" s="21" customFormat="1" ht="15.75">
      <c r="B6" s="620" t="s">
        <v>1999</v>
      </c>
      <c r="C6" s="620"/>
      <c r="D6" s="620"/>
      <c r="E6" s="620"/>
      <c r="F6" s="620"/>
      <c r="G6" s="620"/>
      <c r="H6" s="231"/>
      <c r="J6" s="173" t="s">
        <v>213</v>
      </c>
      <c r="K6" s="173" t="str">
        <f>Cust_Storage_Lead</f>
        <v>Cust_Storage_Lead_TBD</v>
      </c>
    </row>
    <row r="7" spans="2:11" s="21" customFormat="1" ht="15.75">
      <c r="B7" s="462"/>
      <c r="C7" s="246" t="s">
        <v>1155</v>
      </c>
      <c r="D7" s="206"/>
      <c r="E7" s="206"/>
      <c r="F7" s="206"/>
      <c r="G7" s="206"/>
      <c r="H7" s="207"/>
      <c r="J7" s="173" t="s">
        <v>215</v>
      </c>
      <c r="K7" s="173"/>
    </row>
    <row r="8" spans="2:11" s="27" customFormat="1" ht="15.75">
      <c r="B8" s="208">
        <v>1</v>
      </c>
      <c r="C8" s="209" t="s">
        <v>626</v>
      </c>
      <c r="D8" s="209"/>
      <c r="E8" s="209" t="str">
        <f>Cust_Acyn&amp;"/ Hitachi"</f>
        <v>Customer/ Hitachi</v>
      </c>
      <c r="F8" s="208" t="s">
        <v>627</v>
      </c>
      <c r="G8" s="210"/>
      <c r="H8" s="211"/>
      <c r="J8" s="552" t="s">
        <v>217</v>
      </c>
      <c r="K8" s="552"/>
    </row>
    <row r="9" spans="2:11" s="21" customFormat="1" ht="15.75">
      <c r="B9" s="476"/>
      <c r="C9" s="243" t="s">
        <v>1157</v>
      </c>
      <c r="D9" s="462"/>
      <c r="E9" s="160"/>
      <c r="F9" s="160"/>
      <c r="G9" s="217"/>
      <c r="H9" s="231"/>
      <c r="J9" s="173" t="s">
        <v>219</v>
      </c>
      <c r="K9" s="173" t="str">
        <f>Hitachi_PM_1</f>
        <v>HitachiPM_TBD</v>
      </c>
    </row>
    <row r="10" spans="2:11" s="21" customFormat="1" ht="15.75">
      <c r="B10" s="160">
        <f>B8+1</f>
        <v>2</v>
      </c>
      <c r="C10" s="243"/>
      <c r="D10" s="131" t="s">
        <v>1673</v>
      </c>
      <c r="E10" s="161" t="str">
        <f>Cust_Acyn</f>
        <v>Customer</v>
      </c>
      <c r="F10" s="160" t="s">
        <v>1674</v>
      </c>
      <c r="G10" s="217"/>
      <c r="H10" s="231"/>
      <c r="J10" s="173" t="s">
        <v>1159</v>
      </c>
      <c r="K10" s="173" t="str">
        <f>Hitachi_STC_1</f>
        <v>Hitachi_STC_TBD</v>
      </c>
    </row>
    <row r="11" spans="2:11" s="21" customFormat="1" ht="15.75">
      <c r="B11" s="476"/>
      <c r="C11" s="243" t="s">
        <v>628</v>
      </c>
      <c r="D11" s="462"/>
      <c r="E11" s="160"/>
      <c r="F11" s="160"/>
      <c r="G11" s="217"/>
      <c r="H11" s="231"/>
      <c r="J11" s="173" t="s">
        <v>223</v>
      </c>
      <c r="K11" s="173" t="str">
        <f>Hitachi_Lead_TC</f>
        <v>HitachiLeadTC_TBD</v>
      </c>
    </row>
    <row r="12" spans="2:11" s="21" customFormat="1" ht="15.75" customHeight="1">
      <c r="B12" s="160">
        <f>B10+1</f>
        <v>3</v>
      </c>
      <c r="C12" s="243"/>
      <c r="D12" s="260" t="s">
        <v>2010</v>
      </c>
      <c r="E12" s="161" t="str">
        <f>Cust_Acyn</f>
        <v>Customer</v>
      </c>
      <c r="F12" s="199" t="s">
        <v>325</v>
      </c>
      <c r="G12" s="217"/>
      <c r="H12" s="231"/>
      <c r="J12" s="173" t="s">
        <v>225</v>
      </c>
      <c r="K12" s="173" t="str">
        <f>Hitachi_TC_1</f>
        <v>HitachiTC1_TBD</v>
      </c>
    </row>
    <row r="13" spans="2:11" s="21" customFormat="1" ht="15.75">
      <c r="B13" s="23"/>
      <c r="C13" s="87"/>
      <c r="D13" s="52" t="s">
        <v>2011</v>
      </c>
      <c r="E13" s="10"/>
      <c r="F13" s="32"/>
      <c r="G13" s="60"/>
      <c r="H13" s="88"/>
      <c r="J13" s="173" t="s">
        <v>227</v>
      </c>
      <c r="K13" s="173" t="str">
        <f>Hitachi_TC_2</f>
        <v>HitachiTC2_TBD</v>
      </c>
    </row>
    <row r="14" spans="2:11" s="21" customFormat="1" ht="15">
      <c r="B14" s="23"/>
      <c r="C14" s="87"/>
      <c r="D14" s="52" t="s">
        <v>2012</v>
      </c>
      <c r="E14" s="10"/>
      <c r="F14" s="32"/>
      <c r="G14" s="60"/>
      <c r="H14" s="88"/>
      <c r="J14" s="15"/>
      <c r="K14" s="15"/>
    </row>
    <row r="15" spans="2:11" s="21" customFormat="1" ht="31.5">
      <c r="B15" s="160">
        <f>B12+1</f>
        <v>4</v>
      </c>
      <c r="C15" s="243"/>
      <c r="D15" s="260" t="s">
        <v>2013</v>
      </c>
      <c r="E15" s="161" t="str">
        <f>Cust_Acyn</f>
        <v>Customer</v>
      </c>
      <c r="F15" s="199" t="s">
        <v>325</v>
      </c>
      <c r="G15" s="217"/>
      <c r="H15" s="231"/>
      <c r="J15" s="15"/>
      <c r="K15" s="15"/>
    </row>
    <row r="16" spans="2:11" s="21" customFormat="1" ht="15.75">
      <c r="B16" s="160">
        <f>B15+1</f>
        <v>5</v>
      </c>
      <c r="C16" s="243"/>
      <c r="D16" s="260" t="s">
        <v>2001</v>
      </c>
      <c r="E16" s="161" t="str">
        <f>Cust_Acyn</f>
        <v>Customer</v>
      </c>
      <c r="F16" s="199" t="s">
        <v>325</v>
      </c>
      <c r="G16" s="217"/>
      <c r="H16" s="231"/>
    </row>
    <row r="17" spans="2:11" s="21" customFormat="1" ht="15.75">
      <c r="B17" s="160">
        <f>B16+1</f>
        <v>6</v>
      </c>
      <c r="C17" s="243"/>
      <c r="D17" s="131" t="s">
        <v>674</v>
      </c>
      <c r="E17" s="161" t="str">
        <f>Cust_Acyn</f>
        <v>Customer</v>
      </c>
      <c r="F17" s="199" t="s">
        <v>325</v>
      </c>
      <c r="G17" s="217"/>
      <c r="H17" s="231"/>
      <c r="J17" s="27"/>
      <c r="K17" s="27"/>
    </row>
    <row r="18" spans="2:11" s="27" customFormat="1" ht="15.75">
      <c r="B18" s="208">
        <f>B17+1</f>
        <v>7</v>
      </c>
      <c r="C18" s="246"/>
      <c r="D18" s="247" t="s">
        <v>675</v>
      </c>
      <c r="E18" s="173" t="s">
        <v>294</v>
      </c>
      <c r="F18" s="160" t="s">
        <v>208</v>
      </c>
      <c r="G18" s="248"/>
      <c r="H18" s="228"/>
      <c r="J18" s="21"/>
      <c r="K18" s="21"/>
    </row>
    <row r="19" spans="2:11" s="21" customFormat="1" ht="15.75">
      <c r="B19" s="208">
        <f>B18+1</f>
        <v>8</v>
      </c>
      <c r="C19" s="243"/>
      <c r="D19" s="471" t="s">
        <v>676</v>
      </c>
      <c r="E19" s="173" t="s">
        <v>294</v>
      </c>
      <c r="F19" s="160" t="s">
        <v>208</v>
      </c>
      <c r="G19" s="217"/>
      <c r="H19" s="231"/>
      <c r="J19" s="27"/>
      <c r="K19" s="27"/>
    </row>
    <row r="20" spans="2:11" s="27" customFormat="1" ht="15.75">
      <c r="B20" s="208"/>
      <c r="C20" s="222" t="s">
        <v>677</v>
      </c>
      <c r="D20" s="223"/>
      <c r="E20" s="474" t="str">
        <f>Cust_Acyn&amp;"/ Hitachi"</f>
        <v>Customer/ Hitachi</v>
      </c>
      <c r="F20" s="176" t="s">
        <v>65</v>
      </c>
      <c r="G20" s="208"/>
      <c r="H20" s="210"/>
      <c r="J20" s="18"/>
      <c r="K20" s="18"/>
    </row>
    <row r="21" spans="2:11" s="27" customFormat="1" ht="15.75">
      <c r="B21" s="584" t="s">
        <v>678</v>
      </c>
      <c r="C21" s="586"/>
      <c r="D21" s="586"/>
      <c r="E21" s="586"/>
      <c r="F21" s="586"/>
      <c r="G21" s="586"/>
      <c r="H21" s="585"/>
      <c r="J21" s="18"/>
      <c r="K21" s="18"/>
    </row>
    <row r="22" spans="2:11" s="21" customFormat="1" ht="15.75">
      <c r="B22" s="160"/>
      <c r="C22" s="243" t="s">
        <v>2002</v>
      </c>
      <c r="D22" s="131"/>
      <c r="E22" s="160"/>
      <c r="F22" s="160"/>
      <c r="G22" s="217"/>
      <c r="H22" s="231"/>
      <c r="J22" s="18"/>
      <c r="K22" s="18"/>
    </row>
    <row r="23" spans="2:11" s="21" customFormat="1" ht="15.75">
      <c r="B23" s="160">
        <f>B19+1</f>
        <v>9</v>
      </c>
      <c r="C23" s="243"/>
      <c r="D23" s="466" t="s">
        <v>2014</v>
      </c>
      <c r="E23" s="161" t="str">
        <f>Cust_Acyn</f>
        <v>Customer</v>
      </c>
      <c r="F23" s="199" t="s">
        <v>325</v>
      </c>
      <c r="G23" s="217"/>
      <c r="H23" s="231"/>
      <c r="J23" s="18"/>
      <c r="K23" s="18"/>
    </row>
    <row r="24" spans="2:11" s="21" customFormat="1" ht="15.75">
      <c r="B24" s="208">
        <f>B23+1</f>
        <v>10</v>
      </c>
      <c r="C24" s="243"/>
      <c r="D24" s="466" t="s">
        <v>1160</v>
      </c>
      <c r="E24" s="161" t="str">
        <f>Cust_Acyn</f>
        <v>Customer</v>
      </c>
      <c r="F24" s="199" t="s">
        <v>325</v>
      </c>
      <c r="G24" s="217"/>
      <c r="H24" s="231"/>
      <c r="J24" s="27"/>
      <c r="K24" s="27"/>
    </row>
    <row r="25" spans="2:11" s="27" customFormat="1" ht="15.75">
      <c r="B25" s="579" t="s">
        <v>731</v>
      </c>
      <c r="C25" s="579"/>
      <c r="D25" s="579"/>
      <c r="E25" s="579"/>
      <c r="F25" s="579"/>
      <c r="G25" s="579"/>
      <c r="H25" s="579"/>
      <c r="J25" s="21"/>
      <c r="K25" s="21"/>
    </row>
    <row r="26" spans="2:11" s="21" customFormat="1" ht="15.75">
      <c r="B26" s="160">
        <f>B24+1</f>
        <v>11</v>
      </c>
      <c r="C26" s="227" t="s">
        <v>2015</v>
      </c>
      <c r="D26" s="462"/>
      <c r="E26" s="161" t="str">
        <f>Cust_Acyn</f>
        <v>Customer</v>
      </c>
      <c r="F26" s="160" t="s">
        <v>325</v>
      </c>
      <c r="G26" s="217"/>
      <c r="H26" s="231"/>
    </row>
    <row r="27" spans="2:11" s="21" customFormat="1" ht="15.75">
      <c r="B27" s="160"/>
      <c r="C27" s="223" t="s">
        <v>167</v>
      </c>
      <c r="D27" s="462" t="s">
        <v>2016</v>
      </c>
      <c r="E27" s="161"/>
      <c r="F27" s="160"/>
      <c r="G27" s="217"/>
      <c r="H27" s="231"/>
    </row>
    <row r="28" spans="2:11" s="21" customFormat="1" ht="15">
      <c r="B28" s="23"/>
      <c r="C28" s="36"/>
      <c r="D28" s="52" t="s">
        <v>2017</v>
      </c>
      <c r="E28" s="10"/>
      <c r="F28" s="9"/>
      <c r="G28" s="60"/>
      <c r="H28" s="88"/>
    </row>
    <row r="29" spans="2:11" s="21" customFormat="1" ht="15.75">
      <c r="B29" s="160"/>
      <c r="C29" s="223" t="s">
        <v>169</v>
      </c>
      <c r="D29" s="462" t="s">
        <v>2018</v>
      </c>
      <c r="E29" s="161"/>
      <c r="F29" s="160"/>
      <c r="G29" s="217"/>
      <c r="H29" s="231"/>
    </row>
    <row r="30" spans="2:11" s="21" customFormat="1" ht="15">
      <c r="B30" s="23"/>
      <c r="C30" s="36"/>
      <c r="D30" s="52" t="s">
        <v>2019</v>
      </c>
      <c r="E30" s="10"/>
      <c r="F30" s="9"/>
      <c r="G30" s="60"/>
      <c r="H30" s="88"/>
    </row>
    <row r="31" spans="2:11" s="21" customFormat="1" ht="15">
      <c r="B31" s="23"/>
      <c r="C31" s="36"/>
      <c r="D31" s="52" t="s">
        <v>2020</v>
      </c>
      <c r="E31" s="10"/>
      <c r="F31" s="9"/>
      <c r="G31" s="60"/>
      <c r="H31" s="88"/>
    </row>
    <row r="32" spans="2:11" s="21" customFormat="1" ht="15.75">
      <c r="B32" s="160">
        <f>B26+1</f>
        <v>12</v>
      </c>
      <c r="C32" s="227" t="s">
        <v>2021</v>
      </c>
      <c r="D32" s="462"/>
      <c r="E32" s="161" t="str">
        <f>Cust_Acyn</f>
        <v>Customer</v>
      </c>
      <c r="F32" s="160" t="s">
        <v>325</v>
      </c>
      <c r="G32" s="217"/>
      <c r="H32" s="231"/>
    </row>
    <row r="33" spans="2:11" s="21" customFormat="1" ht="15">
      <c r="B33" s="23"/>
      <c r="C33" s="36"/>
      <c r="D33" s="52" t="s">
        <v>2022</v>
      </c>
      <c r="E33" s="10"/>
      <c r="F33" s="9"/>
      <c r="G33" s="60"/>
      <c r="H33" s="88"/>
    </row>
    <row r="34" spans="2:11" s="21" customFormat="1" ht="15">
      <c r="B34" s="23"/>
      <c r="C34" s="36"/>
      <c r="D34" s="52" t="s">
        <v>2023</v>
      </c>
      <c r="E34" s="10"/>
      <c r="F34" s="9"/>
      <c r="G34" s="60"/>
      <c r="H34" s="88"/>
    </row>
    <row r="35" spans="2:11" s="21" customFormat="1" ht="15.75">
      <c r="B35" s="160">
        <f>B32+1</f>
        <v>13</v>
      </c>
      <c r="C35" s="227" t="s">
        <v>2024</v>
      </c>
      <c r="D35" s="462"/>
      <c r="E35" s="161" t="str">
        <f>Cust_Acyn</f>
        <v>Customer</v>
      </c>
      <c r="F35" s="160" t="s">
        <v>325</v>
      </c>
      <c r="G35" s="217"/>
      <c r="H35" s="231"/>
    </row>
    <row r="36" spans="2:11" s="21" customFormat="1" ht="15">
      <c r="B36" s="23"/>
      <c r="C36" s="36"/>
      <c r="D36" s="52" t="s">
        <v>2025</v>
      </c>
      <c r="E36" s="10"/>
      <c r="F36" s="9"/>
      <c r="G36" s="60"/>
      <c r="H36" s="88"/>
    </row>
    <row r="37" spans="2:11" s="21" customFormat="1" ht="15.75">
      <c r="B37" s="160">
        <f>B35+1</f>
        <v>14</v>
      </c>
      <c r="C37" s="227" t="s">
        <v>2026</v>
      </c>
      <c r="D37" s="462"/>
      <c r="E37" s="161" t="str">
        <f>Cust_Acyn</f>
        <v>Customer</v>
      </c>
      <c r="F37" s="160" t="s">
        <v>325</v>
      </c>
      <c r="G37" s="217"/>
      <c r="H37" s="231"/>
      <c r="J37" s="18"/>
      <c r="K37" s="18"/>
    </row>
    <row r="38" spans="2:11" s="21" customFormat="1" ht="15">
      <c r="B38" s="23"/>
      <c r="C38" s="36"/>
      <c r="D38" s="52" t="s">
        <v>2022</v>
      </c>
      <c r="E38" s="10"/>
      <c r="F38" s="9"/>
      <c r="G38" s="60"/>
      <c r="H38" s="88"/>
      <c r="J38" s="18"/>
      <c r="K38" s="18"/>
    </row>
    <row r="39" spans="2:11" s="21" customFormat="1" ht="15">
      <c r="B39" s="23"/>
      <c r="C39" s="36"/>
      <c r="D39" s="52" t="s">
        <v>2023</v>
      </c>
      <c r="E39" s="10"/>
      <c r="F39" s="9"/>
      <c r="G39" s="60"/>
      <c r="H39" s="88"/>
      <c r="J39" s="18"/>
      <c r="K39" s="18"/>
    </row>
    <row r="40" spans="2:11" s="21" customFormat="1" ht="15.75">
      <c r="B40" s="160">
        <f>B37+1</f>
        <v>15</v>
      </c>
      <c r="C40" s="227" t="s">
        <v>2027</v>
      </c>
      <c r="D40" s="462"/>
      <c r="E40" s="161" t="str">
        <f>Cust_Acyn</f>
        <v>Customer</v>
      </c>
      <c r="F40" s="160" t="s">
        <v>325</v>
      </c>
      <c r="G40" s="217"/>
      <c r="H40" s="231"/>
      <c r="J40" s="18"/>
      <c r="K40" s="18"/>
    </row>
    <row r="41" spans="2:11" s="21" customFormat="1" ht="15">
      <c r="B41" s="23"/>
      <c r="C41" s="36"/>
      <c r="D41" s="52" t="s">
        <v>2011</v>
      </c>
      <c r="E41" s="10"/>
      <c r="F41" s="9"/>
      <c r="G41" s="60"/>
      <c r="H41" s="88"/>
      <c r="J41" s="18"/>
      <c r="K41" s="18"/>
    </row>
    <row r="42" spans="2:11" s="21" customFormat="1" ht="15">
      <c r="B42" s="23"/>
      <c r="C42" s="36"/>
      <c r="D42" s="52" t="s">
        <v>2028</v>
      </c>
      <c r="E42" s="10"/>
      <c r="F42" s="9"/>
      <c r="G42" s="60"/>
      <c r="H42" s="88"/>
      <c r="J42" s="18"/>
      <c r="K42" s="18"/>
    </row>
    <row r="43" spans="2:11" s="21" customFormat="1" ht="15.75">
      <c r="B43" s="160">
        <f>B40+1</f>
        <v>16</v>
      </c>
      <c r="C43" s="227" t="s">
        <v>2021</v>
      </c>
      <c r="D43" s="462"/>
      <c r="E43" s="161" t="str">
        <f>Cust_Acyn</f>
        <v>Customer</v>
      </c>
      <c r="F43" s="160" t="s">
        <v>325</v>
      </c>
      <c r="G43" s="217"/>
      <c r="H43" s="231"/>
      <c r="J43" s="18"/>
      <c r="K43" s="18"/>
    </row>
    <row r="44" spans="2:11" s="21" customFormat="1" ht="15">
      <c r="B44" s="23"/>
      <c r="C44" s="36"/>
      <c r="D44" s="52" t="s">
        <v>2029</v>
      </c>
      <c r="E44" s="10"/>
      <c r="F44" s="9"/>
      <c r="G44" s="60"/>
      <c r="H44" s="88"/>
      <c r="J44" s="18"/>
      <c r="K44" s="18"/>
    </row>
    <row r="45" spans="2:11" s="21" customFormat="1" ht="15">
      <c r="B45" s="23"/>
      <c r="C45" s="36"/>
      <c r="D45" s="52" t="s">
        <v>2030</v>
      </c>
      <c r="E45" s="10"/>
      <c r="F45" s="9"/>
      <c r="G45" s="60"/>
      <c r="H45" s="88"/>
      <c r="J45" s="18"/>
      <c r="K45" s="18"/>
    </row>
    <row r="46" spans="2:11" s="21" customFormat="1" ht="15">
      <c r="B46" s="23"/>
      <c r="C46" s="36"/>
      <c r="D46" s="52" t="s">
        <v>2031</v>
      </c>
      <c r="E46" s="10"/>
      <c r="F46" s="9"/>
      <c r="G46" s="60"/>
      <c r="H46" s="88"/>
      <c r="J46" s="18"/>
      <c r="K46" s="18"/>
    </row>
    <row r="47" spans="2:11" s="21" customFormat="1" ht="15">
      <c r="B47" s="23"/>
      <c r="C47" s="36"/>
      <c r="D47" s="52" t="s">
        <v>2032</v>
      </c>
      <c r="E47" s="10"/>
      <c r="F47" s="9"/>
      <c r="G47" s="60"/>
      <c r="H47" s="88"/>
      <c r="J47" s="18"/>
      <c r="K47" s="18"/>
    </row>
    <row r="48" spans="2:11" s="21" customFormat="1" ht="15">
      <c r="B48" s="23"/>
      <c r="C48" s="36"/>
      <c r="D48" s="52" t="s">
        <v>2033</v>
      </c>
      <c r="E48" s="10"/>
      <c r="F48" s="9"/>
      <c r="G48" s="60"/>
      <c r="H48" s="88"/>
      <c r="J48" s="18"/>
      <c r="K48" s="18"/>
    </row>
    <row r="49" spans="2:11" s="21" customFormat="1" ht="15">
      <c r="B49" s="23"/>
      <c r="C49" s="36"/>
      <c r="D49" s="52" t="s">
        <v>2034</v>
      </c>
      <c r="E49" s="10"/>
      <c r="F49" s="9"/>
      <c r="G49" s="60"/>
      <c r="H49" s="88"/>
      <c r="J49" s="18"/>
      <c r="K49" s="18"/>
    </row>
    <row r="50" spans="2:11" s="21" customFormat="1" ht="15.75">
      <c r="B50" s="160">
        <f>B43+1</f>
        <v>17</v>
      </c>
      <c r="C50" s="227" t="s">
        <v>2035</v>
      </c>
      <c r="D50" s="462"/>
      <c r="E50" s="161" t="str">
        <f>Cust_Acyn</f>
        <v>Customer</v>
      </c>
      <c r="F50" s="160" t="s">
        <v>325</v>
      </c>
      <c r="G50" s="217"/>
      <c r="H50" s="231"/>
      <c r="J50" s="18"/>
      <c r="K50" s="18"/>
    </row>
    <row r="51" spans="2:11" s="21" customFormat="1" ht="15">
      <c r="B51" s="23"/>
      <c r="C51" s="36"/>
      <c r="D51" s="52" t="s">
        <v>2036</v>
      </c>
      <c r="E51" s="10"/>
      <c r="F51" s="9"/>
      <c r="G51" s="60"/>
      <c r="H51" s="88"/>
    </row>
    <row r="52" spans="2:11" s="21" customFormat="1" ht="15.75">
      <c r="B52" s="565" t="s">
        <v>1046</v>
      </c>
      <c r="C52" s="566"/>
      <c r="D52" s="566"/>
      <c r="E52" s="566"/>
      <c r="F52" s="566"/>
      <c r="G52" s="566"/>
      <c r="H52" s="567"/>
      <c r="J52" s="27"/>
      <c r="K52" s="27"/>
    </row>
    <row r="53" spans="2:11" s="27" customFormat="1" ht="15.75">
      <c r="B53" s="208"/>
      <c r="C53" s="246" t="s">
        <v>1186</v>
      </c>
      <c r="D53" s="246"/>
      <c r="E53" s="470"/>
      <c r="F53" s="470"/>
      <c r="G53" s="253"/>
      <c r="H53" s="230"/>
    </row>
    <row r="54" spans="2:11" s="27" customFormat="1" ht="15.75">
      <c r="B54" s="208"/>
      <c r="C54" s="222" t="s">
        <v>1048</v>
      </c>
      <c r="D54" s="222"/>
      <c r="E54" s="199"/>
      <c r="F54" s="199"/>
      <c r="G54" s="209"/>
      <c r="H54" s="230"/>
    </row>
    <row r="55" spans="2:11" s="27" customFormat="1" ht="15.75">
      <c r="B55" s="208">
        <f>B50+1</f>
        <v>18</v>
      </c>
      <c r="C55" s="223" t="s">
        <v>1739</v>
      </c>
      <c r="D55" s="227"/>
      <c r="E55" s="173" t="s">
        <v>294</v>
      </c>
      <c r="F55" s="199" t="s">
        <v>208</v>
      </c>
      <c r="G55" s="209"/>
      <c r="H55" s="228"/>
    </row>
    <row r="56" spans="2:11" s="27" customFormat="1" ht="15.75">
      <c r="B56" s="208">
        <f t="shared" ref="B56" si="0">B55+1</f>
        <v>19</v>
      </c>
      <c r="C56" s="223" t="s">
        <v>1050</v>
      </c>
      <c r="D56" s="227"/>
      <c r="E56" s="173" t="s">
        <v>294</v>
      </c>
      <c r="F56" s="199" t="s">
        <v>208</v>
      </c>
      <c r="G56" s="209"/>
      <c r="H56" s="228"/>
      <c r="J56" s="21"/>
      <c r="K56" s="21"/>
    </row>
    <row r="57" spans="2:11" s="21" customFormat="1" ht="15.75">
      <c r="B57" s="568" t="s">
        <v>1051</v>
      </c>
      <c r="C57" s="569"/>
      <c r="D57" s="569"/>
      <c r="E57" s="569"/>
      <c r="F57" s="569"/>
      <c r="G57" s="569"/>
      <c r="H57" s="570"/>
    </row>
    <row r="58" spans="2:11" s="21" customFormat="1" ht="15.75">
      <c r="B58" s="160">
        <f>B56+1</f>
        <v>20</v>
      </c>
      <c r="C58" s="462" t="s">
        <v>1052</v>
      </c>
      <c r="D58" s="462"/>
      <c r="E58" s="173" t="s">
        <v>294</v>
      </c>
      <c r="F58" s="160" t="s">
        <v>208</v>
      </c>
      <c r="G58" s="217" t="s">
        <v>2037</v>
      </c>
      <c r="H58" s="231"/>
    </row>
    <row r="59" spans="2:11" s="21" customFormat="1" ht="15.75">
      <c r="B59" s="160">
        <f>B58+1</f>
        <v>21</v>
      </c>
      <c r="C59" s="462" t="s">
        <v>1054</v>
      </c>
      <c r="D59" s="462"/>
      <c r="E59" s="173" t="s">
        <v>294</v>
      </c>
      <c r="F59" s="160" t="s">
        <v>208</v>
      </c>
      <c r="G59" s="217" t="s">
        <v>2037</v>
      </c>
      <c r="H59" s="231"/>
    </row>
    <row r="60" spans="2:11" s="21" customFormat="1" ht="15.75">
      <c r="B60" s="160">
        <f>B59+1</f>
        <v>22</v>
      </c>
      <c r="C60" s="462" t="s">
        <v>1055</v>
      </c>
      <c r="D60" s="462"/>
      <c r="E60" s="161" t="str">
        <f>Cust_Acyn</f>
        <v>Customer</v>
      </c>
      <c r="F60" s="160" t="s">
        <v>371</v>
      </c>
      <c r="G60" s="217" t="s">
        <v>2038</v>
      </c>
      <c r="H60" s="231"/>
    </row>
    <row r="61" spans="2:11" s="21" customFormat="1" ht="15.75">
      <c r="B61" s="160">
        <f>B60+1</f>
        <v>23</v>
      </c>
      <c r="C61" s="462" t="s">
        <v>1056</v>
      </c>
      <c r="D61" s="462"/>
      <c r="E61" s="173" t="s">
        <v>294</v>
      </c>
      <c r="F61" s="160" t="s">
        <v>208</v>
      </c>
      <c r="G61" s="217"/>
      <c r="H61" s="231"/>
    </row>
    <row r="62" spans="2:11" s="21" customFormat="1" ht="15.75">
      <c r="B62" s="160">
        <f>B61+1</f>
        <v>24</v>
      </c>
      <c r="C62" s="462" t="s">
        <v>1057</v>
      </c>
      <c r="D62" s="462"/>
      <c r="E62" s="173" t="s">
        <v>294</v>
      </c>
      <c r="F62" s="160" t="s">
        <v>208</v>
      </c>
      <c r="G62" s="217"/>
      <c r="H62" s="231"/>
      <c r="J62" s="18"/>
      <c r="K62" s="18"/>
    </row>
    <row r="63" spans="2:11" s="21" customFormat="1" ht="15.75">
      <c r="B63" s="160">
        <f>B62+1</f>
        <v>25</v>
      </c>
      <c r="C63" s="462" t="s">
        <v>1058</v>
      </c>
      <c r="D63" s="462"/>
      <c r="E63" s="173" t="s">
        <v>294</v>
      </c>
      <c r="F63" s="160" t="s">
        <v>208</v>
      </c>
      <c r="G63" s="217" t="s">
        <v>2037</v>
      </c>
      <c r="H63" s="231"/>
      <c r="J63" s="18"/>
      <c r="K63" s="18"/>
    </row>
    <row r="64" spans="2:11" s="21" customFormat="1" ht="15.75">
      <c r="B64" s="571" t="s">
        <v>1059</v>
      </c>
      <c r="C64" s="572"/>
      <c r="D64" s="572"/>
      <c r="E64" s="572"/>
      <c r="F64" s="572"/>
      <c r="G64" s="572"/>
      <c r="H64" s="573"/>
      <c r="J64" s="18"/>
      <c r="K64" s="18"/>
    </row>
    <row r="65" spans="2:11" s="21" customFormat="1" ht="15.75">
      <c r="B65" s="208">
        <f>B63+1</f>
        <v>26</v>
      </c>
      <c r="C65" s="462" t="s">
        <v>2039</v>
      </c>
      <c r="D65" s="466"/>
      <c r="E65" s="161" t="str">
        <f>Cust_Acyn</f>
        <v>Customer</v>
      </c>
      <c r="F65" s="160" t="s">
        <v>325</v>
      </c>
      <c r="G65" s="217" t="s">
        <v>2040</v>
      </c>
      <c r="H65" s="231"/>
      <c r="J65" s="18"/>
      <c r="K65" s="18"/>
    </row>
    <row r="66" spans="2:11" s="21" customFormat="1" ht="15.75">
      <c r="B66" s="208"/>
      <c r="C66" s="160" t="s">
        <v>167</v>
      </c>
      <c r="D66" s="466" t="s">
        <v>2041</v>
      </c>
      <c r="E66" s="161"/>
      <c r="F66" s="160"/>
      <c r="G66" s="217"/>
      <c r="H66" s="231"/>
      <c r="J66" s="18"/>
      <c r="K66" s="18"/>
    </row>
    <row r="67" spans="2:11" s="21" customFormat="1" ht="15.75">
      <c r="B67" s="208"/>
      <c r="C67" s="160" t="s">
        <v>169</v>
      </c>
      <c r="D67" s="466" t="s">
        <v>2042</v>
      </c>
      <c r="E67" s="161"/>
      <c r="F67" s="160"/>
      <c r="G67" s="217"/>
      <c r="H67" s="231"/>
      <c r="J67" s="18"/>
      <c r="K67" s="18"/>
    </row>
    <row r="68" spans="2:11" s="21" customFormat="1" ht="13.5">
      <c r="B68" s="28"/>
      <c r="C68" s="23"/>
      <c r="D68" s="52" t="s">
        <v>2043</v>
      </c>
      <c r="E68" s="10"/>
      <c r="F68" s="23"/>
      <c r="G68" s="60"/>
      <c r="H68" s="88"/>
      <c r="J68" s="18"/>
      <c r="K68" s="18"/>
    </row>
    <row r="69" spans="2:11" s="21" customFormat="1" ht="15.75">
      <c r="B69" s="28"/>
      <c r="C69" s="160" t="s">
        <v>171</v>
      </c>
      <c r="D69" s="466" t="s">
        <v>2044</v>
      </c>
      <c r="E69" s="161"/>
      <c r="F69" s="160"/>
      <c r="G69" s="217"/>
      <c r="H69" s="231"/>
      <c r="J69" s="18"/>
      <c r="K69" s="18"/>
    </row>
    <row r="70" spans="2:11" s="21" customFormat="1" ht="13.5">
      <c r="B70" s="28"/>
      <c r="C70" s="23"/>
      <c r="D70" s="52" t="s">
        <v>2045</v>
      </c>
      <c r="E70" s="10"/>
      <c r="F70" s="23"/>
      <c r="G70" s="60"/>
      <c r="H70" s="88"/>
      <c r="J70" s="18"/>
      <c r="K70" s="18"/>
    </row>
    <row r="71" spans="2:11" s="21" customFormat="1" ht="15.75">
      <c r="B71" s="208">
        <f>B65+1</f>
        <v>27</v>
      </c>
      <c r="C71" s="462" t="s">
        <v>2046</v>
      </c>
      <c r="D71" s="223"/>
      <c r="E71" s="161" t="str">
        <f>Cust_Acyn</f>
        <v>Customer</v>
      </c>
      <c r="F71" s="160" t="s">
        <v>325</v>
      </c>
      <c r="G71" s="217" t="s">
        <v>2047</v>
      </c>
      <c r="H71" s="231"/>
      <c r="J71" s="18"/>
      <c r="K71" s="18"/>
    </row>
    <row r="72" spans="2:11" s="21" customFormat="1" ht="13.5">
      <c r="B72" s="28"/>
      <c r="C72" s="7"/>
      <c r="D72" s="52" t="s">
        <v>2011</v>
      </c>
      <c r="E72" s="10"/>
      <c r="F72" s="23"/>
      <c r="G72" s="60"/>
      <c r="H72" s="88"/>
      <c r="J72" s="18"/>
      <c r="K72" s="18"/>
    </row>
    <row r="73" spans="2:11" s="21" customFormat="1" ht="13.5">
      <c r="B73" s="28"/>
      <c r="C73" s="7"/>
      <c r="D73" s="52" t="s">
        <v>2048</v>
      </c>
      <c r="E73" s="10"/>
      <c r="F73" s="23"/>
      <c r="G73" s="60"/>
      <c r="H73" s="88"/>
      <c r="J73" s="18"/>
      <c r="K73" s="18"/>
    </row>
    <row r="74" spans="2:11" s="21" customFormat="1" ht="15.75">
      <c r="B74" s="208">
        <f>B71+1</f>
        <v>28</v>
      </c>
      <c r="C74" s="462" t="s">
        <v>2049</v>
      </c>
      <c r="D74" s="223"/>
      <c r="E74" s="161" t="str">
        <f>Cust_Acyn</f>
        <v>Customer</v>
      </c>
      <c r="F74" s="160" t="s">
        <v>325</v>
      </c>
      <c r="G74" s="217"/>
      <c r="H74" s="231"/>
      <c r="J74" s="18"/>
      <c r="K74" s="18"/>
    </row>
    <row r="75" spans="2:11" s="21" customFormat="1" ht="13.5">
      <c r="B75" s="28"/>
      <c r="C75" s="7"/>
      <c r="D75" s="52" t="s">
        <v>2050</v>
      </c>
      <c r="E75" s="10"/>
      <c r="F75" s="23"/>
      <c r="G75" s="60"/>
      <c r="H75" s="88"/>
      <c r="J75" s="18"/>
      <c r="K75" s="18"/>
    </row>
    <row r="76" spans="2:11" s="21" customFormat="1" ht="13.5">
      <c r="B76" s="28"/>
      <c r="C76" s="7"/>
      <c r="D76" s="52" t="s">
        <v>2051</v>
      </c>
      <c r="E76" s="10"/>
      <c r="F76" s="23"/>
      <c r="G76" s="60"/>
      <c r="H76" s="88"/>
      <c r="J76" s="18"/>
      <c r="K76" s="18"/>
    </row>
    <row r="77" spans="2:11" s="21" customFormat="1" ht="13.5">
      <c r="B77" s="28"/>
      <c r="C77" s="7"/>
      <c r="D77" s="52" t="s">
        <v>2052</v>
      </c>
      <c r="E77" s="10"/>
      <c r="F77" s="23"/>
      <c r="G77" s="60"/>
      <c r="H77" s="88"/>
      <c r="J77" s="18"/>
      <c r="K77" s="18"/>
    </row>
    <row r="78" spans="2:11" s="21" customFormat="1" ht="13.5">
      <c r="B78" s="28"/>
      <c r="C78" s="7"/>
      <c r="D78" s="52" t="s">
        <v>2053</v>
      </c>
      <c r="E78" s="10"/>
      <c r="F78" s="23"/>
      <c r="G78" s="60"/>
      <c r="H78" s="88"/>
      <c r="J78" s="18"/>
      <c r="K78" s="18"/>
    </row>
    <row r="79" spans="2:11" s="21" customFormat="1" ht="13.5">
      <c r="B79" s="28"/>
      <c r="C79" s="7"/>
      <c r="D79" s="52" t="s">
        <v>2054</v>
      </c>
      <c r="E79" s="10"/>
      <c r="F79" s="23"/>
      <c r="G79" s="60"/>
      <c r="H79" s="88"/>
      <c r="J79" s="18"/>
      <c r="K79" s="18"/>
    </row>
    <row r="80" spans="2:11" s="21" customFormat="1" ht="13.5">
      <c r="B80" s="28"/>
      <c r="C80" s="7"/>
      <c r="D80" s="52" t="s">
        <v>2055</v>
      </c>
      <c r="E80" s="10"/>
      <c r="F80" s="23"/>
      <c r="G80" s="60"/>
      <c r="H80" s="88"/>
      <c r="J80" s="18"/>
      <c r="K80" s="18"/>
    </row>
    <row r="81" spans="2:11" s="21" customFormat="1" ht="13.5">
      <c r="B81" s="28"/>
      <c r="C81" s="7"/>
      <c r="D81" s="52" t="s">
        <v>2056</v>
      </c>
      <c r="E81" s="10"/>
      <c r="F81" s="23"/>
      <c r="G81" s="60"/>
      <c r="H81" s="88"/>
      <c r="J81" s="18"/>
      <c r="K81" s="18"/>
    </row>
    <row r="82" spans="2:11" s="21" customFormat="1" ht="13.5">
      <c r="B82" s="28"/>
      <c r="C82" s="7"/>
      <c r="D82" s="52" t="s">
        <v>2057</v>
      </c>
      <c r="E82" s="10"/>
      <c r="F82" s="23"/>
      <c r="G82" s="60"/>
      <c r="H82" s="88"/>
      <c r="J82" s="18"/>
      <c r="K82" s="18"/>
    </row>
    <row r="83" spans="2:11" s="21" customFormat="1" ht="15.75">
      <c r="B83" s="28"/>
      <c r="C83" s="7"/>
      <c r="D83" s="466" t="s">
        <v>2058</v>
      </c>
      <c r="E83" s="10"/>
      <c r="F83" s="23"/>
      <c r="G83" s="60"/>
      <c r="H83" s="88"/>
      <c r="J83" s="18"/>
      <c r="K83" s="18"/>
    </row>
    <row r="84" spans="2:11" s="21" customFormat="1" ht="13.5">
      <c r="B84" s="28"/>
      <c r="C84" s="7"/>
      <c r="D84" s="52" t="s">
        <v>2059</v>
      </c>
      <c r="E84" s="10"/>
      <c r="F84" s="23"/>
      <c r="G84" s="60"/>
      <c r="H84" s="88"/>
      <c r="J84" s="18"/>
      <c r="K84" s="18"/>
    </row>
    <row r="85" spans="2:11" s="21" customFormat="1" ht="15.75">
      <c r="B85" s="208">
        <f>B74+1</f>
        <v>29</v>
      </c>
      <c r="C85" s="462" t="s">
        <v>2060</v>
      </c>
      <c r="D85" s="223"/>
      <c r="E85" s="161" t="str">
        <f>Cust_Acyn</f>
        <v>Customer</v>
      </c>
      <c r="F85" s="160" t="s">
        <v>325</v>
      </c>
      <c r="G85" s="217"/>
      <c r="H85" s="231"/>
      <c r="J85" s="18"/>
      <c r="K85" s="18"/>
    </row>
    <row r="86" spans="2:11" s="21" customFormat="1" ht="13.5">
      <c r="B86" s="28"/>
      <c r="C86" s="7"/>
      <c r="D86" s="52" t="s">
        <v>2061</v>
      </c>
      <c r="E86" s="10"/>
      <c r="F86" s="23"/>
      <c r="G86" s="60"/>
      <c r="H86" s="88"/>
      <c r="J86" s="18"/>
      <c r="K86" s="18"/>
    </row>
    <row r="87" spans="2:11" s="21" customFormat="1" ht="15.75">
      <c r="B87" s="28"/>
      <c r="C87" s="7"/>
      <c r="D87" s="223" t="s">
        <v>2062</v>
      </c>
      <c r="E87" s="10"/>
      <c r="F87" s="23"/>
      <c r="G87" s="60"/>
      <c r="H87" s="88"/>
      <c r="J87" s="18"/>
      <c r="K87" s="18"/>
    </row>
    <row r="88" spans="2:11" s="21" customFormat="1" ht="13.5">
      <c r="B88" s="28"/>
      <c r="C88" s="7"/>
      <c r="D88" s="52" t="s">
        <v>2063</v>
      </c>
      <c r="E88" s="10"/>
      <c r="F88" s="23"/>
      <c r="G88" s="60"/>
      <c r="H88" s="88"/>
      <c r="J88" s="18"/>
      <c r="K88" s="18"/>
    </row>
    <row r="89" spans="2:11" s="21" customFormat="1" ht="13.5">
      <c r="B89" s="28"/>
      <c r="C89" s="7"/>
      <c r="D89" s="52" t="s">
        <v>2064</v>
      </c>
      <c r="E89" s="10"/>
      <c r="F89" s="23"/>
      <c r="G89" s="60"/>
      <c r="H89" s="88"/>
      <c r="J89" s="18"/>
      <c r="K89" s="18"/>
    </row>
    <row r="90" spans="2:11" s="21" customFormat="1" ht="15.75">
      <c r="B90" s="208">
        <f>B85+1</f>
        <v>30</v>
      </c>
      <c r="C90" s="462" t="s">
        <v>2065</v>
      </c>
      <c r="D90" s="227"/>
      <c r="E90" s="161" t="str">
        <f>Cust_Acyn</f>
        <v>Customer</v>
      </c>
      <c r="F90" s="160" t="s">
        <v>325</v>
      </c>
      <c r="G90" s="217"/>
      <c r="H90" s="231"/>
      <c r="J90" s="18"/>
      <c r="K90" s="18"/>
    </row>
    <row r="91" spans="2:11" s="21" customFormat="1" ht="13.5">
      <c r="B91" s="23"/>
      <c r="C91" s="87"/>
      <c r="D91" s="52" t="s">
        <v>2066</v>
      </c>
      <c r="E91" s="23"/>
      <c r="F91" s="23"/>
      <c r="G91" s="60"/>
      <c r="H91" s="88"/>
      <c r="J91" s="18"/>
      <c r="K91" s="18"/>
    </row>
    <row r="92" spans="2:11" s="21" customFormat="1" ht="13.5">
      <c r="B92" s="23"/>
      <c r="C92" s="87"/>
      <c r="D92" s="52" t="s">
        <v>2067</v>
      </c>
      <c r="E92" s="23"/>
      <c r="F92" s="23"/>
      <c r="G92" s="60"/>
      <c r="H92" s="88"/>
      <c r="J92" s="18"/>
      <c r="K92" s="18"/>
    </row>
    <row r="93" spans="2:11" s="21" customFormat="1" ht="13.5">
      <c r="B93" s="23"/>
      <c r="C93" s="87"/>
      <c r="D93" s="52" t="s">
        <v>2068</v>
      </c>
      <c r="E93" s="23"/>
      <c r="F93" s="23"/>
      <c r="G93" s="60"/>
      <c r="H93" s="88"/>
      <c r="J93" s="18"/>
      <c r="K93" s="18"/>
    </row>
    <row r="94" spans="2:11" s="21" customFormat="1" ht="13.5">
      <c r="B94" s="23"/>
      <c r="C94" s="87"/>
      <c r="D94" s="52" t="s">
        <v>2069</v>
      </c>
      <c r="E94" s="23"/>
      <c r="F94" s="23"/>
      <c r="G94" s="60"/>
      <c r="H94" s="88"/>
      <c r="J94" s="18"/>
      <c r="K94" s="18"/>
    </row>
    <row r="95" spans="2:11" s="21" customFormat="1" ht="13.5">
      <c r="B95" s="23"/>
      <c r="C95" s="87"/>
      <c r="D95" s="52" t="s">
        <v>2070</v>
      </c>
      <c r="E95" s="23"/>
      <c r="F95" s="23"/>
      <c r="G95" s="60"/>
      <c r="H95" s="88"/>
      <c r="J95" s="18"/>
      <c r="K95" s="18"/>
    </row>
    <row r="96" spans="2:11" s="21" customFormat="1" ht="13.5">
      <c r="B96" s="23"/>
      <c r="C96" s="87"/>
      <c r="D96" s="52" t="s">
        <v>2071</v>
      </c>
      <c r="E96" s="23"/>
      <c r="F96" s="23"/>
      <c r="G96" s="60"/>
      <c r="H96" s="88"/>
      <c r="J96" s="18"/>
      <c r="K96" s="18"/>
    </row>
    <row r="97" spans="2:11" s="21" customFormat="1" ht="15.75">
      <c r="B97" s="208">
        <f>B90+1</f>
        <v>31</v>
      </c>
      <c r="C97" s="462" t="s">
        <v>2072</v>
      </c>
      <c r="D97" s="227"/>
      <c r="E97" s="161" t="str">
        <f>Cust_Acyn</f>
        <v>Customer</v>
      </c>
      <c r="F97" s="160" t="s">
        <v>325</v>
      </c>
      <c r="G97" s="217"/>
      <c r="H97" s="231"/>
      <c r="J97" s="18"/>
      <c r="K97" s="18"/>
    </row>
    <row r="98" spans="2:11" s="21" customFormat="1" ht="13.5">
      <c r="B98" s="23"/>
      <c r="C98" s="87"/>
      <c r="D98" s="52" t="s">
        <v>2073</v>
      </c>
      <c r="E98" s="23"/>
      <c r="F98" s="23"/>
      <c r="G98" s="60"/>
      <c r="H98" s="88"/>
      <c r="J98" s="18"/>
      <c r="K98" s="18"/>
    </row>
    <row r="99" spans="2:11" s="21" customFormat="1" ht="13.5">
      <c r="B99" s="23"/>
      <c r="C99" s="87"/>
      <c r="D99" s="52" t="s">
        <v>2074</v>
      </c>
      <c r="E99" s="23"/>
      <c r="F99" s="23"/>
      <c r="G99" s="60"/>
      <c r="H99" s="88"/>
      <c r="J99" s="18"/>
      <c r="K99" s="18"/>
    </row>
    <row r="100" spans="2:11" s="21" customFormat="1" ht="13.5">
      <c r="B100" s="23"/>
      <c r="C100" s="87"/>
      <c r="D100" s="52" t="s">
        <v>2075</v>
      </c>
      <c r="E100" s="23"/>
      <c r="F100" s="23"/>
      <c r="G100" s="60"/>
      <c r="H100" s="88"/>
      <c r="J100" s="18"/>
      <c r="K100" s="18"/>
    </row>
    <row r="101" spans="2:11" s="21" customFormat="1" ht="13.5">
      <c r="B101" s="23"/>
      <c r="C101" s="87"/>
      <c r="D101" s="52" t="s">
        <v>2073</v>
      </c>
      <c r="E101" s="23"/>
      <c r="F101" s="23"/>
      <c r="G101" s="60"/>
      <c r="H101" s="88"/>
      <c r="J101" s="18"/>
      <c r="K101" s="18"/>
    </row>
    <row r="102" spans="2:11" s="21" customFormat="1" ht="13.5">
      <c r="B102" s="23"/>
      <c r="C102" s="87"/>
      <c r="D102" s="52" t="s">
        <v>2076</v>
      </c>
      <c r="E102" s="23"/>
      <c r="F102" s="23"/>
      <c r="G102" s="60"/>
      <c r="H102" s="88"/>
      <c r="J102" s="18"/>
      <c r="K102" s="18"/>
    </row>
    <row r="103" spans="2:11" s="21" customFormat="1" ht="15.75">
      <c r="B103" s="208">
        <f>B97+1</f>
        <v>32</v>
      </c>
      <c r="C103" s="462" t="s">
        <v>2077</v>
      </c>
      <c r="D103" s="227"/>
      <c r="E103" s="161" t="str">
        <f>Cust_Acyn</f>
        <v>Customer</v>
      </c>
      <c r="F103" s="160" t="s">
        <v>325</v>
      </c>
      <c r="G103" s="217"/>
      <c r="H103" s="231"/>
      <c r="J103" s="18"/>
      <c r="K103" s="18"/>
    </row>
    <row r="104" spans="2:11" s="21" customFormat="1" ht="15.75">
      <c r="B104" s="160">
        <f>B103+1</f>
        <v>33</v>
      </c>
      <c r="C104" s="261" t="s">
        <v>1308</v>
      </c>
      <c r="D104" s="462"/>
      <c r="E104" s="161" t="str">
        <f>Cust_Acyn</f>
        <v>Customer</v>
      </c>
      <c r="F104" s="160" t="s">
        <v>2078</v>
      </c>
      <c r="G104" s="161"/>
      <c r="H104" s="231"/>
      <c r="J104" s="19"/>
      <c r="K104" s="19"/>
    </row>
    <row r="105" spans="2:11" s="21" customFormat="1" ht="15.75">
      <c r="B105" s="574" t="s">
        <v>1112</v>
      </c>
      <c r="C105" s="575"/>
      <c r="D105" s="575"/>
      <c r="E105" s="575"/>
      <c r="F105" s="575"/>
      <c r="G105" s="575"/>
      <c r="H105" s="576"/>
      <c r="J105" s="19"/>
      <c r="K105" s="19"/>
    </row>
    <row r="106" spans="2:11" s="21" customFormat="1" ht="15.75">
      <c r="B106" s="160"/>
      <c r="C106" s="243" t="s">
        <v>1113</v>
      </c>
      <c r="D106" s="243"/>
      <c r="E106" s="476"/>
      <c r="F106" s="476"/>
      <c r="G106" s="262"/>
      <c r="H106" s="231"/>
      <c r="J106" s="19"/>
      <c r="K106" s="19"/>
    </row>
    <row r="107" spans="2:11" s="21" customFormat="1" ht="15.75">
      <c r="B107" s="160">
        <f>B104+1</f>
        <v>34</v>
      </c>
      <c r="C107" s="462" t="s">
        <v>1762</v>
      </c>
      <c r="D107" s="462"/>
      <c r="E107" s="161" t="str">
        <f>Cust_Acyn</f>
        <v>Customer</v>
      </c>
      <c r="F107" s="160" t="s">
        <v>1115</v>
      </c>
      <c r="G107" s="161"/>
      <c r="H107" s="231"/>
      <c r="J107" s="19"/>
      <c r="K107" s="19"/>
    </row>
    <row r="108" spans="2:11" s="21" customFormat="1" ht="15.75">
      <c r="B108" s="160">
        <f>B107+1</f>
        <v>35</v>
      </c>
      <c r="C108" s="462" t="s">
        <v>2079</v>
      </c>
      <c r="D108" s="462"/>
      <c r="E108" s="161" t="str">
        <f>Cust_Acyn</f>
        <v>Customer</v>
      </c>
      <c r="F108" s="160" t="s">
        <v>325</v>
      </c>
      <c r="G108" s="161"/>
      <c r="H108" s="231"/>
      <c r="J108" s="19"/>
      <c r="K108" s="19"/>
    </row>
    <row r="109" spans="2:11" s="21" customFormat="1" ht="15.75">
      <c r="B109" s="160">
        <f>B108+1</f>
        <v>36</v>
      </c>
      <c r="C109" s="161" t="s">
        <v>2014</v>
      </c>
      <c r="D109" s="462"/>
      <c r="E109" s="161" t="str">
        <f>Cust_Acyn</f>
        <v>Customer</v>
      </c>
      <c r="F109" s="160" t="s">
        <v>325</v>
      </c>
      <c r="G109" s="161"/>
      <c r="H109" s="231"/>
      <c r="J109" s="19"/>
      <c r="K109" s="19"/>
    </row>
    <row r="110" spans="2:11" s="21" customFormat="1" ht="15.75">
      <c r="B110" s="160">
        <f>B109+1</f>
        <v>37</v>
      </c>
      <c r="C110" s="462" t="s">
        <v>2080</v>
      </c>
      <c r="D110" s="462"/>
      <c r="E110" s="161" t="str">
        <f>Cust_Acyn</f>
        <v>Customer</v>
      </c>
      <c r="F110" s="160" t="s">
        <v>325</v>
      </c>
      <c r="G110" s="161"/>
      <c r="H110" s="231"/>
      <c r="J110" s="19"/>
      <c r="K110" s="19"/>
    </row>
    <row r="111" spans="2:11" s="21" customFormat="1" ht="15.75">
      <c r="B111" s="160">
        <f>B110+1</f>
        <v>38</v>
      </c>
      <c r="C111" s="462" t="s">
        <v>2081</v>
      </c>
      <c r="D111" s="462"/>
      <c r="E111" s="161"/>
      <c r="F111" s="160"/>
      <c r="G111" s="161"/>
      <c r="H111" s="231"/>
      <c r="J111" s="19"/>
      <c r="K111" s="19"/>
    </row>
    <row r="112" spans="2:11" s="21" customFormat="1" ht="15.75">
      <c r="B112" s="160">
        <f>B111+1</f>
        <v>39</v>
      </c>
      <c r="C112" s="222" t="s">
        <v>1118</v>
      </c>
      <c r="D112" s="261"/>
      <c r="E112" s="161" t="str">
        <f>Cust_Acyn&amp;"/ Hitachi"</f>
        <v>Customer/ Hitachi</v>
      </c>
      <c r="F112" s="160" t="s">
        <v>65</v>
      </c>
      <c r="G112" s="161"/>
      <c r="H112" s="231"/>
      <c r="J112" s="19"/>
      <c r="K112" s="19"/>
    </row>
    <row r="113" spans="2:11" ht="15.75">
      <c r="B113" s="579" t="s">
        <v>1119</v>
      </c>
      <c r="C113" s="579"/>
      <c r="D113" s="579"/>
      <c r="E113" s="579"/>
      <c r="F113" s="579"/>
      <c r="G113" s="579"/>
      <c r="H113" s="579"/>
      <c r="J113" s="19"/>
      <c r="K113" s="19"/>
    </row>
    <row r="114" spans="2:11" ht="15.75">
      <c r="B114" s="176">
        <f>B112+1</f>
        <v>40</v>
      </c>
      <c r="C114" s="234" t="s">
        <v>1120</v>
      </c>
      <c r="D114" s="235"/>
      <c r="E114" s="173" t="s">
        <v>294</v>
      </c>
      <c r="F114" s="160" t="s">
        <v>208</v>
      </c>
      <c r="G114" s="173"/>
      <c r="H114" s="173"/>
      <c r="J114" s="19"/>
      <c r="K114" s="19"/>
    </row>
    <row r="115" spans="2:11" ht="15.75">
      <c r="B115" s="176">
        <f>B114+1</f>
        <v>41</v>
      </c>
      <c r="C115" s="234" t="s">
        <v>1121</v>
      </c>
      <c r="D115" s="235"/>
      <c r="E115" s="173" t="s">
        <v>294</v>
      </c>
      <c r="F115" s="160" t="s">
        <v>208</v>
      </c>
      <c r="G115" s="173"/>
      <c r="H115" s="173"/>
      <c r="J115" s="19"/>
      <c r="K115" s="19"/>
    </row>
    <row r="116" spans="2:11" ht="15.75">
      <c r="B116" s="176">
        <f t="shared" ref="B116:B125" si="1">B115+1</f>
        <v>42</v>
      </c>
      <c r="C116" s="234" t="s">
        <v>1122</v>
      </c>
      <c r="D116" s="235"/>
      <c r="E116" s="173" t="s">
        <v>294</v>
      </c>
      <c r="F116" s="160" t="s">
        <v>208</v>
      </c>
      <c r="G116" s="173"/>
      <c r="H116" s="173"/>
      <c r="J116" s="19"/>
      <c r="K116" s="19"/>
    </row>
    <row r="117" spans="2:11" ht="15.75">
      <c r="B117" s="176">
        <f t="shared" si="1"/>
        <v>43</v>
      </c>
      <c r="C117" s="234" t="s">
        <v>1123</v>
      </c>
      <c r="D117" s="235"/>
      <c r="E117" s="173" t="s">
        <v>294</v>
      </c>
      <c r="F117" s="160" t="s">
        <v>208</v>
      </c>
      <c r="G117" s="173"/>
      <c r="H117" s="173"/>
    </row>
    <row r="118" spans="2:11" ht="15.75">
      <c r="B118" s="176">
        <f t="shared" si="1"/>
        <v>44</v>
      </c>
      <c r="C118" s="234" t="s">
        <v>1124</v>
      </c>
      <c r="D118" s="235"/>
      <c r="E118" s="173" t="s">
        <v>294</v>
      </c>
      <c r="F118" s="160" t="s">
        <v>208</v>
      </c>
      <c r="G118" s="462"/>
      <c r="H118" s="462"/>
    </row>
    <row r="119" spans="2:11" ht="15.75">
      <c r="B119" s="176">
        <f t="shared" si="1"/>
        <v>45</v>
      </c>
      <c r="C119" s="234" t="s">
        <v>1125</v>
      </c>
      <c r="D119" s="235"/>
      <c r="E119" s="173" t="s">
        <v>294</v>
      </c>
      <c r="F119" s="160" t="s">
        <v>208</v>
      </c>
      <c r="G119" s="462"/>
      <c r="H119" s="462"/>
    </row>
    <row r="120" spans="2:11" ht="15.75">
      <c r="B120" s="176">
        <f t="shared" si="1"/>
        <v>46</v>
      </c>
      <c r="C120" s="236" t="s">
        <v>1126</v>
      </c>
      <c r="D120" s="235"/>
      <c r="E120" s="173" t="s">
        <v>294</v>
      </c>
      <c r="F120" s="160" t="s">
        <v>208</v>
      </c>
      <c r="G120" s="462"/>
      <c r="H120" s="462"/>
    </row>
    <row r="121" spans="2:11" ht="15.75">
      <c r="B121" s="176"/>
      <c r="C121" s="237" t="s">
        <v>167</v>
      </c>
      <c r="D121" s="234" t="s">
        <v>1127</v>
      </c>
      <c r="E121" s="173" t="s">
        <v>294</v>
      </c>
      <c r="F121" s="160" t="s">
        <v>208</v>
      </c>
      <c r="G121" s="462"/>
      <c r="H121" s="462"/>
    </row>
    <row r="122" spans="2:11" ht="15.75">
      <c r="B122" s="176"/>
      <c r="C122" s="237" t="s">
        <v>169</v>
      </c>
      <c r="D122" s="234" t="s">
        <v>1128</v>
      </c>
      <c r="E122" s="173" t="s">
        <v>294</v>
      </c>
      <c r="F122" s="160" t="s">
        <v>208</v>
      </c>
      <c r="G122" s="462"/>
      <c r="H122" s="462"/>
      <c r="J122" s="19"/>
      <c r="K122" s="19"/>
    </row>
    <row r="123" spans="2:11" ht="15.75">
      <c r="B123" s="176">
        <f>B120+1</f>
        <v>47</v>
      </c>
      <c r="C123" s="238" t="s">
        <v>1129</v>
      </c>
      <c r="D123" s="234"/>
      <c r="E123" s="474" t="s">
        <v>294</v>
      </c>
      <c r="F123" s="160" t="s">
        <v>208</v>
      </c>
      <c r="G123" s="462"/>
      <c r="H123" s="462"/>
    </row>
    <row r="124" spans="2:11" ht="15.75">
      <c r="B124" s="176">
        <f>B123+1</f>
        <v>48</v>
      </c>
      <c r="C124" s="234" t="s">
        <v>1130</v>
      </c>
      <c r="D124" s="235"/>
      <c r="E124" s="173" t="str">
        <f>Cust_Acyn&amp;"/ Hitachi-TC"</f>
        <v>Customer/ Hitachi-TC</v>
      </c>
      <c r="F124" s="160" t="s">
        <v>208</v>
      </c>
      <c r="G124" s="462"/>
      <c r="H124" s="462"/>
    </row>
    <row r="125" spans="2:11" ht="15.75">
      <c r="B125" s="176">
        <f t="shared" si="1"/>
        <v>49</v>
      </c>
      <c r="C125" s="234" t="s">
        <v>1131</v>
      </c>
      <c r="D125" s="235"/>
      <c r="E125" s="173" t="str">
        <f>Cust_Acyn&amp;"/ Hitachi-TC"</f>
        <v>Customer/ Hitachi-TC</v>
      </c>
      <c r="F125" s="160" t="s">
        <v>208</v>
      </c>
      <c r="G125" s="462"/>
      <c r="H125" s="462"/>
    </row>
  </sheetData>
  <mergeCells count="14">
    <mergeCell ref="B6:G6"/>
    <mergeCell ref="B2:H2"/>
    <mergeCell ref="C3:D3"/>
    <mergeCell ref="J3:K3"/>
    <mergeCell ref="B5:H5"/>
    <mergeCell ref="J4:K4"/>
    <mergeCell ref="B105:H105"/>
    <mergeCell ref="B113:H113"/>
    <mergeCell ref="J8:K8"/>
    <mergeCell ref="B21:H21"/>
    <mergeCell ref="B25:H25"/>
    <mergeCell ref="B52:H52"/>
    <mergeCell ref="B57:H57"/>
    <mergeCell ref="B64:H64"/>
  </mergeCells>
  <hyperlinks>
    <hyperlink ref="J2" location="'Cover Sheet'!A1" display="Back to Cover Sheet" xr:uid="{00000000-0004-0000-1200-000000000000}"/>
  </hyperlinks>
  <pageMargins left="0.75" right="0.75" top="1" bottom="1" header="0.5" footer="0.5"/>
  <pageSetup orientation="portrait" horizontalDpi="4294967292" verticalDpi="429496729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00B0F0"/>
  </sheetPr>
  <dimension ref="B1:K72"/>
  <sheetViews>
    <sheetView zoomScale="80" zoomScaleNormal="80" zoomScalePageLayoutView="125" workbookViewId="0">
      <selection activeCell="D51" sqref="D51"/>
    </sheetView>
  </sheetViews>
  <sheetFormatPr defaultColWidth="8.7109375" defaultRowHeight="11.25"/>
  <cols>
    <col min="1" max="1" width="2.28515625" style="18" customWidth="1"/>
    <col min="2" max="2" width="4" style="96" customWidth="1"/>
    <col min="3" max="3" width="3" style="97" customWidth="1"/>
    <col min="4" max="4" width="209.5703125" style="18" bestFit="1" customWidth="1"/>
    <col min="5" max="5" width="22.42578125" style="98" bestFit="1" customWidth="1"/>
    <col min="6" max="6" width="14.28515625" style="96" bestFit="1" customWidth="1"/>
    <col min="7" max="7" width="15.7109375" style="99" bestFit="1" customWidth="1"/>
    <col min="8" max="8" width="14.42578125" style="96" bestFit="1" customWidth="1"/>
    <col min="9" max="9" width="8.7109375" style="18"/>
    <col min="10" max="10" width="30" style="18" bestFit="1" customWidth="1"/>
    <col min="11" max="11" width="20.140625" style="18" customWidth="1"/>
    <col min="12" max="16384" width="8.7109375" style="18"/>
  </cols>
  <sheetData>
    <row r="1" spans="2:11" ht="14.1" customHeight="1"/>
    <row r="2" spans="2:11" s="19" customFormat="1" ht="21">
      <c r="B2" s="530" t="s">
        <v>2082</v>
      </c>
      <c r="C2" s="530"/>
      <c r="D2" s="530"/>
      <c r="E2" s="530"/>
      <c r="F2" s="530"/>
      <c r="G2" s="530"/>
      <c r="H2" s="530"/>
      <c r="J2" s="184" t="s">
        <v>53</v>
      </c>
    </row>
    <row r="3" spans="2:11" s="19" customFormat="1" ht="23.25">
      <c r="B3" s="117" t="s">
        <v>151</v>
      </c>
      <c r="C3" s="529" t="s">
        <v>620</v>
      </c>
      <c r="D3" s="529"/>
      <c r="E3" s="467" t="s">
        <v>200</v>
      </c>
      <c r="F3" s="467" t="s">
        <v>201</v>
      </c>
      <c r="G3" s="467" t="s">
        <v>202</v>
      </c>
      <c r="H3" s="467" t="s">
        <v>203</v>
      </c>
      <c r="J3" s="551" t="s">
        <v>204</v>
      </c>
      <c r="K3" s="551"/>
    </row>
    <row r="4" spans="2:11" s="267" customFormat="1" ht="15.75">
      <c r="B4" s="359"/>
      <c r="C4" s="360" t="s">
        <v>621</v>
      </c>
      <c r="D4" s="359"/>
      <c r="E4" s="359"/>
      <c r="F4" s="359"/>
      <c r="G4" s="359"/>
      <c r="H4" s="359"/>
      <c r="J4" s="552" t="str">
        <f>Cust_Acyn</f>
        <v>Customer</v>
      </c>
      <c r="K4" s="552"/>
    </row>
    <row r="5" spans="2:11" s="20" customFormat="1" ht="15.75">
      <c r="B5" s="579" t="s">
        <v>622</v>
      </c>
      <c r="C5" s="579"/>
      <c r="D5" s="579"/>
      <c r="E5" s="579"/>
      <c r="F5" s="579"/>
      <c r="G5" s="579"/>
      <c r="H5" s="579"/>
      <c r="J5" s="173" t="s">
        <v>209</v>
      </c>
      <c r="K5" s="173" t="str">
        <f>Cust_PM</f>
        <v>Cust_PM_TBD</v>
      </c>
    </row>
    <row r="6" spans="2:11" s="20" customFormat="1" ht="15.75">
      <c r="B6" s="621" t="s">
        <v>2083</v>
      </c>
      <c r="C6" s="621"/>
      <c r="D6" s="621"/>
      <c r="E6" s="621"/>
      <c r="F6" s="621"/>
      <c r="G6" s="621"/>
      <c r="H6" s="621"/>
      <c r="J6" s="173" t="s">
        <v>213</v>
      </c>
      <c r="K6" s="173" t="str">
        <f>Cust_Storage_Lead</f>
        <v>Cust_Storage_Lead_TBD</v>
      </c>
    </row>
    <row r="7" spans="2:11" s="21" customFormat="1" ht="15.75">
      <c r="B7" s="462"/>
      <c r="C7" s="246" t="s">
        <v>1155</v>
      </c>
      <c r="D7" s="206"/>
      <c r="E7" s="206"/>
      <c r="F7" s="206"/>
      <c r="G7" s="206"/>
      <c r="H7" s="207"/>
      <c r="J7" s="173" t="s">
        <v>215</v>
      </c>
      <c r="K7" s="173"/>
    </row>
    <row r="8" spans="2:11" s="27" customFormat="1" ht="15.75">
      <c r="B8" s="208">
        <v>1</v>
      </c>
      <c r="C8" s="209" t="s">
        <v>626</v>
      </c>
      <c r="D8" s="209"/>
      <c r="E8" s="209" t="str">
        <f>Cust_Acyn&amp;"/ Hitachi"</f>
        <v>Customer/ Hitachi</v>
      </c>
      <c r="F8" s="208" t="s">
        <v>627</v>
      </c>
      <c r="G8" s="210"/>
      <c r="H8" s="211"/>
      <c r="J8" s="552" t="s">
        <v>217</v>
      </c>
      <c r="K8" s="552"/>
    </row>
    <row r="9" spans="2:11" s="21" customFormat="1" ht="15.75">
      <c r="B9" s="476"/>
      <c r="C9" s="243" t="s">
        <v>1157</v>
      </c>
      <c r="D9" s="462"/>
      <c r="E9" s="161"/>
      <c r="F9" s="160"/>
      <c r="G9" s="217"/>
      <c r="H9" s="231"/>
      <c r="J9" s="173" t="s">
        <v>219</v>
      </c>
      <c r="K9" s="173" t="str">
        <f>Hitachi_PM_1</f>
        <v>HitachiPM_TBD</v>
      </c>
    </row>
    <row r="10" spans="2:11" s="21" customFormat="1" ht="12.75" customHeight="1">
      <c r="B10" s="160">
        <f>B8+1</f>
        <v>2</v>
      </c>
      <c r="C10" s="243"/>
      <c r="D10" s="131" t="s">
        <v>1673</v>
      </c>
      <c r="E10" s="161" t="str">
        <f>Cust_Acyn</f>
        <v>Customer</v>
      </c>
      <c r="F10" s="160" t="s">
        <v>1674</v>
      </c>
      <c r="G10" s="217"/>
      <c r="H10" s="231"/>
      <c r="J10" s="173" t="s">
        <v>1159</v>
      </c>
      <c r="K10" s="173" t="str">
        <f>Hitachi_STC_1</f>
        <v>Hitachi_STC_TBD</v>
      </c>
    </row>
    <row r="11" spans="2:11" s="20" customFormat="1" ht="15.75">
      <c r="B11" s="477"/>
      <c r="C11" s="172" t="s">
        <v>628</v>
      </c>
      <c r="D11" s="173"/>
      <c r="E11" s="474"/>
      <c r="F11" s="176"/>
      <c r="G11" s="174"/>
      <c r="H11" s="176"/>
      <c r="J11" s="173" t="s">
        <v>223</v>
      </c>
      <c r="K11" s="173" t="str">
        <f>Hitachi_Lead_TC</f>
        <v>HitachiLeadTC_TBD</v>
      </c>
    </row>
    <row r="12" spans="2:11" s="20" customFormat="1" ht="15.75">
      <c r="B12" s="176">
        <f>B10+1</f>
        <v>3</v>
      </c>
      <c r="C12" s="172"/>
      <c r="D12" s="219" t="s">
        <v>2084</v>
      </c>
      <c r="E12" s="161" t="str">
        <f>Cust_Acyn</f>
        <v>Customer</v>
      </c>
      <c r="F12" s="216" t="s">
        <v>325</v>
      </c>
      <c r="G12" s="174" t="s">
        <v>2037</v>
      </c>
      <c r="H12" s="257"/>
      <c r="J12" s="173" t="s">
        <v>225</v>
      </c>
      <c r="K12" s="173" t="str">
        <f>Hitachi_TC_1</f>
        <v>HitachiTC1_TBD</v>
      </c>
    </row>
    <row r="13" spans="2:11" s="20" customFormat="1" ht="15.75">
      <c r="B13" s="176">
        <f>B12+1</f>
        <v>4</v>
      </c>
      <c r="C13" s="172"/>
      <c r="D13" s="245" t="s">
        <v>2085</v>
      </c>
      <c r="E13" s="161" t="str">
        <f>Cust_Acyn</f>
        <v>Customer</v>
      </c>
      <c r="F13" s="216" t="s">
        <v>325</v>
      </c>
      <c r="G13" s="174" t="s">
        <v>2037</v>
      </c>
      <c r="H13" s="257"/>
      <c r="J13" s="173" t="s">
        <v>227</v>
      </c>
      <c r="K13" s="173" t="str">
        <f>Hitachi_TC_2</f>
        <v>HitachiTC2_TBD</v>
      </c>
    </row>
    <row r="14" spans="2:11" s="20" customFormat="1" ht="15.75">
      <c r="B14" s="176">
        <f>B13+1</f>
        <v>5</v>
      </c>
      <c r="C14" s="172"/>
      <c r="D14" s="219" t="s">
        <v>1914</v>
      </c>
      <c r="E14" s="161" t="str">
        <f>Cust_Acyn</f>
        <v>Customer</v>
      </c>
      <c r="F14" s="216" t="s">
        <v>325</v>
      </c>
      <c r="G14" s="174" t="s">
        <v>2086</v>
      </c>
      <c r="H14" s="216"/>
      <c r="J14" s="15"/>
      <c r="K14" s="15"/>
    </row>
    <row r="15" spans="2:11" s="27" customFormat="1" ht="15.75">
      <c r="B15" s="208">
        <f>B14+1</f>
        <v>6</v>
      </c>
      <c r="C15" s="246"/>
      <c r="D15" s="247" t="s">
        <v>675</v>
      </c>
      <c r="E15" s="474" t="s">
        <v>294</v>
      </c>
      <c r="F15" s="160" t="s">
        <v>208</v>
      </c>
      <c r="G15" s="248" t="s">
        <v>2038</v>
      </c>
      <c r="H15" s="228"/>
      <c r="J15" s="15"/>
      <c r="K15" s="15"/>
    </row>
    <row r="16" spans="2:11" s="21" customFormat="1" ht="15.75">
      <c r="B16" s="208">
        <f>B15+1</f>
        <v>7</v>
      </c>
      <c r="C16" s="243"/>
      <c r="D16" s="471" t="s">
        <v>676</v>
      </c>
      <c r="E16" s="474" t="s">
        <v>294</v>
      </c>
      <c r="F16" s="160" t="s">
        <v>208</v>
      </c>
      <c r="G16" s="217"/>
      <c r="H16" s="231"/>
      <c r="J16" s="27"/>
      <c r="K16" s="27"/>
    </row>
    <row r="17" spans="2:11" s="27" customFormat="1" ht="15.75">
      <c r="B17" s="208"/>
      <c r="C17" s="222" t="s">
        <v>677</v>
      </c>
      <c r="D17" s="223"/>
      <c r="E17" s="474" t="str">
        <f>Cust_Acyn&amp;"/ Hitachi"</f>
        <v>Customer/ Hitachi</v>
      </c>
      <c r="F17" s="176" t="s">
        <v>65</v>
      </c>
      <c r="G17" s="208"/>
      <c r="H17" s="210"/>
      <c r="I17" s="94"/>
    </row>
    <row r="18" spans="2:11" s="27" customFormat="1" ht="15.75">
      <c r="B18" s="584" t="s">
        <v>678</v>
      </c>
      <c r="C18" s="586"/>
      <c r="D18" s="586"/>
      <c r="E18" s="586"/>
      <c r="F18" s="586"/>
      <c r="G18" s="586"/>
      <c r="H18" s="585"/>
      <c r="J18" s="18"/>
      <c r="K18" s="18"/>
    </row>
    <row r="19" spans="2:11" s="20" customFormat="1" ht="15.75">
      <c r="B19" s="176"/>
      <c r="C19" s="172" t="s">
        <v>1700</v>
      </c>
      <c r="D19" s="219"/>
      <c r="E19" s="474"/>
      <c r="F19" s="176"/>
      <c r="G19" s="174"/>
      <c r="H19" s="258"/>
      <c r="J19" s="18"/>
      <c r="K19" s="18"/>
    </row>
    <row r="20" spans="2:11" s="20" customFormat="1" ht="15.75">
      <c r="B20" s="176">
        <f>B16+1</f>
        <v>8</v>
      </c>
      <c r="C20" s="172"/>
      <c r="D20" s="181" t="s">
        <v>1160</v>
      </c>
      <c r="E20" s="161" t="str">
        <f>Cust_Acyn</f>
        <v>Customer</v>
      </c>
      <c r="F20" s="216" t="s">
        <v>325</v>
      </c>
      <c r="G20" s="174" t="s">
        <v>2087</v>
      </c>
      <c r="H20" s="259"/>
      <c r="J20" s="18"/>
      <c r="K20" s="18"/>
    </row>
    <row r="21" spans="2:11" s="27" customFormat="1" ht="15.75">
      <c r="B21" s="579" t="s">
        <v>731</v>
      </c>
      <c r="C21" s="579"/>
      <c r="D21" s="579"/>
      <c r="E21" s="579"/>
      <c r="F21" s="579"/>
      <c r="G21" s="579"/>
      <c r="H21" s="579"/>
      <c r="J21" s="18"/>
      <c r="K21" s="18"/>
    </row>
    <row r="22" spans="2:11" s="20" customFormat="1" ht="15.75">
      <c r="B22" s="176">
        <f>B20+1</f>
        <v>9</v>
      </c>
      <c r="C22" s="172"/>
      <c r="D22" s="224" t="s">
        <v>2088</v>
      </c>
      <c r="E22" s="161" t="str">
        <f>Cust_Acyn</f>
        <v>Customer</v>
      </c>
      <c r="F22" s="216" t="s">
        <v>325</v>
      </c>
      <c r="G22" s="174"/>
      <c r="H22" s="216"/>
      <c r="I22" s="100"/>
      <c r="J22" s="18"/>
      <c r="K22" s="18"/>
    </row>
    <row r="23" spans="2:11" s="20" customFormat="1" ht="15.75">
      <c r="B23" s="176">
        <f>B22+1</f>
        <v>10</v>
      </c>
      <c r="C23" s="172"/>
      <c r="D23" s="224" t="s">
        <v>2089</v>
      </c>
      <c r="E23" s="161" t="str">
        <f>Cust_Acyn</f>
        <v>Customer</v>
      </c>
      <c r="F23" s="216" t="s">
        <v>325</v>
      </c>
      <c r="G23" s="173"/>
      <c r="H23" s="216"/>
      <c r="I23" s="95"/>
      <c r="J23" s="18"/>
      <c r="K23" s="18"/>
    </row>
    <row r="24" spans="2:11" s="20" customFormat="1" ht="15.75">
      <c r="B24" s="176">
        <f t="shared" ref="B24" si="0">B23+1</f>
        <v>11</v>
      </c>
      <c r="C24" s="172"/>
      <c r="D24" s="242" t="s">
        <v>2090</v>
      </c>
      <c r="E24" s="161" t="str">
        <f>Cust_Acyn</f>
        <v>Customer</v>
      </c>
      <c r="F24" s="216" t="s">
        <v>325</v>
      </c>
      <c r="G24" s="173"/>
      <c r="H24" s="216"/>
      <c r="I24" s="95"/>
      <c r="J24" s="18"/>
      <c r="K24" s="18"/>
    </row>
    <row r="25" spans="2:11" s="20" customFormat="1" ht="15.75">
      <c r="B25" s="176">
        <f>B24+1</f>
        <v>12</v>
      </c>
      <c r="C25" s="172"/>
      <c r="D25" s="224" t="s">
        <v>2005</v>
      </c>
      <c r="E25" s="161" t="str">
        <f>Cust_Acyn</f>
        <v>Customer</v>
      </c>
      <c r="F25" s="216" t="s">
        <v>325</v>
      </c>
      <c r="G25" s="173"/>
      <c r="H25" s="216"/>
      <c r="I25" s="95"/>
      <c r="J25" s="18"/>
      <c r="K25" s="18"/>
    </row>
    <row r="26" spans="2:11" s="20" customFormat="1" ht="15.75">
      <c r="B26" s="565" t="s">
        <v>1046</v>
      </c>
      <c r="C26" s="566"/>
      <c r="D26" s="566"/>
      <c r="E26" s="566"/>
      <c r="F26" s="566"/>
      <c r="G26" s="566"/>
      <c r="H26" s="567"/>
      <c r="J26" s="18"/>
      <c r="K26" s="18"/>
    </row>
    <row r="27" spans="2:11" s="20" customFormat="1" ht="15.75">
      <c r="B27" s="208"/>
      <c r="C27" s="246" t="s">
        <v>1186</v>
      </c>
      <c r="D27" s="246"/>
      <c r="E27" s="253"/>
      <c r="F27" s="470"/>
      <c r="G27" s="253" t="s">
        <v>2091</v>
      </c>
      <c r="H27" s="230"/>
    </row>
    <row r="28" spans="2:11" s="20" customFormat="1" ht="15.75">
      <c r="B28" s="208"/>
      <c r="C28" s="222" t="s">
        <v>1048</v>
      </c>
      <c r="D28" s="222"/>
      <c r="E28" s="229"/>
      <c r="F28" s="199"/>
      <c r="G28" s="209"/>
      <c r="H28" s="230"/>
      <c r="J28" s="18"/>
      <c r="K28" s="18"/>
    </row>
    <row r="29" spans="2:11" s="20" customFormat="1" ht="15.75">
      <c r="B29" s="208">
        <f>B25+1</f>
        <v>13</v>
      </c>
      <c r="C29" s="223" t="s">
        <v>1739</v>
      </c>
      <c r="D29" s="227"/>
      <c r="E29" s="474" t="s">
        <v>294</v>
      </c>
      <c r="F29" s="199" t="s">
        <v>208</v>
      </c>
      <c r="G29" s="209"/>
      <c r="H29" s="228"/>
      <c r="J29" s="18"/>
      <c r="K29" s="18"/>
    </row>
    <row r="30" spans="2:11" s="20" customFormat="1" ht="15.75">
      <c r="B30" s="208">
        <f t="shared" ref="B30" si="1">B29+1</f>
        <v>14</v>
      </c>
      <c r="C30" s="223" t="s">
        <v>1050</v>
      </c>
      <c r="D30" s="227"/>
      <c r="E30" s="474" t="s">
        <v>294</v>
      </c>
      <c r="F30" s="199" t="s">
        <v>208</v>
      </c>
      <c r="G30" s="209"/>
      <c r="H30" s="228"/>
    </row>
    <row r="31" spans="2:11" s="20" customFormat="1" ht="15.75">
      <c r="B31" s="568" t="s">
        <v>1051</v>
      </c>
      <c r="C31" s="569"/>
      <c r="D31" s="569"/>
      <c r="E31" s="569"/>
      <c r="F31" s="569"/>
      <c r="G31" s="569"/>
      <c r="H31" s="570"/>
      <c r="J31" s="21"/>
      <c r="K31" s="21"/>
    </row>
    <row r="32" spans="2:11" s="21" customFormat="1" ht="15.75">
      <c r="B32" s="160">
        <f>B30+1</f>
        <v>15</v>
      </c>
      <c r="C32" s="462" t="s">
        <v>1052</v>
      </c>
      <c r="D32" s="462"/>
      <c r="E32" s="474" t="s">
        <v>294</v>
      </c>
      <c r="F32" s="160" t="s">
        <v>208</v>
      </c>
      <c r="G32" s="217" t="s">
        <v>2037</v>
      </c>
      <c r="H32" s="231"/>
    </row>
    <row r="33" spans="2:11" s="21" customFormat="1" ht="15.75">
      <c r="B33" s="160">
        <f>B32+1</f>
        <v>16</v>
      </c>
      <c r="C33" s="462" t="s">
        <v>1054</v>
      </c>
      <c r="D33" s="462"/>
      <c r="E33" s="474" t="s">
        <v>294</v>
      </c>
      <c r="F33" s="160" t="s">
        <v>208</v>
      </c>
      <c r="G33" s="217" t="s">
        <v>2037</v>
      </c>
      <c r="H33" s="231"/>
    </row>
    <row r="34" spans="2:11" s="21" customFormat="1" ht="15.75">
      <c r="B34" s="208">
        <f t="shared" ref="B34:B37" si="2">B33+1</f>
        <v>17</v>
      </c>
      <c r="C34" s="462" t="s">
        <v>1055</v>
      </c>
      <c r="D34" s="462"/>
      <c r="E34" s="161" t="str">
        <f>Cust_Acyn</f>
        <v>Customer</v>
      </c>
      <c r="F34" s="160" t="s">
        <v>371</v>
      </c>
      <c r="G34" s="160"/>
      <c r="H34" s="232"/>
    </row>
    <row r="35" spans="2:11" s="21" customFormat="1" ht="15.75">
      <c r="B35" s="208">
        <f t="shared" si="2"/>
        <v>18</v>
      </c>
      <c r="C35" s="462" t="s">
        <v>1056</v>
      </c>
      <c r="D35" s="462"/>
      <c r="E35" s="474" t="s">
        <v>294</v>
      </c>
      <c r="F35" s="160" t="s">
        <v>208</v>
      </c>
      <c r="G35" s="160"/>
      <c r="H35" s="232"/>
    </row>
    <row r="36" spans="2:11" s="21" customFormat="1" ht="15.75">
      <c r="B36" s="208">
        <f t="shared" si="2"/>
        <v>19</v>
      </c>
      <c r="C36" s="462" t="s">
        <v>1057</v>
      </c>
      <c r="D36" s="462"/>
      <c r="E36" s="474" t="s">
        <v>294</v>
      </c>
      <c r="F36" s="160" t="s">
        <v>208</v>
      </c>
      <c r="G36" s="160"/>
      <c r="H36" s="232"/>
    </row>
    <row r="37" spans="2:11" s="21" customFormat="1" ht="15.75">
      <c r="B37" s="208">
        <f t="shared" si="2"/>
        <v>20</v>
      </c>
      <c r="C37" s="462" t="s">
        <v>1058</v>
      </c>
      <c r="D37" s="462"/>
      <c r="E37" s="474" t="s">
        <v>294</v>
      </c>
      <c r="F37" s="160" t="s">
        <v>208</v>
      </c>
      <c r="G37" s="217" t="s">
        <v>2037</v>
      </c>
      <c r="H37" s="231"/>
      <c r="J37" s="20"/>
      <c r="K37" s="20"/>
    </row>
    <row r="38" spans="2:11" s="20" customFormat="1" ht="15.75">
      <c r="B38" s="571" t="s">
        <v>1059</v>
      </c>
      <c r="C38" s="572"/>
      <c r="D38" s="572"/>
      <c r="E38" s="572"/>
      <c r="F38" s="572"/>
      <c r="G38" s="572"/>
      <c r="H38" s="573"/>
    </row>
    <row r="39" spans="2:11" s="20" customFormat="1" ht="15.75">
      <c r="B39" s="176">
        <f>B37+1</f>
        <v>21</v>
      </c>
      <c r="C39" s="224" t="s">
        <v>2092</v>
      </c>
      <c r="D39" s="224"/>
      <c r="E39" s="161" t="str">
        <f t="shared" ref="E39:E45" si="3">Cust_Acyn</f>
        <v>Customer</v>
      </c>
      <c r="F39" s="199" t="s">
        <v>325</v>
      </c>
      <c r="G39" s="474"/>
      <c r="H39" s="176"/>
    </row>
    <row r="40" spans="2:11" s="20" customFormat="1" ht="15.75">
      <c r="B40" s="176">
        <f>B39+1</f>
        <v>22</v>
      </c>
      <c r="C40" s="224" t="s">
        <v>2093</v>
      </c>
      <c r="D40" s="224"/>
      <c r="E40" s="161" t="str">
        <f t="shared" si="3"/>
        <v>Customer</v>
      </c>
      <c r="F40" s="199" t="s">
        <v>325</v>
      </c>
      <c r="G40" s="474"/>
      <c r="H40" s="176"/>
    </row>
    <row r="41" spans="2:11" s="20" customFormat="1" ht="15.75">
      <c r="B41" s="176">
        <f t="shared" ref="B41:B44" si="4">B40+1</f>
        <v>23</v>
      </c>
      <c r="C41" s="173" t="s">
        <v>2094</v>
      </c>
      <c r="D41" s="219"/>
      <c r="E41" s="161" t="str">
        <f t="shared" si="3"/>
        <v>Customer</v>
      </c>
      <c r="F41" s="199" t="s">
        <v>325</v>
      </c>
      <c r="G41" s="174"/>
      <c r="H41" s="176"/>
    </row>
    <row r="42" spans="2:11" s="20" customFormat="1" ht="15.75">
      <c r="B42" s="176">
        <f t="shared" si="4"/>
        <v>24</v>
      </c>
      <c r="C42" s="173" t="s">
        <v>1914</v>
      </c>
      <c r="D42" s="219"/>
      <c r="E42" s="161" t="str">
        <f t="shared" si="3"/>
        <v>Customer</v>
      </c>
      <c r="F42" s="199" t="s">
        <v>325</v>
      </c>
      <c r="G42" s="174"/>
      <c r="H42" s="176"/>
    </row>
    <row r="43" spans="2:11" s="20" customFormat="1" ht="15.75">
      <c r="B43" s="176">
        <f>B42+1</f>
        <v>25</v>
      </c>
      <c r="C43" s="474" t="s">
        <v>2095</v>
      </c>
      <c r="D43" s="474"/>
      <c r="E43" s="161" t="str">
        <f t="shared" si="3"/>
        <v>Customer</v>
      </c>
      <c r="F43" s="216" t="s">
        <v>2096</v>
      </c>
      <c r="G43" s="474"/>
      <c r="H43" s="176"/>
      <c r="J43" s="18"/>
      <c r="K43" s="18"/>
    </row>
    <row r="44" spans="2:11" s="20" customFormat="1" ht="15.75">
      <c r="B44" s="176">
        <f t="shared" si="4"/>
        <v>26</v>
      </c>
      <c r="C44" s="474" t="s">
        <v>2097</v>
      </c>
      <c r="D44" s="474"/>
      <c r="E44" s="161" t="str">
        <f t="shared" si="3"/>
        <v>Customer</v>
      </c>
      <c r="F44" s="216" t="s">
        <v>2096</v>
      </c>
      <c r="G44" s="474"/>
      <c r="H44" s="176"/>
      <c r="J44" s="18"/>
      <c r="K44" s="18"/>
    </row>
    <row r="45" spans="2:11" s="20" customFormat="1" ht="15.75">
      <c r="B45" s="176">
        <f>B44+1</f>
        <v>27</v>
      </c>
      <c r="C45" s="233" t="s">
        <v>1308</v>
      </c>
      <c r="D45" s="233"/>
      <c r="E45" s="474" t="str">
        <f t="shared" si="3"/>
        <v>Customer</v>
      </c>
      <c r="F45" s="176" t="s">
        <v>65</v>
      </c>
      <c r="G45" s="474"/>
      <c r="H45" s="176"/>
      <c r="J45" s="18"/>
      <c r="K45" s="18"/>
    </row>
    <row r="46" spans="2:11" s="20" customFormat="1" ht="15.75">
      <c r="B46" s="574" t="s">
        <v>1112</v>
      </c>
      <c r="C46" s="575"/>
      <c r="D46" s="575"/>
      <c r="E46" s="575"/>
      <c r="F46" s="575"/>
      <c r="G46" s="575"/>
      <c r="H46" s="576"/>
      <c r="J46" s="18"/>
      <c r="K46" s="18"/>
    </row>
    <row r="47" spans="2:11" s="20" customFormat="1" ht="15.75">
      <c r="B47" s="176"/>
      <c r="C47" s="172" t="s">
        <v>1113</v>
      </c>
      <c r="D47" s="172"/>
      <c r="E47" s="475"/>
      <c r="F47" s="477"/>
      <c r="G47" s="475"/>
      <c r="H47" s="176"/>
      <c r="J47" s="18"/>
      <c r="K47" s="18"/>
    </row>
    <row r="48" spans="2:11" s="20" customFormat="1" ht="15.75">
      <c r="B48" s="176">
        <f>B45+1</f>
        <v>28</v>
      </c>
      <c r="C48" s="183" t="s">
        <v>2098</v>
      </c>
      <c r="D48" s="183"/>
      <c r="E48" s="161" t="str">
        <f>Cust_Acyn</f>
        <v>Customer</v>
      </c>
      <c r="F48" s="176" t="s">
        <v>2096</v>
      </c>
      <c r="G48" s="474"/>
      <c r="H48" s="176"/>
      <c r="J48" s="18"/>
      <c r="K48" s="18"/>
    </row>
    <row r="49" spans="2:11" s="20" customFormat="1" ht="15.75">
      <c r="B49" s="176">
        <f>B48+1</f>
        <v>29</v>
      </c>
      <c r="C49" s="222" t="s">
        <v>1118</v>
      </c>
      <c r="D49" s="233"/>
      <c r="E49" s="161" t="str">
        <f>Cust_Acyn&amp;"/ Hitachi"</f>
        <v>Customer/ Hitachi</v>
      </c>
      <c r="F49" s="176" t="s">
        <v>65</v>
      </c>
      <c r="G49" s="474"/>
      <c r="H49" s="176"/>
      <c r="J49" s="18"/>
      <c r="K49" s="18"/>
    </row>
    <row r="50" spans="2:11" s="19" customFormat="1" ht="15.75">
      <c r="B50" s="579" t="s">
        <v>1119</v>
      </c>
      <c r="C50" s="579"/>
      <c r="D50" s="579"/>
      <c r="E50" s="579"/>
      <c r="F50" s="579"/>
      <c r="G50" s="579"/>
      <c r="H50" s="579"/>
      <c r="J50" s="18"/>
      <c r="K50" s="18"/>
    </row>
    <row r="51" spans="2:11" s="19" customFormat="1" ht="15.75">
      <c r="B51" s="176">
        <f>B49+1</f>
        <v>30</v>
      </c>
      <c r="C51" s="234" t="s">
        <v>1120</v>
      </c>
      <c r="D51" s="235"/>
      <c r="E51" s="474" t="s">
        <v>294</v>
      </c>
      <c r="F51" s="199" t="s">
        <v>208</v>
      </c>
      <c r="G51" s="173"/>
      <c r="H51" s="173"/>
      <c r="J51" s="18"/>
      <c r="K51" s="18"/>
    </row>
    <row r="52" spans="2:11" s="19" customFormat="1" ht="15.75">
      <c r="B52" s="176">
        <f>B51+1</f>
        <v>31</v>
      </c>
      <c r="C52" s="234" t="s">
        <v>1121</v>
      </c>
      <c r="D52" s="235"/>
      <c r="E52" s="474" t="s">
        <v>294</v>
      </c>
      <c r="F52" s="199" t="s">
        <v>208</v>
      </c>
      <c r="G52" s="173"/>
      <c r="H52" s="173"/>
      <c r="J52" s="18"/>
      <c r="K52" s="18"/>
    </row>
    <row r="53" spans="2:11" s="19" customFormat="1" ht="15.75">
      <c r="B53" s="176">
        <f t="shared" ref="B53:B62" si="5">B52+1</f>
        <v>32</v>
      </c>
      <c r="C53" s="234" t="s">
        <v>1122</v>
      </c>
      <c r="D53" s="235"/>
      <c r="E53" s="474" t="s">
        <v>294</v>
      </c>
      <c r="F53" s="199" t="s">
        <v>208</v>
      </c>
      <c r="G53" s="173"/>
      <c r="H53" s="173"/>
      <c r="J53" s="18"/>
      <c r="K53" s="18"/>
    </row>
    <row r="54" spans="2:11" s="19" customFormat="1" ht="15.75">
      <c r="B54" s="176">
        <f t="shared" si="5"/>
        <v>33</v>
      </c>
      <c r="C54" s="234" t="s">
        <v>1123</v>
      </c>
      <c r="D54" s="235"/>
      <c r="E54" s="474" t="s">
        <v>294</v>
      </c>
      <c r="F54" s="199" t="s">
        <v>208</v>
      </c>
      <c r="G54" s="173"/>
      <c r="H54" s="173"/>
      <c r="J54" s="18"/>
      <c r="K54" s="18"/>
    </row>
    <row r="55" spans="2:11" s="19" customFormat="1" ht="15.75">
      <c r="B55" s="176">
        <f t="shared" si="5"/>
        <v>34</v>
      </c>
      <c r="C55" s="234" t="s">
        <v>1124</v>
      </c>
      <c r="D55" s="235"/>
      <c r="E55" s="474" t="s">
        <v>294</v>
      </c>
      <c r="F55" s="199" t="s">
        <v>208</v>
      </c>
      <c r="G55" s="462"/>
      <c r="H55" s="462"/>
      <c r="J55" s="18"/>
      <c r="K55" s="18"/>
    </row>
    <row r="56" spans="2:11" s="19" customFormat="1" ht="15.75">
      <c r="B56" s="176">
        <f t="shared" si="5"/>
        <v>35</v>
      </c>
      <c r="C56" s="234" t="s">
        <v>1125</v>
      </c>
      <c r="D56" s="235"/>
      <c r="E56" s="474" t="s">
        <v>294</v>
      </c>
      <c r="F56" s="199" t="s">
        <v>208</v>
      </c>
      <c r="G56" s="462"/>
      <c r="H56" s="462"/>
      <c r="J56" s="18"/>
      <c r="K56" s="18"/>
    </row>
    <row r="57" spans="2:11" s="19" customFormat="1" ht="15.75">
      <c r="B57" s="176">
        <f t="shared" si="5"/>
        <v>36</v>
      </c>
      <c r="C57" s="236" t="s">
        <v>1126</v>
      </c>
      <c r="D57" s="235"/>
      <c r="E57" s="474" t="s">
        <v>294</v>
      </c>
      <c r="F57" s="199" t="s">
        <v>208</v>
      </c>
      <c r="G57" s="462"/>
      <c r="H57" s="462"/>
      <c r="J57" s="18"/>
      <c r="K57" s="18"/>
    </row>
    <row r="58" spans="2:11" s="19" customFormat="1" ht="15.75">
      <c r="B58" s="176"/>
      <c r="C58" s="237" t="s">
        <v>167</v>
      </c>
      <c r="D58" s="234" t="s">
        <v>1127</v>
      </c>
      <c r="E58" s="474" t="s">
        <v>294</v>
      </c>
      <c r="F58" s="199" t="s">
        <v>208</v>
      </c>
      <c r="G58" s="462"/>
      <c r="H58" s="462"/>
      <c r="J58" s="18"/>
      <c r="K58" s="18"/>
    </row>
    <row r="59" spans="2:11" s="19" customFormat="1" ht="15.75">
      <c r="B59" s="176"/>
      <c r="C59" s="237" t="s">
        <v>169</v>
      </c>
      <c r="D59" s="234" t="s">
        <v>1128</v>
      </c>
      <c r="E59" s="474" t="s">
        <v>294</v>
      </c>
      <c r="F59" s="199" t="s">
        <v>208</v>
      </c>
      <c r="G59" s="462"/>
      <c r="H59" s="462"/>
    </row>
    <row r="60" spans="2:11" s="19" customFormat="1" ht="15.75">
      <c r="B60" s="176">
        <f>B57+1</f>
        <v>37</v>
      </c>
      <c r="C60" s="238" t="s">
        <v>1129</v>
      </c>
      <c r="D60" s="234"/>
      <c r="E60" s="474" t="s">
        <v>294</v>
      </c>
      <c r="F60" s="160" t="s">
        <v>208</v>
      </c>
      <c r="G60" s="462"/>
      <c r="H60" s="462"/>
      <c r="J60" s="18"/>
      <c r="K60" s="18"/>
    </row>
    <row r="61" spans="2:11" s="19" customFormat="1" ht="15.75">
      <c r="B61" s="176">
        <f>B60+1</f>
        <v>38</v>
      </c>
      <c r="C61" s="234" t="s">
        <v>1130</v>
      </c>
      <c r="D61" s="235"/>
      <c r="E61" s="474" t="str">
        <f>Cust_Acyn&amp;"/ Hitachi-TC"</f>
        <v>Customer/ Hitachi-TC</v>
      </c>
      <c r="F61" s="199" t="s">
        <v>208</v>
      </c>
      <c r="G61" s="462"/>
      <c r="H61" s="462"/>
    </row>
    <row r="62" spans="2:11" s="19" customFormat="1" ht="15.75">
      <c r="B62" s="176">
        <f t="shared" si="5"/>
        <v>39</v>
      </c>
      <c r="C62" s="234" t="s">
        <v>1131</v>
      </c>
      <c r="D62" s="235"/>
      <c r="E62" s="474" t="str">
        <f>Cust_Acyn&amp;"/ Hitachi-TC"</f>
        <v>Customer/ Hitachi-TC</v>
      </c>
      <c r="F62" s="199" t="s">
        <v>208</v>
      </c>
      <c r="G62" s="462"/>
      <c r="H62" s="462"/>
    </row>
    <row r="63" spans="2:11">
      <c r="J63" s="19"/>
      <c r="K63" s="19"/>
    </row>
    <row r="64" spans="2:11">
      <c r="J64" s="19"/>
      <c r="K64" s="19"/>
    </row>
    <row r="65" spans="10:11">
      <c r="J65" s="19"/>
      <c r="K65" s="19"/>
    </row>
    <row r="66" spans="10:11">
      <c r="J66" s="19"/>
      <c r="K66" s="19"/>
    </row>
    <row r="67" spans="10:11">
      <c r="J67" s="19"/>
      <c r="K67" s="19"/>
    </row>
    <row r="68" spans="10:11">
      <c r="J68" s="19"/>
      <c r="K68" s="19"/>
    </row>
    <row r="69" spans="10:11">
      <c r="J69" s="19"/>
      <c r="K69" s="19"/>
    </row>
    <row r="70" spans="10:11">
      <c r="J70" s="19"/>
      <c r="K70" s="19"/>
    </row>
    <row r="71" spans="10:11">
      <c r="J71" s="19"/>
      <c r="K71" s="19"/>
    </row>
    <row r="72" spans="10:11">
      <c r="J72" s="19"/>
      <c r="K72" s="19"/>
    </row>
  </sheetData>
  <mergeCells count="14">
    <mergeCell ref="B6:H6"/>
    <mergeCell ref="B2:H2"/>
    <mergeCell ref="C3:D3"/>
    <mergeCell ref="J3:K3"/>
    <mergeCell ref="B5:H5"/>
    <mergeCell ref="J4:K4"/>
    <mergeCell ref="B46:H46"/>
    <mergeCell ref="B50:H50"/>
    <mergeCell ref="J8:K8"/>
    <mergeCell ref="B18:H18"/>
    <mergeCell ref="B21:H21"/>
    <mergeCell ref="B26:H26"/>
    <mergeCell ref="B31:H31"/>
    <mergeCell ref="B38:H38"/>
  </mergeCells>
  <hyperlinks>
    <hyperlink ref="D24" location="'Windows Host Process (HDLM)'!A1" display="Install new MPIO or HDLM as required" xr:uid="{00000000-0004-0000-1300-000000000000}"/>
    <hyperlink ref="J2" location="'Cover Sheet'!A1" display="Back to Cover Sheet" xr:uid="{00000000-0004-0000-1300-000001000000}"/>
  </hyperlinks>
  <pageMargins left="0.7" right="0.7" top="0.75" bottom="0.75" header="0.3" footer="0.3"/>
  <pageSetup orientation="portrait" horizontalDpi="4294967292" verticalDpi="429496729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00B0F0"/>
  </sheetPr>
  <dimension ref="A1:K169"/>
  <sheetViews>
    <sheetView zoomScale="80" zoomScaleNormal="80" zoomScaleSheetLayoutView="125" zoomScalePageLayoutView="125" workbookViewId="0">
      <selection activeCell="B2" sqref="B2:H2"/>
    </sheetView>
  </sheetViews>
  <sheetFormatPr defaultColWidth="8.7109375" defaultRowHeight="11.25"/>
  <cols>
    <col min="1" max="1" width="2.28515625" style="18" customWidth="1"/>
    <col min="2" max="2" width="4" style="96" customWidth="1"/>
    <col min="3" max="3" width="3" style="97" customWidth="1"/>
    <col min="4" max="4" width="183.5703125" style="18" bestFit="1" customWidth="1"/>
    <col min="5" max="5" width="22.42578125" style="96" bestFit="1" customWidth="1"/>
    <col min="6" max="6" width="21" style="96" bestFit="1" customWidth="1"/>
    <col min="7" max="7" width="20.140625" style="99" customWidth="1"/>
    <col min="8" max="8" width="14.42578125" style="18" bestFit="1" customWidth="1"/>
    <col min="9" max="9" width="8.7109375" style="18"/>
    <col min="10" max="10" width="33.7109375" style="18" customWidth="1"/>
    <col min="11" max="11" width="27.5703125" style="18" customWidth="1"/>
    <col min="12" max="16384" width="8.7109375" style="18"/>
  </cols>
  <sheetData>
    <row r="1" spans="2:11" ht="14.1" customHeight="1"/>
    <row r="2" spans="2:11" s="19" customFormat="1" ht="21">
      <c r="B2" s="530" t="s">
        <v>2099</v>
      </c>
      <c r="C2" s="530"/>
      <c r="D2" s="530"/>
      <c r="E2" s="530"/>
      <c r="F2" s="530"/>
      <c r="G2" s="530"/>
      <c r="H2" s="530"/>
      <c r="J2" s="184" t="s">
        <v>53</v>
      </c>
    </row>
    <row r="3" spans="2:11" s="19" customFormat="1" ht="23.25">
      <c r="B3" s="117" t="s">
        <v>151</v>
      </c>
      <c r="C3" s="529" t="s">
        <v>620</v>
      </c>
      <c r="D3" s="529"/>
      <c r="E3" s="467" t="s">
        <v>200</v>
      </c>
      <c r="F3" s="467" t="s">
        <v>201</v>
      </c>
      <c r="G3" s="467" t="s">
        <v>202</v>
      </c>
      <c r="H3" s="467" t="s">
        <v>203</v>
      </c>
      <c r="J3" s="551" t="s">
        <v>204</v>
      </c>
      <c r="K3" s="551"/>
    </row>
    <row r="4" spans="2:11" s="267" customFormat="1" ht="15.75">
      <c r="B4" s="359"/>
      <c r="C4" s="360" t="s">
        <v>621</v>
      </c>
      <c r="D4" s="359"/>
      <c r="E4" s="359"/>
      <c r="F4" s="359"/>
      <c r="G4" s="359"/>
      <c r="H4" s="359"/>
      <c r="J4" s="552" t="str">
        <f>Cust_Acyn</f>
        <v>Customer</v>
      </c>
      <c r="K4" s="552"/>
    </row>
    <row r="5" spans="2:11" ht="15.75">
      <c r="B5" s="579" t="s">
        <v>622</v>
      </c>
      <c r="C5" s="579"/>
      <c r="D5" s="579"/>
      <c r="E5" s="579"/>
      <c r="F5" s="579"/>
      <c r="G5" s="579"/>
      <c r="H5" s="579"/>
      <c r="J5" s="173" t="s">
        <v>209</v>
      </c>
      <c r="K5" s="173" t="str">
        <f>Cust_PM</f>
        <v>Cust_PM_TBD</v>
      </c>
    </row>
    <row r="6" spans="2:11" ht="15.75">
      <c r="B6" s="621" t="s">
        <v>2100</v>
      </c>
      <c r="C6" s="621"/>
      <c r="D6" s="621"/>
      <c r="E6" s="621"/>
      <c r="F6" s="621"/>
      <c r="G6" s="621"/>
      <c r="H6" s="621"/>
      <c r="J6" s="173" t="s">
        <v>213</v>
      </c>
      <c r="K6" s="173" t="str">
        <f>Cust_Storage_Lead</f>
        <v>Cust_Storage_Lead_TBD</v>
      </c>
    </row>
    <row r="7" spans="2:11" s="21" customFormat="1" ht="15.75">
      <c r="B7" s="462"/>
      <c r="C7" s="205" t="s">
        <v>1155</v>
      </c>
      <c r="D7" s="206"/>
      <c r="E7" s="206"/>
      <c r="F7" s="206"/>
      <c r="G7" s="206"/>
      <c r="H7" s="207"/>
      <c r="J7" s="173" t="s">
        <v>215</v>
      </c>
      <c r="K7" s="173"/>
    </row>
    <row r="8" spans="2:11" s="27" customFormat="1" ht="15.75">
      <c r="B8" s="208">
        <v>1</v>
      </c>
      <c r="C8" s="209" t="s">
        <v>626</v>
      </c>
      <c r="D8" s="209"/>
      <c r="E8" s="209" t="str">
        <f>Cust_Acyn&amp;"/ Hitachi"</f>
        <v>Customer/ Hitachi</v>
      </c>
      <c r="F8" s="208" t="s">
        <v>627</v>
      </c>
      <c r="G8" s="210"/>
      <c r="H8" s="211"/>
      <c r="J8" s="552" t="s">
        <v>217</v>
      </c>
      <c r="K8" s="552"/>
    </row>
    <row r="9" spans="2:11" s="27" customFormat="1" ht="15.75">
      <c r="B9" s="208">
        <f>B8+1</f>
        <v>2</v>
      </c>
      <c r="C9" s="209" t="s">
        <v>2101</v>
      </c>
      <c r="D9" s="209"/>
      <c r="E9" s="209" t="str">
        <f>Cust_Acyn</f>
        <v>Customer</v>
      </c>
      <c r="F9" s="199" t="s">
        <v>325</v>
      </c>
      <c r="G9" s="210"/>
      <c r="H9" s="211"/>
      <c r="J9" s="173" t="s">
        <v>219</v>
      </c>
      <c r="K9" s="173" t="str">
        <f>Hitachi_PM_1</f>
        <v>HitachiPM_TBD</v>
      </c>
    </row>
    <row r="10" spans="2:11" s="27" customFormat="1" ht="15.75">
      <c r="B10" s="208"/>
      <c r="C10" s="209"/>
      <c r="D10" s="209" t="s">
        <v>2102</v>
      </c>
      <c r="E10" s="209"/>
      <c r="F10" s="208"/>
      <c r="G10" s="210"/>
      <c r="H10" s="211"/>
      <c r="J10" s="173" t="s">
        <v>1159</v>
      </c>
      <c r="K10" s="173" t="str">
        <f>Hitachi_STC_1</f>
        <v>Hitachi_STC_TBD</v>
      </c>
    </row>
    <row r="11" spans="2:11" s="27" customFormat="1" ht="15.75">
      <c r="B11" s="208"/>
      <c r="C11" s="209"/>
      <c r="D11" s="209" t="s">
        <v>2103</v>
      </c>
      <c r="E11" s="209"/>
      <c r="F11" s="208"/>
      <c r="G11" s="210"/>
      <c r="H11" s="211"/>
      <c r="J11" s="173" t="s">
        <v>223</v>
      </c>
      <c r="K11" s="173" t="str">
        <f>Hitachi_Lead_TC</f>
        <v>HitachiLeadTC_TBD</v>
      </c>
    </row>
    <row r="12" spans="2:11" s="27" customFormat="1" ht="15.75">
      <c r="B12" s="208">
        <f>B9+1</f>
        <v>3</v>
      </c>
      <c r="C12" s="209" t="s">
        <v>2104</v>
      </c>
      <c r="D12" s="209"/>
      <c r="E12" s="209" t="str">
        <f>Cust_Acyn</f>
        <v>Customer</v>
      </c>
      <c r="F12" s="199" t="s">
        <v>325</v>
      </c>
      <c r="G12" s="210"/>
      <c r="H12" s="211"/>
      <c r="J12" s="173" t="s">
        <v>225</v>
      </c>
      <c r="K12" s="173" t="str">
        <f>Hitachi_TC_1</f>
        <v>HitachiTC1_TBD</v>
      </c>
    </row>
    <row r="13" spans="2:11" s="27" customFormat="1" ht="15.75">
      <c r="B13" s="208"/>
      <c r="C13" s="209"/>
      <c r="D13" s="209" t="s">
        <v>2105</v>
      </c>
      <c r="E13" s="209"/>
      <c r="F13" s="208"/>
      <c r="G13" s="210"/>
      <c r="H13" s="211"/>
      <c r="J13" s="173" t="s">
        <v>227</v>
      </c>
      <c r="K13" s="173" t="str">
        <f>Hitachi_TC_2</f>
        <v>HitachiTC2_TBD</v>
      </c>
    </row>
    <row r="14" spans="2:11" s="27" customFormat="1" ht="15.75">
      <c r="B14" s="208"/>
      <c r="C14" s="209"/>
      <c r="D14" s="209" t="s">
        <v>2106</v>
      </c>
      <c r="E14" s="209"/>
      <c r="F14" s="208"/>
      <c r="G14" s="210"/>
      <c r="H14" s="211"/>
      <c r="J14" s="15"/>
      <c r="K14" s="15"/>
    </row>
    <row r="15" spans="2:11" s="27" customFormat="1" ht="15.75">
      <c r="B15" s="208"/>
      <c r="C15" s="209"/>
      <c r="D15" s="242" t="s">
        <v>2107</v>
      </c>
      <c r="E15" s="209"/>
      <c r="F15" s="208"/>
      <c r="G15" s="210"/>
      <c r="H15" s="211"/>
      <c r="J15" s="15"/>
      <c r="K15" s="15"/>
    </row>
    <row r="16" spans="2:11" ht="15.75">
      <c r="B16" s="476"/>
      <c r="C16" s="243" t="s">
        <v>1157</v>
      </c>
      <c r="D16" s="462"/>
      <c r="E16" s="160"/>
      <c r="F16" s="160"/>
      <c r="G16" s="217"/>
      <c r="H16" s="244"/>
    </row>
    <row r="17" spans="1:11" ht="15.75">
      <c r="B17" s="160">
        <f>B12+1</f>
        <v>4</v>
      </c>
      <c r="C17" s="243"/>
      <c r="D17" s="131" t="s">
        <v>1673</v>
      </c>
      <c r="E17" s="161" t="str">
        <f>Cust_Acyn</f>
        <v>Customer</v>
      </c>
      <c r="F17" s="160" t="s">
        <v>1674</v>
      </c>
      <c r="G17" s="217"/>
      <c r="H17" s="218"/>
    </row>
    <row r="18" spans="1:11" ht="15.75">
      <c r="B18" s="477"/>
      <c r="C18" s="172" t="s">
        <v>628</v>
      </c>
      <c r="D18" s="173"/>
      <c r="E18" s="176"/>
      <c r="F18" s="176"/>
      <c r="G18" s="174"/>
      <c r="H18" s="173"/>
    </row>
    <row r="19" spans="1:11" ht="31.5">
      <c r="B19" s="176">
        <f>B17+1</f>
        <v>5</v>
      </c>
      <c r="C19" s="172"/>
      <c r="D19" s="219" t="s">
        <v>2108</v>
      </c>
      <c r="E19" s="161" t="str">
        <f>Cust_Acyn</f>
        <v>Customer</v>
      </c>
      <c r="F19" s="199" t="s">
        <v>325</v>
      </c>
      <c r="G19" s="174"/>
      <c r="H19" s="174"/>
    </row>
    <row r="20" spans="1:11" ht="15.75">
      <c r="B20" s="176">
        <f>B19+1</f>
        <v>6</v>
      </c>
      <c r="C20" s="172"/>
      <c r="D20" s="245" t="s">
        <v>2085</v>
      </c>
      <c r="E20" s="161" t="str">
        <f>Cust_Acyn</f>
        <v>Customer</v>
      </c>
      <c r="F20" s="199" t="s">
        <v>325</v>
      </c>
      <c r="G20" s="174"/>
      <c r="H20" s="174"/>
    </row>
    <row r="21" spans="1:11" ht="15.75">
      <c r="B21" s="176">
        <f>B20+1</f>
        <v>7</v>
      </c>
      <c r="C21" s="172"/>
      <c r="D21" s="219" t="s">
        <v>1914</v>
      </c>
      <c r="E21" s="161" t="str">
        <f>Cust_Acyn</f>
        <v>Customer</v>
      </c>
      <c r="F21" s="199" t="s">
        <v>325</v>
      </c>
      <c r="G21" s="174"/>
      <c r="H21" s="173"/>
      <c r="J21" s="27"/>
      <c r="K21" s="27"/>
    </row>
    <row r="22" spans="1:11" s="27" customFormat="1" ht="15.75">
      <c r="B22" s="176">
        <f>B21+1</f>
        <v>8</v>
      </c>
      <c r="C22" s="246"/>
      <c r="D22" s="247" t="s">
        <v>675</v>
      </c>
      <c r="E22" s="474" t="s">
        <v>294</v>
      </c>
      <c r="F22" s="160" t="s">
        <v>208</v>
      </c>
      <c r="G22" s="248"/>
      <c r="H22" s="249"/>
      <c r="J22" s="18"/>
      <c r="K22" s="18"/>
    </row>
    <row r="23" spans="1:11" ht="15.75">
      <c r="B23" s="176">
        <f>B22+1</f>
        <v>9</v>
      </c>
      <c r="C23" s="172"/>
      <c r="D23" s="471" t="s">
        <v>676</v>
      </c>
      <c r="E23" s="474" t="s">
        <v>294</v>
      </c>
      <c r="F23" s="216" t="s">
        <v>208</v>
      </c>
      <c r="G23" s="250"/>
      <c r="H23" s="173"/>
    </row>
    <row r="24" spans="1:11" ht="15.75">
      <c r="B24" s="176">
        <f>B23+1</f>
        <v>10</v>
      </c>
      <c r="C24" s="172" t="s">
        <v>2109</v>
      </c>
      <c r="D24" s="471"/>
      <c r="E24" s="474"/>
      <c r="F24" s="216"/>
      <c r="G24" s="250"/>
      <c r="H24" s="173"/>
    </row>
    <row r="25" spans="1:11" ht="15.75">
      <c r="B25" s="176"/>
      <c r="C25" s="209" t="s">
        <v>2110</v>
      </c>
      <c r="D25" s="471"/>
      <c r="E25" s="474"/>
      <c r="F25" s="216"/>
      <c r="G25" s="250"/>
      <c r="H25" s="173"/>
    </row>
    <row r="26" spans="1:11" ht="15.75">
      <c r="B26" s="176"/>
      <c r="C26" s="176" t="s">
        <v>167</v>
      </c>
      <c r="D26" s="471" t="s">
        <v>2111</v>
      </c>
      <c r="E26" s="474"/>
      <c r="F26" s="216"/>
      <c r="G26" s="250"/>
      <c r="H26" s="173"/>
    </row>
    <row r="27" spans="1:11" ht="15.75">
      <c r="B27" s="176"/>
      <c r="C27" s="176" t="s">
        <v>169</v>
      </c>
      <c r="D27" s="471" t="s">
        <v>2112</v>
      </c>
      <c r="E27" s="474"/>
      <c r="F27" s="216"/>
      <c r="G27" s="250"/>
      <c r="H27" s="173"/>
      <c r="J27" s="27"/>
      <c r="K27" s="27"/>
    </row>
    <row r="28" spans="1:11" s="27" customFormat="1" ht="15.75">
      <c r="B28" s="208">
        <f>B24+1</f>
        <v>11</v>
      </c>
      <c r="C28" s="222" t="s">
        <v>677</v>
      </c>
      <c r="D28" s="223"/>
      <c r="E28" s="474" t="str">
        <f>Cust_Acyn&amp;"/ Hitachi"</f>
        <v>Customer/ Hitachi</v>
      </c>
      <c r="F28" s="176" t="s">
        <v>65</v>
      </c>
      <c r="G28" s="208"/>
      <c r="H28" s="210"/>
      <c r="I28" s="94"/>
    </row>
    <row r="29" spans="1:11" s="27" customFormat="1" ht="15.75">
      <c r="B29" s="584" t="s">
        <v>678</v>
      </c>
      <c r="C29" s="586"/>
      <c r="D29" s="586"/>
      <c r="E29" s="586"/>
      <c r="F29" s="586"/>
      <c r="G29" s="586"/>
      <c r="H29" s="585"/>
      <c r="J29" s="18"/>
      <c r="K29" s="18"/>
    </row>
    <row r="30" spans="1:11" ht="15.75">
      <c r="B30" s="176"/>
      <c r="C30" s="172" t="s">
        <v>1700</v>
      </c>
      <c r="D30" s="219"/>
      <c r="E30" s="176"/>
      <c r="F30" s="176"/>
      <c r="G30" s="174"/>
      <c r="H30" s="180"/>
    </row>
    <row r="31" spans="1:11" ht="15.75">
      <c r="B31" s="176">
        <f>B28+1</f>
        <v>12</v>
      </c>
      <c r="C31" s="172"/>
      <c r="D31" s="181" t="s">
        <v>2113</v>
      </c>
      <c r="E31" s="161" t="str">
        <f>Cust_Acyn</f>
        <v>Customer</v>
      </c>
      <c r="F31" s="199" t="s">
        <v>325</v>
      </c>
      <c r="G31" s="174"/>
      <c r="H31" s="180"/>
    </row>
    <row r="32" spans="1:11" ht="15.75">
      <c r="A32" s="5"/>
      <c r="B32" s="579" t="s">
        <v>731</v>
      </c>
      <c r="C32" s="579"/>
      <c r="D32" s="579"/>
      <c r="E32" s="579"/>
      <c r="F32" s="579"/>
      <c r="G32" s="579"/>
      <c r="H32" s="579"/>
      <c r="I32" s="5"/>
    </row>
    <row r="33" spans="2:8" ht="15.75">
      <c r="B33" s="176">
        <f>B31+1</f>
        <v>13</v>
      </c>
      <c r="C33" s="474" t="s">
        <v>2114</v>
      </c>
      <c r="D33" s="173"/>
      <c r="E33" s="161" t="str">
        <f>Cust_Acyn</f>
        <v>Customer</v>
      </c>
      <c r="F33" s="176" t="s">
        <v>325</v>
      </c>
      <c r="G33" s="250"/>
      <c r="H33" s="474" t="s">
        <v>83</v>
      </c>
    </row>
    <row r="34" spans="2:8" ht="15.75">
      <c r="B34" s="176">
        <f>B33+1</f>
        <v>14</v>
      </c>
      <c r="C34" s="474" t="s">
        <v>2115</v>
      </c>
      <c r="D34" s="173"/>
      <c r="E34" s="161" t="str">
        <f>Cust_Acyn</f>
        <v>Customer</v>
      </c>
      <c r="F34" s="176" t="s">
        <v>325</v>
      </c>
      <c r="G34" s="250"/>
      <c r="H34" s="474"/>
    </row>
    <row r="35" spans="2:8" ht="15.75">
      <c r="B35" s="176"/>
      <c r="C35" s="224"/>
      <c r="D35" s="474" t="s">
        <v>2116</v>
      </c>
      <c r="E35" s="161"/>
      <c r="F35" s="176"/>
      <c r="G35" s="250"/>
      <c r="H35" s="474"/>
    </row>
    <row r="36" spans="2:8" ht="15.75">
      <c r="B36" s="176"/>
      <c r="C36" s="224"/>
      <c r="D36" s="474" t="s">
        <v>2117</v>
      </c>
      <c r="E36" s="161"/>
      <c r="F36" s="176"/>
      <c r="G36" s="250"/>
      <c r="H36" s="474"/>
    </row>
    <row r="37" spans="2:8" ht="15.75">
      <c r="B37" s="176"/>
      <c r="C37" s="176" t="s">
        <v>167</v>
      </c>
      <c r="D37" s="474" t="s">
        <v>2118</v>
      </c>
      <c r="E37" s="161"/>
      <c r="F37" s="176"/>
      <c r="G37" s="250"/>
      <c r="H37" s="474"/>
    </row>
    <row r="38" spans="2:8" ht="15.75">
      <c r="B38" s="176"/>
      <c r="C38" s="176" t="s">
        <v>169</v>
      </c>
      <c r="D38" s="474" t="s">
        <v>2119</v>
      </c>
      <c r="E38" s="161"/>
      <c r="F38" s="176"/>
      <c r="G38" s="250"/>
      <c r="H38" s="474"/>
    </row>
    <row r="39" spans="2:8" ht="15.75">
      <c r="B39" s="176"/>
      <c r="C39" s="176" t="s">
        <v>171</v>
      </c>
      <c r="D39" s="474" t="s">
        <v>2120</v>
      </c>
      <c r="E39" s="161"/>
      <c r="F39" s="176"/>
      <c r="G39" s="250"/>
      <c r="H39" s="474"/>
    </row>
    <row r="40" spans="2:8" ht="15.75">
      <c r="B40" s="176"/>
      <c r="C40" s="176"/>
      <c r="D40" s="251" t="s">
        <v>2121</v>
      </c>
      <c r="E40" s="161"/>
      <c r="F40" s="176"/>
      <c r="G40" s="250"/>
      <c r="H40" s="474"/>
    </row>
    <row r="41" spans="2:8" ht="15.75">
      <c r="B41" s="176"/>
      <c r="C41" s="176" t="s">
        <v>173</v>
      </c>
      <c r="D41" s="474" t="s">
        <v>2122</v>
      </c>
      <c r="E41" s="161"/>
      <c r="F41" s="176"/>
      <c r="G41" s="250"/>
      <c r="H41" s="474"/>
    </row>
    <row r="42" spans="2:8" ht="15.75">
      <c r="B42" s="176">
        <f>B34+1</f>
        <v>15</v>
      </c>
      <c r="C42" s="622" t="s">
        <v>2123</v>
      </c>
      <c r="D42" s="623"/>
      <c r="E42" s="161" t="str">
        <f>Cust_Acyn</f>
        <v>Customer</v>
      </c>
      <c r="F42" s="176" t="s">
        <v>325</v>
      </c>
      <c r="G42" s="250"/>
      <c r="H42" s="474"/>
    </row>
    <row r="43" spans="2:8" ht="15.75">
      <c r="B43" s="176"/>
      <c r="C43" s="176" t="s">
        <v>167</v>
      </c>
      <c r="D43" s="474" t="s">
        <v>2124</v>
      </c>
      <c r="E43" s="161"/>
      <c r="F43" s="176"/>
      <c r="G43" s="250"/>
      <c r="H43" s="474"/>
    </row>
    <row r="44" spans="2:8" ht="15.75">
      <c r="B44" s="176"/>
      <c r="C44" s="176" t="s">
        <v>169</v>
      </c>
      <c r="D44" s="474" t="s">
        <v>2125</v>
      </c>
      <c r="E44" s="161"/>
      <c r="F44" s="176"/>
      <c r="G44" s="250"/>
      <c r="H44" s="474"/>
    </row>
    <row r="45" spans="2:8" ht="15.75">
      <c r="B45" s="176"/>
      <c r="C45" s="176" t="s">
        <v>171</v>
      </c>
      <c r="D45" s="474" t="s">
        <v>2126</v>
      </c>
      <c r="E45" s="161"/>
      <c r="F45" s="176"/>
      <c r="G45" s="250"/>
      <c r="H45" s="474"/>
    </row>
    <row r="46" spans="2:8" ht="15.75">
      <c r="B46" s="176"/>
      <c r="C46" s="176" t="s">
        <v>173</v>
      </c>
      <c r="D46" s="474" t="s">
        <v>2127</v>
      </c>
      <c r="E46" s="161"/>
      <c r="F46" s="176"/>
      <c r="G46" s="250"/>
      <c r="H46" s="474"/>
    </row>
    <row r="47" spans="2:8" ht="15.75">
      <c r="B47" s="176"/>
      <c r="C47" s="176" t="s">
        <v>233</v>
      </c>
      <c r="D47" s="474" t="s">
        <v>2128</v>
      </c>
      <c r="E47" s="161"/>
      <c r="F47" s="176"/>
      <c r="G47" s="250"/>
      <c r="H47" s="474"/>
    </row>
    <row r="48" spans="2:8" ht="15.75">
      <c r="B48" s="176"/>
      <c r="C48" s="176" t="s">
        <v>243</v>
      </c>
      <c r="D48" s="242" t="s">
        <v>2129</v>
      </c>
      <c r="E48" s="161"/>
      <c r="F48" s="176"/>
      <c r="G48" s="250"/>
      <c r="H48" s="474"/>
    </row>
    <row r="49" spans="2:8" ht="15.75">
      <c r="B49" s="176"/>
      <c r="C49" s="176" t="s">
        <v>457</v>
      </c>
      <c r="D49" s="242" t="s">
        <v>2130</v>
      </c>
      <c r="E49" s="161"/>
      <c r="F49" s="176"/>
      <c r="G49" s="250"/>
      <c r="H49" s="474"/>
    </row>
    <row r="50" spans="2:8" ht="15.75">
      <c r="B50" s="176"/>
      <c r="C50" s="176" t="s">
        <v>462</v>
      </c>
      <c r="D50" s="474" t="s">
        <v>2131</v>
      </c>
      <c r="E50" s="161"/>
      <c r="F50" s="176"/>
      <c r="G50" s="250"/>
      <c r="H50" s="474"/>
    </row>
    <row r="51" spans="2:8" ht="15">
      <c r="B51" s="16"/>
      <c r="C51" s="16"/>
      <c r="D51" s="52" t="s">
        <v>2132</v>
      </c>
      <c r="E51" s="10"/>
      <c r="F51" s="16"/>
      <c r="G51" s="101"/>
      <c r="H51" s="17"/>
    </row>
    <row r="52" spans="2:8" ht="15.75">
      <c r="B52" s="16"/>
      <c r="C52" s="176" t="s">
        <v>471</v>
      </c>
      <c r="D52" s="474" t="s">
        <v>2133</v>
      </c>
      <c r="E52" s="10"/>
      <c r="F52" s="16"/>
      <c r="G52" s="101"/>
      <c r="H52" s="17"/>
    </row>
    <row r="53" spans="2:8" ht="15">
      <c r="B53" s="16"/>
      <c r="C53" s="16"/>
      <c r="D53" s="52" t="s">
        <v>2134</v>
      </c>
      <c r="E53" s="10"/>
      <c r="F53" s="16"/>
      <c r="G53" s="101"/>
      <c r="H53" s="17"/>
    </row>
    <row r="54" spans="2:8" ht="15.75">
      <c r="B54" s="176">
        <f>B42+1</f>
        <v>16</v>
      </c>
      <c r="C54" s="224" t="s">
        <v>2135</v>
      </c>
      <c r="D54" s="173"/>
      <c r="E54" s="161" t="str">
        <f>Cust_Acyn</f>
        <v>Customer</v>
      </c>
      <c r="F54" s="176" t="s">
        <v>325</v>
      </c>
      <c r="G54" s="101"/>
      <c r="H54" s="17"/>
    </row>
    <row r="55" spans="2:8" ht="15.75">
      <c r="B55" s="176"/>
      <c r="C55" s="176" t="s">
        <v>167</v>
      </c>
      <c r="D55" s="474" t="s">
        <v>2136</v>
      </c>
      <c r="E55" s="10"/>
      <c r="F55" s="16"/>
      <c r="G55" s="101"/>
      <c r="H55" s="17"/>
    </row>
    <row r="56" spans="2:8" ht="15">
      <c r="B56" s="16"/>
      <c r="C56" s="16"/>
      <c r="D56" s="52" t="s">
        <v>2137</v>
      </c>
      <c r="E56" s="10"/>
      <c r="F56" s="16"/>
      <c r="G56" s="101"/>
      <c r="H56" s="17"/>
    </row>
    <row r="57" spans="2:8" ht="15">
      <c r="B57" s="16"/>
      <c r="C57" s="16"/>
      <c r="D57" s="52" t="s">
        <v>2138</v>
      </c>
      <c r="E57" s="10"/>
      <c r="F57" s="16"/>
      <c r="G57" s="101"/>
      <c r="H57" s="17"/>
    </row>
    <row r="58" spans="2:8" ht="15">
      <c r="B58" s="16"/>
      <c r="C58" s="16"/>
      <c r="D58" s="52" t="s">
        <v>2139</v>
      </c>
      <c r="E58" s="10"/>
      <c r="F58" s="16"/>
      <c r="G58" s="101"/>
      <c r="H58" s="17"/>
    </row>
    <row r="59" spans="2:8" ht="15">
      <c r="B59" s="16"/>
      <c r="C59" s="16"/>
      <c r="D59" s="52" t="s">
        <v>2140</v>
      </c>
      <c r="E59" s="10"/>
      <c r="F59" s="16"/>
      <c r="G59" s="101"/>
      <c r="H59" s="17"/>
    </row>
    <row r="60" spans="2:8" ht="15.75">
      <c r="B60" s="176"/>
      <c r="C60" s="252"/>
      <c r="D60" s="169" t="s">
        <v>2141</v>
      </c>
      <c r="E60" s="161"/>
      <c r="F60" s="176"/>
      <c r="G60" s="250"/>
      <c r="H60" s="474"/>
    </row>
    <row r="61" spans="2:8" ht="15.75">
      <c r="B61" s="176">
        <f>B42+1</f>
        <v>16</v>
      </c>
      <c r="C61" s="474" t="s">
        <v>2142</v>
      </c>
      <c r="D61" s="173"/>
      <c r="E61" s="161" t="str">
        <f>Cust_Acyn</f>
        <v>Customer</v>
      </c>
      <c r="F61" s="176" t="s">
        <v>325</v>
      </c>
      <c r="G61" s="183"/>
      <c r="H61" s="173"/>
    </row>
    <row r="62" spans="2:8" ht="15.75">
      <c r="B62" s="176">
        <f>B54+1</f>
        <v>17</v>
      </c>
      <c r="C62" s="622" t="s">
        <v>2143</v>
      </c>
      <c r="D62" s="623"/>
      <c r="E62" s="161"/>
      <c r="F62" s="176"/>
      <c r="G62" s="250"/>
      <c r="H62" s="474"/>
    </row>
    <row r="63" spans="2:8" ht="15.75">
      <c r="B63" s="176"/>
      <c r="C63" s="176" t="s">
        <v>167</v>
      </c>
      <c r="D63" s="474" t="s">
        <v>2144</v>
      </c>
      <c r="E63" s="161"/>
      <c r="F63" s="176"/>
      <c r="G63" s="250"/>
      <c r="H63" s="474"/>
    </row>
    <row r="64" spans="2:8" ht="15.75">
      <c r="B64" s="176"/>
      <c r="C64" s="176" t="s">
        <v>169</v>
      </c>
      <c r="D64" s="474" t="s">
        <v>2127</v>
      </c>
      <c r="E64" s="161"/>
      <c r="F64" s="176"/>
      <c r="G64" s="250"/>
      <c r="H64" s="474"/>
    </row>
    <row r="65" spans="2:8" ht="15.75">
      <c r="B65" s="176"/>
      <c r="C65" s="176" t="s">
        <v>171</v>
      </c>
      <c r="D65" s="474" t="s">
        <v>2145</v>
      </c>
      <c r="E65" s="161"/>
      <c r="F65" s="176"/>
      <c r="G65" s="250"/>
      <c r="H65" s="474"/>
    </row>
    <row r="66" spans="2:8" ht="15.75">
      <c r="B66" s="176"/>
      <c r="C66" s="176" t="s">
        <v>173</v>
      </c>
      <c r="D66" s="474" t="s">
        <v>2128</v>
      </c>
      <c r="E66" s="161"/>
      <c r="F66" s="176"/>
      <c r="G66" s="250"/>
      <c r="H66" s="474"/>
    </row>
    <row r="67" spans="2:8" ht="15.75">
      <c r="B67" s="176"/>
      <c r="C67" s="176" t="s">
        <v>233</v>
      </c>
      <c r="D67" s="242" t="s">
        <v>2129</v>
      </c>
      <c r="E67" s="161"/>
      <c r="F67" s="176"/>
      <c r="G67" s="250"/>
      <c r="H67" s="474"/>
    </row>
    <row r="68" spans="2:8" ht="15.75">
      <c r="B68" s="176"/>
      <c r="C68" s="176" t="s">
        <v>243</v>
      </c>
      <c r="D68" s="242" t="s">
        <v>2130</v>
      </c>
      <c r="E68" s="161"/>
      <c r="F68" s="176"/>
      <c r="G68" s="250"/>
      <c r="H68" s="474"/>
    </row>
    <row r="69" spans="2:8" ht="15.75">
      <c r="B69" s="176"/>
      <c r="C69" s="176" t="s">
        <v>457</v>
      </c>
      <c r="D69" s="474" t="s">
        <v>2131</v>
      </c>
      <c r="E69" s="161"/>
      <c r="F69" s="176"/>
      <c r="G69" s="250"/>
      <c r="H69" s="474"/>
    </row>
    <row r="70" spans="2:8" ht="15">
      <c r="B70" s="16"/>
      <c r="C70" s="18"/>
      <c r="D70" s="52" t="s">
        <v>2132</v>
      </c>
      <c r="E70" s="10"/>
      <c r="F70" s="16"/>
      <c r="G70" s="101"/>
      <c r="H70" s="17"/>
    </row>
    <row r="71" spans="2:8" ht="15.75">
      <c r="B71" s="176"/>
      <c r="C71" s="176" t="s">
        <v>462</v>
      </c>
      <c r="D71" s="474" t="s">
        <v>2133</v>
      </c>
      <c r="E71" s="161"/>
      <c r="F71" s="176"/>
      <c r="G71" s="250"/>
      <c r="H71" s="474"/>
    </row>
    <row r="72" spans="2:8" ht="15">
      <c r="B72" s="16"/>
      <c r="C72" s="16"/>
      <c r="D72" s="52" t="s">
        <v>2134</v>
      </c>
      <c r="E72" s="10"/>
      <c r="F72" s="16"/>
      <c r="G72" s="101"/>
      <c r="H72" s="17"/>
    </row>
    <row r="73" spans="2:8" ht="15.75">
      <c r="B73" s="176">
        <f>B62+1</f>
        <v>18</v>
      </c>
      <c r="C73" s="224" t="s">
        <v>2135</v>
      </c>
      <c r="D73" s="173"/>
      <c r="E73" s="161" t="str">
        <f>Cust_Acyn</f>
        <v>Customer</v>
      </c>
      <c r="F73" s="176" t="s">
        <v>325</v>
      </c>
      <c r="G73" s="250"/>
      <c r="H73" s="474"/>
    </row>
    <row r="74" spans="2:8" ht="15.75">
      <c r="B74" s="176"/>
      <c r="C74" s="176" t="s">
        <v>167</v>
      </c>
      <c r="D74" s="474" t="s">
        <v>2146</v>
      </c>
      <c r="E74" s="161"/>
      <c r="F74" s="176"/>
      <c r="G74" s="250"/>
      <c r="H74" s="474"/>
    </row>
    <row r="75" spans="2:8" ht="15">
      <c r="B75" s="16"/>
      <c r="C75" s="16"/>
      <c r="D75" s="52" t="s">
        <v>2137</v>
      </c>
      <c r="E75" s="10"/>
      <c r="F75" s="16"/>
      <c r="G75" s="101"/>
      <c r="H75" s="17"/>
    </row>
    <row r="76" spans="2:8" ht="15">
      <c r="B76" s="16"/>
      <c r="C76" s="16"/>
      <c r="D76" s="52" t="s">
        <v>2138</v>
      </c>
      <c r="E76" s="10"/>
      <c r="F76" s="16"/>
      <c r="G76" s="101"/>
      <c r="H76" s="17"/>
    </row>
    <row r="77" spans="2:8" ht="15">
      <c r="B77" s="16"/>
      <c r="C77" s="16"/>
      <c r="D77" s="52" t="s">
        <v>2139</v>
      </c>
      <c r="E77" s="10"/>
      <c r="F77" s="16"/>
      <c r="G77" s="101"/>
      <c r="H77" s="17"/>
    </row>
    <row r="78" spans="2:8" ht="15">
      <c r="B78" s="16"/>
      <c r="C78" s="16"/>
      <c r="D78" s="52" t="s">
        <v>2140</v>
      </c>
      <c r="E78" s="10"/>
      <c r="F78" s="16"/>
      <c r="G78" s="101"/>
      <c r="H78" s="17"/>
    </row>
    <row r="79" spans="2:8" ht="15.75">
      <c r="B79" s="176"/>
      <c r="C79" s="252"/>
      <c r="D79" s="169" t="s">
        <v>2141</v>
      </c>
      <c r="E79" s="161"/>
      <c r="F79" s="176"/>
      <c r="G79" s="250"/>
      <c r="H79" s="474"/>
    </row>
    <row r="80" spans="2:8" ht="15.75">
      <c r="B80" s="176">
        <f>B73+1</f>
        <v>19</v>
      </c>
      <c r="C80" s="474" t="s">
        <v>2147</v>
      </c>
      <c r="D80" s="173"/>
      <c r="E80" s="161" t="str">
        <f>Cust_Acyn</f>
        <v>Customer</v>
      </c>
      <c r="F80" s="176" t="s">
        <v>325</v>
      </c>
      <c r="G80" s="183"/>
      <c r="H80" s="173"/>
    </row>
    <row r="81" spans="2:11" ht="15.75">
      <c r="B81" s="565" t="s">
        <v>1046</v>
      </c>
      <c r="C81" s="566"/>
      <c r="D81" s="566"/>
      <c r="E81" s="566"/>
      <c r="F81" s="566"/>
      <c r="G81" s="566"/>
      <c r="H81" s="567"/>
    </row>
    <row r="82" spans="2:11" ht="15.75">
      <c r="B82" s="208"/>
      <c r="C82" s="246" t="s">
        <v>1186</v>
      </c>
      <c r="D82" s="246"/>
      <c r="E82" s="470"/>
      <c r="F82" s="470"/>
      <c r="G82" s="253"/>
      <c r="H82" s="249"/>
    </row>
    <row r="83" spans="2:11" ht="15.75">
      <c r="B83" s="208"/>
      <c r="C83" s="254" t="s">
        <v>1048</v>
      </c>
      <c r="D83" s="222"/>
      <c r="E83" s="199"/>
      <c r="F83" s="199"/>
      <c r="G83" s="209"/>
      <c r="H83" s="249"/>
    </row>
    <row r="84" spans="2:11" ht="15.75">
      <c r="B84" s="208">
        <f>B80+1</f>
        <v>20</v>
      </c>
      <c r="C84" s="223" t="s">
        <v>1739</v>
      </c>
      <c r="D84" s="227"/>
      <c r="E84" s="474" t="s">
        <v>294</v>
      </c>
      <c r="F84" s="199" t="s">
        <v>208</v>
      </c>
      <c r="G84" s="209"/>
      <c r="H84" s="249"/>
    </row>
    <row r="85" spans="2:11" ht="15.75">
      <c r="B85" s="208">
        <f t="shared" ref="B85" si="0">B84+1</f>
        <v>21</v>
      </c>
      <c r="C85" s="223" t="s">
        <v>1050</v>
      </c>
      <c r="D85" s="227"/>
      <c r="E85" s="474" t="s">
        <v>294</v>
      </c>
      <c r="F85" s="199" t="s">
        <v>208</v>
      </c>
      <c r="G85" s="209"/>
      <c r="H85" s="249"/>
    </row>
    <row r="86" spans="2:11" ht="15.75">
      <c r="B86" s="568" t="s">
        <v>2148</v>
      </c>
      <c r="C86" s="569"/>
      <c r="D86" s="569"/>
      <c r="E86" s="569"/>
      <c r="F86" s="569"/>
      <c r="G86" s="569"/>
      <c r="H86" s="570"/>
    </row>
    <row r="87" spans="2:11" ht="15.75">
      <c r="B87" s="160">
        <f>B85+1</f>
        <v>22</v>
      </c>
      <c r="C87" s="462" t="s">
        <v>1052</v>
      </c>
      <c r="D87" s="462"/>
      <c r="E87" s="474" t="s">
        <v>294</v>
      </c>
      <c r="F87" s="160" t="s">
        <v>208</v>
      </c>
      <c r="G87" s="217"/>
      <c r="H87" s="218"/>
    </row>
    <row r="88" spans="2:11" ht="15.75">
      <c r="B88" s="160">
        <f>B87+1</f>
        <v>23</v>
      </c>
      <c r="C88" s="462" t="s">
        <v>1054</v>
      </c>
      <c r="D88" s="462"/>
      <c r="E88" s="474" t="s">
        <v>294</v>
      </c>
      <c r="F88" s="160" t="s">
        <v>208</v>
      </c>
      <c r="G88" s="217"/>
      <c r="H88" s="218"/>
    </row>
    <row r="89" spans="2:11" ht="15.75">
      <c r="B89" s="160">
        <f t="shared" ref="B89:B92" si="1">B88+1</f>
        <v>24</v>
      </c>
      <c r="C89" s="462" t="s">
        <v>1055</v>
      </c>
      <c r="D89" s="462"/>
      <c r="E89" s="161" t="str">
        <f>Cust_Acyn</f>
        <v>Customer</v>
      </c>
      <c r="F89" s="160" t="s">
        <v>371</v>
      </c>
      <c r="G89" s="217"/>
      <c r="H89" s="218"/>
    </row>
    <row r="90" spans="2:11" ht="15.75">
      <c r="B90" s="160">
        <f t="shared" si="1"/>
        <v>25</v>
      </c>
      <c r="C90" s="462" t="s">
        <v>2149</v>
      </c>
      <c r="D90" s="462"/>
      <c r="E90" s="474" t="s">
        <v>294</v>
      </c>
      <c r="F90" s="160" t="s">
        <v>208</v>
      </c>
      <c r="G90" s="217"/>
      <c r="H90" s="218"/>
      <c r="J90" s="21"/>
      <c r="K90" s="21"/>
    </row>
    <row r="91" spans="2:11" s="21" customFormat="1" ht="15.75">
      <c r="B91" s="160">
        <f t="shared" si="1"/>
        <v>26</v>
      </c>
      <c r="C91" s="462" t="s">
        <v>1057</v>
      </c>
      <c r="D91" s="462"/>
      <c r="E91" s="474" t="s">
        <v>294</v>
      </c>
      <c r="F91" s="160" t="s">
        <v>208</v>
      </c>
      <c r="G91" s="217"/>
      <c r="H91" s="218"/>
      <c r="J91" s="18"/>
      <c r="K91" s="18"/>
    </row>
    <row r="92" spans="2:11" ht="15.75">
      <c r="B92" s="160">
        <f t="shared" si="1"/>
        <v>27</v>
      </c>
      <c r="C92" s="462" t="s">
        <v>2150</v>
      </c>
      <c r="D92" s="462"/>
      <c r="E92" s="474" t="s">
        <v>294</v>
      </c>
      <c r="F92" s="160" t="s">
        <v>208</v>
      </c>
      <c r="G92" s="174"/>
      <c r="H92" s="474"/>
    </row>
    <row r="93" spans="2:11" ht="15.75">
      <c r="B93" s="571" t="s">
        <v>1059</v>
      </c>
      <c r="C93" s="572"/>
      <c r="D93" s="572"/>
      <c r="E93" s="572"/>
      <c r="F93" s="572"/>
      <c r="G93" s="572"/>
      <c r="H93" s="573"/>
    </row>
    <row r="94" spans="2:11" ht="15.75">
      <c r="B94" s="176">
        <f>B92+1</f>
        <v>28</v>
      </c>
      <c r="C94" s="255" t="s">
        <v>2151</v>
      </c>
      <c r="D94" s="256"/>
      <c r="E94" s="161" t="str">
        <f>Cust_Acyn</f>
        <v>Customer</v>
      </c>
      <c r="F94" s="176" t="s">
        <v>325</v>
      </c>
      <c r="G94" s="183"/>
      <c r="H94" s="173"/>
    </row>
    <row r="95" spans="2:11" ht="15.75">
      <c r="B95" s="176"/>
      <c r="C95" s="176" t="s">
        <v>167</v>
      </c>
      <c r="D95" s="474" t="s">
        <v>2152</v>
      </c>
      <c r="E95" s="173"/>
      <c r="F95" s="176"/>
      <c r="G95" s="183"/>
      <c r="H95" s="173"/>
    </row>
    <row r="96" spans="2:11" ht="15.75">
      <c r="B96" s="176"/>
      <c r="C96" s="176" t="s">
        <v>169</v>
      </c>
      <c r="D96" s="474" t="s">
        <v>2153</v>
      </c>
      <c r="E96" s="173"/>
      <c r="F96" s="176"/>
      <c r="G96" s="183"/>
      <c r="H96" s="173"/>
    </row>
    <row r="97" spans="2:8" ht="15.75">
      <c r="B97" s="176"/>
      <c r="C97" s="176"/>
      <c r="D97" s="474" t="s">
        <v>2154</v>
      </c>
      <c r="E97" s="173"/>
      <c r="F97" s="176"/>
      <c r="G97" s="183"/>
      <c r="H97" s="173"/>
    </row>
    <row r="98" spans="2:8" ht="15.75">
      <c r="B98" s="176"/>
      <c r="C98" s="176"/>
      <c r="D98" s="474" t="s">
        <v>2155</v>
      </c>
      <c r="E98" s="173"/>
      <c r="F98" s="176"/>
      <c r="G98" s="183"/>
      <c r="H98" s="173"/>
    </row>
    <row r="99" spans="2:8" ht="15.75">
      <c r="B99" s="176"/>
      <c r="C99" s="176" t="s">
        <v>171</v>
      </c>
      <c r="D99" s="474" t="s">
        <v>2156</v>
      </c>
      <c r="E99" s="173"/>
      <c r="F99" s="176"/>
      <c r="G99" s="183"/>
      <c r="H99" s="173"/>
    </row>
    <row r="100" spans="2:8" ht="15.75">
      <c r="B100" s="176"/>
      <c r="C100" s="176" t="s">
        <v>173</v>
      </c>
      <c r="D100" s="474" t="s">
        <v>2157</v>
      </c>
      <c r="E100" s="173"/>
      <c r="F100" s="176"/>
      <c r="G100" s="183"/>
      <c r="H100" s="173"/>
    </row>
    <row r="101" spans="2:8" ht="15.75">
      <c r="B101" s="176"/>
      <c r="C101" s="176" t="s">
        <v>233</v>
      </c>
      <c r="D101" s="474" t="s">
        <v>2158</v>
      </c>
      <c r="E101" s="173"/>
      <c r="F101" s="176"/>
      <c r="G101" s="183"/>
      <c r="H101" s="173"/>
    </row>
    <row r="102" spans="2:8" ht="15.75">
      <c r="B102" s="176"/>
      <c r="C102" s="176" t="s">
        <v>243</v>
      </c>
      <c r="D102" s="173" t="s">
        <v>2159</v>
      </c>
      <c r="E102" s="173"/>
      <c r="F102" s="176"/>
      <c r="G102" s="183"/>
      <c r="H102" s="173"/>
    </row>
    <row r="103" spans="2:8" ht="15.75">
      <c r="B103" s="176"/>
      <c r="C103" s="176" t="s">
        <v>457</v>
      </c>
      <c r="D103" s="173" t="s">
        <v>2160</v>
      </c>
      <c r="E103" s="173"/>
      <c r="F103" s="176"/>
      <c r="G103" s="183"/>
      <c r="H103" s="173"/>
    </row>
    <row r="104" spans="2:8" ht="15.75">
      <c r="B104" s="176">
        <f>B94+1</f>
        <v>29</v>
      </c>
      <c r="C104" s="176"/>
      <c r="D104" s="173" t="s">
        <v>2161</v>
      </c>
      <c r="E104" s="474" t="s">
        <v>294</v>
      </c>
      <c r="F104" s="160" t="s">
        <v>208</v>
      </c>
      <c r="G104" s="183"/>
      <c r="H104" s="173"/>
    </row>
    <row r="105" spans="2:8" ht="15.75">
      <c r="B105" s="176">
        <f>B104+1</f>
        <v>30</v>
      </c>
      <c r="C105" s="176" t="s">
        <v>167</v>
      </c>
      <c r="D105" s="173" t="s">
        <v>2162</v>
      </c>
      <c r="E105" s="161" t="str">
        <f>Cust_Acyn</f>
        <v>Customer</v>
      </c>
      <c r="F105" s="176" t="s">
        <v>325</v>
      </c>
      <c r="G105" s="183"/>
      <c r="H105" s="173"/>
    </row>
    <row r="106" spans="2:8" ht="15.75">
      <c r="B106" s="176"/>
      <c r="C106" s="176" t="s">
        <v>169</v>
      </c>
      <c r="D106" s="474" t="s">
        <v>2163</v>
      </c>
      <c r="E106" s="173"/>
      <c r="F106" s="176"/>
      <c r="G106" s="183"/>
      <c r="H106" s="173"/>
    </row>
    <row r="107" spans="2:8" ht="15.75">
      <c r="B107" s="176"/>
      <c r="C107" s="176" t="s">
        <v>171</v>
      </c>
      <c r="D107" s="474" t="s">
        <v>2164</v>
      </c>
      <c r="E107" s="173"/>
      <c r="F107" s="176"/>
      <c r="G107" s="183"/>
      <c r="H107" s="173"/>
    </row>
    <row r="108" spans="2:8" ht="15.75">
      <c r="B108" s="176"/>
      <c r="C108" s="176" t="s">
        <v>173</v>
      </c>
      <c r="D108" s="474" t="s">
        <v>2165</v>
      </c>
      <c r="E108" s="173"/>
      <c r="F108" s="176"/>
      <c r="G108" s="183"/>
      <c r="H108" s="173"/>
    </row>
    <row r="109" spans="2:8" ht="15.75">
      <c r="B109" s="176"/>
      <c r="C109" s="176" t="s">
        <v>233</v>
      </c>
      <c r="D109" s="474" t="s">
        <v>2166</v>
      </c>
      <c r="E109" s="173"/>
      <c r="F109" s="176"/>
      <c r="G109" s="183"/>
      <c r="H109" s="173"/>
    </row>
    <row r="110" spans="2:8" ht="15.75">
      <c r="B110" s="176"/>
      <c r="C110" s="176" t="s">
        <v>243</v>
      </c>
      <c r="D110" s="474" t="s">
        <v>2167</v>
      </c>
      <c r="E110" s="173"/>
      <c r="F110" s="176"/>
      <c r="G110" s="183"/>
      <c r="H110" s="173"/>
    </row>
    <row r="111" spans="2:8" ht="15.75">
      <c r="B111" s="176"/>
      <c r="C111" s="176" t="s">
        <v>457</v>
      </c>
      <c r="D111" s="474" t="s">
        <v>2168</v>
      </c>
      <c r="E111" s="173"/>
      <c r="F111" s="176"/>
      <c r="G111" s="183"/>
      <c r="H111" s="173"/>
    </row>
    <row r="112" spans="2:8" ht="15.75">
      <c r="B112" s="176"/>
      <c r="C112" s="176" t="s">
        <v>462</v>
      </c>
      <c r="D112" s="474" t="s">
        <v>2169</v>
      </c>
      <c r="E112" s="173"/>
      <c r="F112" s="176"/>
      <c r="G112" s="183"/>
      <c r="H112" s="173"/>
    </row>
    <row r="113" spans="2:8" ht="15.75">
      <c r="B113" s="176">
        <f>B105+1</f>
        <v>31</v>
      </c>
      <c r="C113" s="176" t="s">
        <v>167</v>
      </c>
      <c r="D113" s="474" t="s">
        <v>2170</v>
      </c>
      <c r="E113" s="161" t="str">
        <f>Cust_Acyn</f>
        <v>Customer</v>
      </c>
      <c r="F113" s="176" t="s">
        <v>325</v>
      </c>
      <c r="G113" s="183"/>
      <c r="H113" s="173"/>
    </row>
    <row r="114" spans="2:8" ht="15.75">
      <c r="B114" s="176"/>
      <c r="C114" s="176" t="s">
        <v>169</v>
      </c>
      <c r="D114" s="474" t="s">
        <v>2171</v>
      </c>
      <c r="E114" s="173"/>
      <c r="F114" s="176"/>
      <c r="G114" s="183"/>
      <c r="H114" s="173"/>
    </row>
    <row r="115" spans="2:8" ht="15.75">
      <c r="B115" s="176"/>
      <c r="C115" s="176" t="s">
        <v>171</v>
      </c>
      <c r="D115" s="474" t="s">
        <v>2172</v>
      </c>
      <c r="E115" s="173"/>
      <c r="F115" s="176"/>
      <c r="G115" s="183"/>
      <c r="H115" s="173"/>
    </row>
    <row r="116" spans="2:8" ht="15.75">
      <c r="B116" s="176">
        <f>B113+1</f>
        <v>32</v>
      </c>
      <c r="C116" s="176"/>
      <c r="D116" s="474" t="s">
        <v>2173</v>
      </c>
      <c r="E116" s="474" t="s">
        <v>294</v>
      </c>
      <c r="F116" s="160" t="s">
        <v>208</v>
      </c>
      <c r="G116" s="183"/>
      <c r="H116" s="173"/>
    </row>
    <row r="117" spans="2:8" ht="15.75">
      <c r="B117" s="176">
        <f>B116+1</f>
        <v>33</v>
      </c>
      <c r="C117" s="176" t="s">
        <v>167</v>
      </c>
      <c r="D117" s="474" t="s">
        <v>2174</v>
      </c>
      <c r="E117" s="161" t="str">
        <f>Cust_Acyn</f>
        <v>Customer</v>
      </c>
      <c r="F117" s="176" t="s">
        <v>325</v>
      </c>
      <c r="G117" s="183"/>
      <c r="H117" s="173"/>
    </row>
    <row r="118" spans="2:8" ht="15.75">
      <c r="B118" s="176"/>
      <c r="C118" s="176" t="s">
        <v>169</v>
      </c>
      <c r="D118" s="474" t="s">
        <v>2163</v>
      </c>
      <c r="E118" s="173"/>
      <c r="F118" s="176"/>
      <c r="G118" s="183"/>
      <c r="H118" s="173"/>
    </row>
    <row r="119" spans="2:8" ht="15.75">
      <c r="B119" s="176"/>
      <c r="C119" s="176" t="s">
        <v>171</v>
      </c>
      <c r="D119" s="474" t="s">
        <v>2175</v>
      </c>
      <c r="E119" s="173"/>
      <c r="F119" s="176"/>
      <c r="G119" s="183"/>
      <c r="H119" s="173"/>
    </row>
    <row r="120" spans="2:8" ht="15.75">
      <c r="B120" s="176"/>
      <c r="C120" s="176" t="s">
        <v>173</v>
      </c>
      <c r="D120" s="474" t="s">
        <v>2165</v>
      </c>
      <c r="E120" s="173"/>
      <c r="F120" s="176"/>
      <c r="G120" s="183"/>
      <c r="H120" s="173"/>
    </row>
    <row r="121" spans="2:8" ht="15.75">
      <c r="B121" s="176"/>
      <c r="C121" s="176" t="s">
        <v>233</v>
      </c>
      <c r="D121" s="474" t="s">
        <v>2166</v>
      </c>
      <c r="E121" s="161"/>
      <c r="F121" s="176"/>
      <c r="G121" s="183"/>
      <c r="H121" s="173"/>
    </row>
    <row r="122" spans="2:8" ht="15.75">
      <c r="B122" s="176"/>
      <c r="C122" s="176" t="s">
        <v>243</v>
      </c>
      <c r="D122" s="474" t="s">
        <v>2167</v>
      </c>
      <c r="E122" s="161"/>
      <c r="F122" s="176"/>
      <c r="G122" s="183"/>
      <c r="H122" s="173"/>
    </row>
    <row r="123" spans="2:8" ht="15.75">
      <c r="B123" s="176">
        <f>B117+1</f>
        <v>34</v>
      </c>
      <c r="C123" s="176" t="s">
        <v>167</v>
      </c>
      <c r="D123" s="474" t="s">
        <v>2176</v>
      </c>
      <c r="E123" s="161" t="str">
        <f>Cust_Acyn</f>
        <v>Customer</v>
      </c>
      <c r="F123" s="176" t="s">
        <v>325</v>
      </c>
      <c r="G123" s="183"/>
      <c r="H123" s="173"/>
    </row>
    <row r="124" spans="2:8" ht="15.75">
      <c r="B124" s="176"/>
      <c r="C124" s="176" t="s">
        <v>169</v>
      </c>
      <c r="D124" s="474" t="s">
        <v>2177</v>
      </c>
      <c r="E124" s="161"/>
      <c r="F124" s="176"/>
      <c r="G124" s="183"/>
      <c r="H124" s="173"/>
    </row>
    <row r="125" spans="2:8" ht="15.75">
      <c r="B125" s="176"/>
      <c r="C125" s="176" t="s">
        <v>171</v>
      </c>
      <c r="D125" s="474" t="s">
        <v>2178</v>
      </c>
      <c r="E125" s="161"/>
      <c r="F125" s="176"/>
      <c r="G125" s="183"/>
      <c r="H125" s="173"/>
    </row>
    <row r="126" spans="2:8" ht="15.75">
      <c r="B126" s="176"/>
      <c r="C126" s="176" t="s">
        <v>173</v>
      </c>
      <c r="D126" s="474" t="s">
        <v>2179</v>
      </c>
      <c r="E126" s="161"/>
      <c r="F126" s="176"/>
      <c r="G126" s="183"/>
      <c r="H126" s="173"/>
    </row>
    <row r="127" spans="2:8" ht="15.75">
      <c r="B127" s="176"/>
      <c r="C127" s="176" t="s">
        <v>233</v>
      </c>
      <c r="D127" s="474" t="s">
        <v>2180</v>
      </c>
      <c r="E127" s="161"/>
      <c r="F127" s="176"/>
      <c r="G127" s="183"/>
      <c r="H127" s="173"/>
    </row>
    <row r="128" spans="2:8" ht="15.75">
      <c r="B128" s="176"/>
      <c r="C128" s="176" t="s">
        <v>243</v>
      </c>
      <c r="D128" s="474" t="s">
        <v>2181</v>
      </c>
      <c r="E128" s="161"/>
      <c r="F128" s="176"/>
      <c r="G128" s="183"/>
      <c r="H128" s="173"/>
    </row>
    <row r="129" spans="2:8" ht="15.75">
      <c r="B129" s="176"/>
      <c r="C129" s="176" t="s">
        <v>457</v>
      </c>
      <c r="D129" s="474" t="s">
        <v>2182</v>
      </c>
      <c r="E129" s="161"/>
      <c r="F129" s="176"/>
      <c r="G129" s="183"/>
      <c r="H129" s="173"/>
    </row>
    <row r="130" spans="2:8" ht="15.75">
      <c r="B130" s="176">
        <f>B123+1</f>
        <v>35</v>
      </c>
      <c r="C130" s="176" t="s">
        <v>167</v>
      </c>
      <c r="D130" s="474" t="s">
        <v>2183</v>
      </c>
      <c r="E130" s="161" t="str">
        <f>Cust_Acyn</f>
        <v>Customer</v>
      </c>
      <c r="F130" s="176" t="s">
        <v>325</v>
      </c>
      <c r="G130" s="183"/>
      <c r="H130" s="173"/>
    </row>
    <row r="131" spans="2:8" ht="15.75">
      <c r="B131" s="176"/>
      <c r="C131" s="176" t="s">
        <v>169</v>
      </c>
      <c r="D131" s="474" t="s">
        <v>2184</v>
      </c>
      <c r="E131" s="161"/>
      <c r="F131" s="176"/>
      <c r="G131" s="183"/>
      <c r="H131" s="173"/>
    </row>
    <row r="132" spans="2:8" ht="15.75">
      <c r="B132" s="176"/>
      <c r="C132" s="176" t="s">
        <v>171</v>
      </c>
      <c r="D132" s="474" t="s">
        <v>2185</v>
      </c>
      <c r="E132" s="161"/>
      <c r="F132" s="176"/>
      <c r="G132" s="183"/>
      <c r="H132" s="173"/>
    </row>
    <row r="133" spans="2:8" ht="15.75">
      <c r="B133" s="176"/>
      <c r="C133" s="176" t="s">
        <v>173</v>
      </c>
      <c r="D133" s="474" t="s">
        <v>2186</v>
      </c>
      <c r="E133" s="161"/>
      <c r="F133" s="176"/>
      <c r="G133" s="183"/>
      <c r="H133" s="173"/>
    </row>
    <row r="134" spans="2:8" ht="15.75">
      <c r="B134" s="176"/>
      <c r="C134" s="176" t="s">
        <v>233</v>
      </c>
      <c r="D134" s="474" t="s">
        <v>2187</v>
      </c>
      <c r="E134" s="161"/>
      <c r="F134" s="176"/>
      <c r="G134" s="183"/>
      <c r="H134" s="173"/>
    </row>
    <row r="135" spans="2:8" ht="15.75">
      <c r="B135" s="176"/>
      <c r="C135" s="176" t="s">
        <v>243</v>
      </c>
      <c r="D135" s="474" t="s">
        <v>2188</v>
      </c>
      <c r="E135" s="161"/>
      <c r="F135" s="176"/>
      <c r="G135" s="183"/>
      <c r="H135" s="173"/>
    </row>
    <row r="136" spans="2:8" ht="15.75">
      <c r="B136" s="176"/>
      <c r="C136" s="176" t="s">
        <v>457</v>
      </c>
      <c r="D136" s="474" t="s">
        <v>2189</v>
      </c>
      <c r="E136" s="161"/>
      <c r="F136" s="176"/>
      <c r="G136" s="183"/>
      <c r="H136" s="173"/>
    </row>
    <row r="137" spans="2:8" ht="15.75">
      <c r="B137" s="176">
        <f>B130+1</f>
        <v>36</v>
      </c>
      <c r="C137" s="255" t="s">
        <v>2190</v>
      </c>
      <c r="D137" s="256"/>
      <c r="E137" s="161" t="str">
        <f>Cust_Acyn</f>
        <v>Customer</v>
      </c>
      <c r="F137" s="176" t="s">
        <v>325</v>
      </c>
      <c r="G137" s="224"/>
      <c r="H137" s="173"/>
    </row>
    <row r="138" spans="2:8" ht="15.75">
      <c r="B138" s="176"/>
      <c r="C138" s="176" t="s">
        <v>167</v>
      </c>
      <c r="D138" s="474" t="s">
        <v>2191</v>
      </c>
      <c r="E138" s="173"/>
      <c r="F138" s="176"/>
      <c r="G138" s="224"/>
      <c r="H138" s="173"/>
    </row>
    <row r="139" spans="2:8" ht="15.75">
      <c r="B139" s="176"/>
      <c r="C139" s="176" t="s">
        <v>169</v>
      </c>
      <c r="D139" s="474" t="s">
        <v>2192</v>
      </c>
      <c r="E139" s="173"/>
      <c r="F139" s="176"/>
      <c r="G139" s="224"/>
      <c r="H139" s="173"/>
    </row>
    <row r="140" spans="2:8" ht="15.75">
      <c r="B140" s="176"/>
      <c r="C140" s="176" t="s">
        <v>171</v>
      </c>
      <c r="D140" s="173" t="s">
        <v>2094</v>
      </c>
      <c r="E140" s="173"/>
      <c r="F140" s="176"/>
      <c r="G140" s="250"/>
      <c r="H140" s="474"/>
    </row>
    <row r="141" spans="2:8" ht="15.75">
      <c r="B141" s="176"/>
      <c r="C141" s="176" t="s">
        <v>173</v>
      </c>
      <c r="D141" s="173" t="s">
        <v>1914</v>
      </c>
      <c r="E141" s="173"/>
      <c r="F141" s="176"/>
      <c r="G141" s="250"/>
      <c r="H141" s="474"/>
    </row>
    <row r="142" spans="2:8" ht="15.75">
      <c r="B142" s="176"/>
      <c r="C142" s="176" t="s">
        <v>233</v>
      </c>
      <c r="D142" s="474" t="s">
        <v>2193</v>
      </c>
      <c r="E142" s="173"/>
      <c r="F142" s="176"/>
      <c r="G142" s="224"/>
      <c r="H142" s="173"/>
    </row>
    <row r="143" spans="2:8" ht="15.75">
      <c r="B143" s="176"/>
      <c r="C143" s="176" t="s">
        <v>243</v>
      </c>
      <c r="D143" s="474" t="s">
        <v>2095</v>
      </c>
      <c r="E143" s="173"/>
      <c r="F143" s="176"/>
      <c r="G143" s="224"/>
      <c r="H143" s="173"/>
    </row>
    <row r="144" spans="2:8" ht="15.75">
      <c r="B144" s="176"/>
      <c r="C144" s="176" t="s">
        <v>457</v>
      </c>
      <c r="D144" s="474" t="s">
        <v>2097</v>
      </c>
      <c r="E144" s="173"/>
      <c r="F144" s="176"/>
      <c r="G144" s="224"/>
      <c r="H144" s="173"/>
    </row>
    <row r="145" spans="2:11" ht="15.75">
      <c r="B145" s="176"/>
      <c r="C145" s="176" t="s">
        <v>462</v>
      </c>
      <c r="D145" s="224" t="s">
        <v>2194</v>
      </c>
      <c r="E145" s="173"/>
      <c r="F145" s="176"/>
      <c r="G145" s="224"/>
      <c r="H145" s="173"/>
    </row>
    <row r="146" spans="2:11" ht="15.75">
      <c r="B146" s="176"/>
      <c r="C146" s="176" t="s">
        <v>471</v>
      </c>
      <c r="D146" s="224" t="s">
        <v>2195</v>
      </c>
      <c r="E146" s="173"/>
      <c r="F146" s="176"/>
      <c r="G146" s="183"/>
      <c r="H146" s="173"/>
    </row>
    <row r="147" spans="2:11" ht="15.75">
      <c r="B147" s="176"/>
      <c r="C147" s="176" t="s">
        <v>481</v>
      </c>
      <c r="D147" s="224" t="s">
        <v>2196</v>
      </c>
      <c r="E147" s="173"/>
      <c r="F147" s="176"/>
      <c r="G147" s="183"/>
      <c r="H147" s="173"/>
    </row>
    <row r="148" spans="2:11" ht="15.75">
      <c r="B148" s="176"/>
      <c r="C148" s="176" t="s">
        <v>1548</v>
      </c>
      <c r="D148" s="474" t="s">
        <v>2192</v>
      </c>
      <c r="E148" s="173"/>
      <c r="F148" s="176"/>
      <c r="G148" s="224"/>
      <c r="H148" s="173"/>
    </row>
    <row r="149" spans="2:11" ht="15.75">
      <c r="B149" s="176"/>
      <c r="C149" s="176" t="s">
        <v>1550</v>
      </c>
      <c r="D149" s="224" t="s">
        <v>2197</v>
      </c>
      <c r="E149" s="173"/>
      <c r="F149" s="176"/>
      <c r="G149" s="224"/>
      <c r="H149" s="173"/>
    </row>
    <row r="150" spans="2:11" ht="15.75">
      <c r="B150" s="176">
        <f>B137+1</f>
        <v>37</v>
      </c>
      <c r="C150" s="474" t="s">
        <v>2198</v>
      </c>
      <c r="E150" s="161" t="str">
        <f>Cust_Acyn</f>
        <v>Customer</v>
      </c>
      <c r="F150" s="176" t="s">
        <v>325</v>
      </c>
      <c r="G150" s="183"/>
      <c r="H150" s="173"/>
    </row>
    <row r="151" spans="2:11" ht="15.75">
      <c r="B151" s="176">
        <f>B150+1</f>
        <v>38</v>
      </c>
      <c r="C151" s="474" t="s">
        <v>2199</v>
      </c>
      <c r="D151" s="173"/>
      <c r="E151" s="161" t="str">
        <f>Cust_Acyn</f>
        <v>Customer</v>
      </c>
      <c r="F151" s="176" t="s">
        <v>325</v>
      </c>
      <c r="G151" s="224"/>
      <c r="H151" s="173"/>
    </row>
    <row r="152" spans="2:11" ht="15.75">
      <c r="B152" s="176">
        <f>B151+1</f>
        <v>39</v>
      </c>
      <c r="C152" s="233" t="s">
        <v>1308</v>
      </c>
      <c r="D152" s="173"/>
      <c r="E152" s="161" t="str">
        <f>Cust_Acyn</f>
        <v>Customer</v>
      </c>
      <c r="F152" s="176" t="s">
        <v>65</v>
      </c>
      <c r="G152" s="474"/>
      <c r="H152" s="173"/>
    </row>
    <row r="153" spans="2:11" ht="15.75">
      <c r="B153" s="574" t="s">
        <v>1112</v>
      </c>
      <c r="C153" s="575"/>
      <c r="D153" s="575"/>
      <c r="E153" s="575"/>
      <c r="F153" s="575"/>
      <c r="G153" s="575"/>
      <c r="H153" s="576"/>
    </row>
    <row r="154" spans="2:11" ht="15.75">
      <c r="B154" s="176"/>
      <c r="C154" s="172" t="s">
        <v>1113</v>
      </c>
      <c r="D154" s="172"/>
      <c r="E154" s="477"/>
      <c r="F154" s="477"/>
      <c r="G154" s="475"/>
      <c r="H154" s="173"/>
    </row>
    <row r="155" spans="2:11" ht="15.75">
      <c r="B155" s="176">
        <f>B152+1</f>
        <v>40</v>
      </c>
      <c r="C155" s="173" t="s">
        <v>2200</v>
      </c>
      <c r="D155" s="173"/>
      <c r="E155" s="161" t="str">
        <f>Cust_Acyn</f>
        <v>Customer</v>
      </c>
      <c r="F155" s="176" t="s">
        <v>1623</v>
      </c>
      <c r="G155" s="474"/>
      <c r="H155" s="173"/>
    </row>
    <row r="156" spans="2:11" ht="15.75">
      <c r="B156" s="176">
        <f>B155+1</f>
        <v>41</v>
      </c>
      <c r="C156" s="222" t="s">
        <v>1118</v>
      </c>
      <c r="D156" s="233"/>
      <c r="E156" s="161" t="str">
        <f>Cust_Acyn&amp;"/ Hitachi"</f>
        <v>Customer/ Hitachi</v>
      </c>
      <c r="F156" s="176" t="s">
        <v>65</v>
      </c>
      <c r="G156" s="474"/>
      <c r="H156" s="173"/>
      <c r="J156" s="19"/>
      <c r="K156" s="19"/>
    </row>
    <row r="157" spans="2:11" s="19" customFormat="1" ht="15.75">
      <c r="B157" s="579" t="s">
        <v>1119</v>
      </c>
      <c r="C157" s="579"/>
      <c r="D157" s="579"/>
      <c r="E157" s="579"/>
      <c r="F157" s="579"/>
      <c r="G157" s="579"/>
      <c r="H157" s="579"/>
    </row>
    <row r="158" spans="2:11" s="19" customFormat="1" ht="15.75">
      <c r="B158" s="176">
        <f>B156+1</f>
        <v>42</v>
      </c>
      <c r="C158" s="234" t="s">
        <v>1120</v>
      </c>
      <c r="D158" s="235"/>
      <c r="E158" s="474" t="s">
        <v>294</v>
      </c>
      <c r="F158" s="160" t="s">
        <v>208</v>
      </c>
      <c r="G158" s="173"/>
      <c r="H158" s="173"/>
    </row>
    <row r="159" spans="2:11" s="19" customFormat="1" ht="15.75">
      <c r="B159" s="176">
        <f>B158+1</f>
        <v>43</v>
      </c>
      <c r="C159" s="234" t="s">
        <v>1121</v>
      </c>
      <c r="D159" s="235"/>
      <c r="E159" s="474" t="s">
        <v>294</v>
      </c>
      <c r="F159" s="160" t="s">
        <v>208</v>
      </c>
      <c r="G159" s="173"/>
      <c r="H159" s="173"/>
    </row>
    <row r="160" spans="2:11" s="19" customFormat="1" ht="15.75">
      <c r="B160" s="176">
        <f t="shared" ref="B160:B169" si="2">B159+1</f>
        <v>44</v>
      </c>
      <c r="C160" s="234" t="s">
        <v>1122</v>
      </c>
      <c r="D160" s="235"/>
      <c r="E160" s="474" t="s">
        <v>294</v>
      </c>
      <c r="F160" s="160" t="s">
        <v>208</v>
      </c>
      <c r="G160" s="173"/>
      <c r="H160" s="173"/>
    </row>
    <row r="161" spans="2:11" s="19" customFormat="1" ht="15.75">
      <c r="B161" s="176">
        <f t="shared" si="2"/>
        <v>45</v>
      </c>
      <c r="C161" s="234" t="s">
        <v>1123</v>
      </c>
      <c r="D161" s="235"/>
      <c r="E161" s="474" t="s">
        <v>294</v>
      </c>
      <c r="F161" s="160" t="s">
        <v>208</v>
      </c>
      <c r="G161" s="173"/>
      <c r="H161" s="173"/>
    </row>
    <row r="162" spans="2:11" s="19" customFormat="1" ht="15.75">
      <c r="B162" s="176">
        <f t="shared" si="2"/>
        <v>46</v>
      </c>
      <c r="C162" s="234" t="s">
        <v>1124</v>
      </c>
      <c r="D162" s="235"/>
      <c r="E162" s="474" t="s">
        <v>294</v>
      </c>
      <c r="F162" s="160" t="s">
        <v>208</v>
      </c>
      <c r="G162" s="462"/>
      <c r="H162" s="462"/>
    </row>
    <row r="163" spans="2:11" s="19" customFormat="1" ht="15.75">
      <c r="B163" s="176">
        <f t="shared" si="2"/>
        <v>47</v>
      </c>
      <c r="C163" s="234" t="s">
        <v>1125</v>
      </c>
      <c r="D163" s="235"/>
      <c r="E163" s="474" t="s">
        <v>294</v>
      </c>
      <c r="F163" s="160" t="s">
        <v>208</v>
      </c>
      <c r="G163" s="462"/>
      <c r="H163" s="462"/>
    </row>
    <row r="164" spans="2:11" s="19" customFormat="1" ht="15.75">
      <c r="B164" s="176">
        <f t="shared" si="2"/>
        <v>48</v>
      </c>
      <c r="C164" s="236" t="s">
        <v>1126</v>
      </c>
      <c r="D164" s="235"/>
      <c r="E164" s="474" t="s">
        <v>294</v>
      </c>
      <c r="F164" s="160" t="s">
        <v>208</v>
      </c>
      <c r="G164" s="462"/>
      <c r="H164" s="462"/>
    </row>
    <row r="165" spans="2:11" s="19" customFormat="1" ht="15.75">
      <c r="B165" s="176"/>
      <c r="C165" s="237" t="s">
        <v>167</v>
      </c>
      <c r="D165" s="234" t="s">
        <v>1127</v>
      </c>
      <c r="E165" s="474" t="s">
        <v>294</v>
      </c>
      <c r="F165" s="160" t="s">
        <v>208</v>
      </c>
      <c r="G165" s="462"/>
      <c r="H165" s="462"/>
    </row>
    <row r="166" spans="2:11" s="19" customFormat="1" ht="15.75">
      <c r="B166" s="176"/>
      <c r="C166" s="237" t="s">
        <v>169</v>
      </c>
      <c r="D166" s="234" t="s">
        <v>1128</v>
      </c>
      <c r="E166" s="474" t="s">
        <v>294</v>
      </c>
      <c r="F166" s="160" t="s">
        <v>208</v>
      </c>
      <c r="G166" s="462"/>
      <c r="H166" s="462"/>
    </row>
    <row r="167" spans="2:11" s="19" customFormat="1" ht="15.75">
      <c r="B167" s="176">
        <f>B164+1</f>
        <v>49</v>
      </c>
      <c r="C167" s="238" t="s">
        <v>1129</v>
      </c>
      <c r="D167" s="234"/>
      <c r="E167" s="474" t="s">
        <v>294</v>
      </c>
      <c r="F167" s="160" t="s">
        <v>208</v>
      </c>
      <c r="G167" s="462"/>
      <c r="H167" s="462"/>
    </row>
    <row r="168" spans="2:11" s="19" customFormat="1" ht="15.75">
      <c r="B168" s="176">
        <f>B167+1</f>
        <v>50</v>
      </c>
      <c r="C168" s="234" t="s">
        <v>1130</v>
      </c>
      <c r="D168" s="235"/>
      <c r="E168" s="474" t="str">
        <f>Cust_Acyn&amp;"/ Hitachi-TC"</f>
        <v>Customer/ Hitachi-TC</v>
      </c>
      <c r="F168" s="160" t="s">
        <v>208</v>
      </c>
      <c r="G168" s="462"/>
      <c r="H168" s="462"/>
    </row>
    <row r="169" spans="2:11" s="19" customFormat="1" ht="15.75">
      <c r="B169" s="176">
        <f t="shared" si="2"/>
        <v>51</v>
      </c>
      <c r="C169" s="234" t="s">
        <v>1131</v>
      </c>
      <c r="D169" s="235"/>
      <c r="E169" s="474" t="str">
        <f>Cust_Acyn&amp;"/ Hitachi-TC"</f>
        <v>Customer/ Hitachi-TC</v>
      </c>
      <c r="F169" s="160" t="s">
        <v>208</v>
      </c>
      <c r="G169" s="462"/>
      <c r="H169" s="462"/>
      <c r="J169" s="18"/>
      <c r="K169" s="18"/>
    </row>
  </sheetData>
  <mergeCells count="16">
    <mergeCell ref="B6:H6"/>
    <mergeCell ref="B2:H2"/>
    <mergeCell ref="C3:D3"/>
    <mergeCell ref="J3:K3"/>
    <mergeCell ref="B5:H5"/>
    <mergeCell ref="J4:K4"/>
    <mergeCell ref="B86:H86"/>
    <mergeCell ref="B93:H93"/>
    <mergeCell ref="B153:H153"/>
    <mergeCell ref="B157:H157"/>
    <mergeCell ref="J8:K8"/>
    <mergeCell ref="B29:H29"/>
    <mergeCell ref="B32:H32"/>
    <mergeCell ref="C42:D42"/>
    <mergeCell ref="C62:D62"/>
    <mergeCell ref="B81:H81"/>
  </mergeCells>
  <hyperlinks>
    <hyperlink ref="D60" r:id="rId1" display="https://technet.microsoft.com/en-us/library/ee461016.aspx" xr:uid="{00000000-0004-0000-1400-000000000000}"/>
    <hyperlink ref="D15" r:id="rId2" xr:uid="{00000000-0004-0000-1400-000001000000}"/>
    <hyperlink ref="D68" location="'Windows Cluster Process (HDLM)'!A1" display="Install new MPIO or HDLM as required" xr:uid="{00000000-0004-0000-1400-000002000000}"/>
    <hyperlink ref="D79" r:id="rId3" display="https://technet.microsoft.com/en-us/library/ee461016.aspx" xr:uid="{00000000-0004-0000-1400-000003000000}"/>
    <hyperlink ref="D67" location="'PowerPath Removal'!A1" display="Un-install PowerPath and reboot server" xr:uid="{00000000-0004-0000-1400-000004000000}"/>
    <hyperlink ref="J2" location="'Cover Sheet'!A1" display="Back to Cover Sheet" xr:uid="{00000000-0004-0000-1400-000005000000}"/>
    <hyperlink ref="D49" location="'Windows Cluster Process (HDLM)'!A1" display="Install new MPIO or HDLM as required" xr:uid="{00000000-0004-0000-1400-000006000000}"/>
    <hyperlink ref="D48" location="'PowerPath Removal'!A1" display="Un-install PowerPath and reboot server" xr:uid="{00000000-0004-0000-1400-000007000000}"/>
  </hyperlinks>
  <pageMargins left="0.25" right="0.25" top="0.75" bottom="0.75" header="0.3" footer="0.3"/>
  <pageSetup scale="66" orientation="landscape" r:id="rId4"/>
  <headerFooter>
    <oddHeader>&amp;L&amp;F
&amp;A</oddHeader>
    <oddFooter>&amp;L&amp;P of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00B0F0"/>
  </sheetPr>
  <dimension ref="B1:K30"/>
  <sheetViews>
    <sheetView zoomScale="80" zoomScaleNormal="80" workbookViewId="0">
      <selection activeCell="E41" sqref="E41"/>
    </sheetView>
  </sheetViews>
  <sheetFormatPr defaultColWidth="8.7109375" defaultRowHeight="15.75"/>
  <cols>
    <col min="1" max="1" width="2.140625" style="190" customWidth="1"/>
    <col min="2" max="2" width="4.28515625" style="188" customWidth="1"/>
    <col min="3" max="3" width="4.5703125" style="189" customWidth="1"/>
    <col min="4" max="4" width="121" style="189" bestFit="1" customWidth="1"/>
    <col min="5" max="5" width="19.42578125" style="190" bestFit="1" customWidth="1"/>
    <col min="6" max="6" width="12.42578125" style="190" bestFit="1" customWidth="1"/>
    <col min="7" max="7" width="15.7109375" style="190" bestFit="1" customWidth="1"/>
    <col min="8" max="8" width="14.42578125" style="190" bestFit="1" customWidth="1"/>
    <col min="9" max="9" width="8.7109375" style="190"/>
    <col min="10" max="10" width="30.7109375" style="190" customWidth="1"/>
    <col min="11" max="11" width="25.28515625" style="190" customWidth="1"/>
    <col min="12" max="16384" width="8.7109375" style="190"/>
  </cols>
  <sheetData>
    <row r="1" spans="2:11" ht="9" customHeight="1"/>
    <row r="2" spans="2:11" ht="21">
      <c r="B2" s="530" t="s">
        <v>2201</v>
      </c>
      <c r="C2" s="530"/>
      <c r="D2" s="530"/>
      <c r="E2" s="530"/>
      <c r="F2" s="530"/>
      <c r="G2" s="530"/>
      <c r="H2" s="530"/>
      <c r="J2" s="184" t="s">
        <v>53</v>
      </c>
    </row>
    <row r="3" spans="2:11" ht="23.25">
      <c r="B3" s="117" t="s">
        <v>151</v>
      </c>
      <c r="C3" s="529" t="s">
        <v>620</v>
      </c>
      <c r="D3" s="529"/>
      <c r="E3" s="467" t="s">
        <v>200</v>
      </c>
      <c r="F3" s="467" t="s">
        <v>201</v>
      </c>
      <c r="G3" s="467" t="s">
        <v>202</v>
      </c>
      <c r="H3" s="467" t="s">
        <v>203</v>
      </c>
      <c r="J3" s="551" t="s">
        <v>204</v>
      </c>
      <c r="K3" s="551"/>
    </row>
    <row r="4" spans="2:11" s="267" customFormat="1">
      <c r="B4" s="359"/>
      <c r="C4" s="360" t="s">
        <v>621</v>
      </c>
      <c r="D4" s="359"/>
      <c r="E4" s="359"/>
      <c r="F4" s="359"/>
      <c r="G4" s="359"/>
      <c r="H4" s="359"/>
      <c r="J4" s="552" t="str">
        <f>Cust_Acyn</f>
        <v>Customer</v>
      </c>
      <c r="K4" s="552"/>
    </row>
    <row r="5" spans="2:11">
      <c r="B5" s="579" t="s">
        <v>622</v>
      </c>
      <c r="C5" s="579"/>
      <c r="D5" s="579"/>
      <c r="E5" s="579"/>
      <c r="F5" s="579"/>
      <c r="G5" s="579"/>
      <c r="H5" s="579"/>
      <c r="J5" s="173" t="s">
        <v>209</v>
      </c>
      <c r="K5" s="173" t="str">
        <f>Cust_PM</f>
        <v>Cust_PM_TBD</v>
      </c>
    </row>
    <row r="6" spans="2:11">
      <c r="B6" s="192">
        <v>1</v>
      </c>
      <c r="C6" s="474" t="s">
        <v>2202</v>
      </c>
      <c r="D6" s="474"/>
      <c r="E6" s="198" t="str">
        <f>Cust_Acyn</f>
        <v>Customer</v>
      </c>
      <c r="F6" s="216" t="s">
        <v>325</v>
      </c>
      <c r="G6" s="198"/>
      <c r="H6" s="198"/>
      <c r="J6" s="173" t="s">
        <v>213</v>
      </c>
      <c r="K6" s="173" t="str">
        <f>Cust_Storage_Lead</f>
        <v>Cust_Storage_Lead_TBD</v>
      </c>
    </row>
    <row r="7" spans="2:11">
      <c r="B7" s="192">
        <f>B6+1</f>
        <v>2</v>
      </c>
      <c r="C7" s="474" t="s">
        <v>2203</v>
      </c>
      <c r="D7" s="474"/>
      <c r="E7" s="198" t="str">
        <f>Cust_Acyn</f>
        <v>Customer</v>
      </c>
      <c r="F7" s="216" t="s">
        <v>325</v>
      </c>
      <c r="G7" s="198"/>
      <c r="H7" s="198"/>
      <c r="J7" s="173" t="s">
        <v>215</v>
      </c>
      <c r="K7" s="173"/>
    </row>
    <row r="8" spans="2:11">
      <c r="B8" s="192">
        <f>B7+1</f>
        <v>3</v>
      </c>
      <c r="C8" s="474" t="s">
        <v>2204</v>
      </c>
      <c r="D8" s="474"/>
      <c r="E8" s="198" t="str">
        <f>Cust_Acyn</f>
        <v>Customer</v>
      </c>
      <c r="F8" s="216" t="s">
        <v>325</v>
      </c>
      <c r="G8" s="198"/>
      <c r="H8" s="198"/>
      <c r="J8" s="552" t="s">
        <v>217</v>
      </c>
      <c r="K8" s="552"/>
    </row>
    <row r="9" spans="2:11">
      <c r="B9" s="192">
        <v>4</v>
      </c>
      <c r="C9" s="474" t="s">
        <v>2205</v>
      </c>
      <c r="D9" s="474"/>
      <c r="E9" s="198" t="str">
        <f>Cust_Acyn</f>
        <v>Customer</v>
      </c>
      <c r="F9" s="216" t="s">
        <v>325</v>
      </c>
      <c r="G9" s="198"/>
      <c r="H9" s="198"/>
      <c r="J9" s="173" t="s">
        <v>219</v>
      </c>
      <c r="K9" s="173" t="str">
        <f>Hitachi_PM_1</f>
        <v>HitachiPM_TBD</v>
      </c>
    </row>
    <row r="10" spans="2:11">
      <c r="B10" s="579" t="s">
        <v>731</v>
      </c>
      <c r="C10" s="579"/>
      <c r="D10" s="579"/>
      <c r="E10" s="579"/>
      <c r="F10" s="579"/>
      <c r="G10" s="579"/>
      <c r="H10" s="579"/>
      <c r="J10" s="173" t="s">
        <v>1159</v>
      </c>
      <c r="K10" s="173" t="str">
        <f>Hitachi_STC_1</f>
        <v>Hitachi_STC_TBD</v>
      </c>
    </row>
    <row r="11" spans="2:11">
      <c r="B11" s="192">
        <f>B9+1</f>
        <v>5</v>
      </c>
      <c r="C11" s="161" t="s">
        <v>2206</v>
      </c>
      <c r="D11" s="198"/>
      <c r="E11" s="198" t="str">
        <f>Cust_Acyn</f>
        <v>Customer</v>
      </c>
      <c r="F11" s="216" t="s">
        <v>325</v>
      </c>
      <c r="G11" s="198"/>
      <c r="H11" s="198"/>
      <c r="J11" s="173" t="s">
        <v>223</v>
      </c>
      <c r="K11" s="173" t="str">
        <f>Hitachi_Lead_TC</f>
        <v>HitachiLeadTC_TBD</v>
      </c>
    </row>
    <row r="12" spans="2:11">
      <c r="B12" s="192"/>
      <c r="C12" s="200" t="s">
        <v>2207</v>
      </c>
      <c r="D12" s="198"/>
      <c r="E12" s="198"/>
      <c r="F12" s="198"/>
      <c r="G12" s="198"/>
      <c r="H12" s="198"/>
      <c r="J12" s="173" t="s">
        <v>225</v>
      </c>
      <c r="K12" s="173" t="str">
        <f>Hitachi_TC_1</f>
        <v>HitachiTC1_TBD</v>
      </c>
    </row>
    <row r="13" spans="2:11">
      <c r="B13" s="192">
        <f>B11+1</f>
        <v>6</v>
      </c>
      <c r="C13" s="161" t="s">
        <v>2208</v>
      </c>
      <c r="D13" s="198"/>
      <c r="E13" s="198" t="str">
        <f>Cust_Acyn</f>
        <v>Customer</v>
      </c>
      <c r="F13" s="216" t="s">
        <v>325</v>
      </c>
      <c r="G13" s="198"/>
      <c r="H13" s="198"/>
      <c r="I13" s="191"/>
      <c r="J13" s="173" t="s">
        <v>227</v>
      </c>
      <c r="K13" s="173" t="str">
        <f>Hitachi_TC_2</f>
        <v>HitachiTC2_TBD</v>
      </c>
    </row>
    <row r="14" spans="2:11">
      <c r="B14" s="192">
        <f>B13+1</f>
        <v>7</v>
      </c>
      <c r="C14" s="161" t="s">
        <v>2209</v>
      </c>
      <c r="D14" s="474"/>
      <c r="E14" s="474" t="str">
        <f>Cust_Acyn</f>
        <v>Customer</v>
      </c>
      <c r="F14" s="216" t="s">
        <v>325</v>
      </c>
      <c r="G14" s="474"/>
      <c r="H14" s="474"/>
      <c r="I14" s="191"/>
      <c r="J14" s="121"/>
      <c r="K14" s="121"/>
    </row>
    <row r="15" spans="2:11">
      <c r="B15" s="192">
        <f>B14+1</f>
        <v>8</v>
      </c>
      <c r="C15" s="161" t="s">
        <v>2210</v>
      </c>
      <c r="D15" s="474"/>
      <c r="E15" s="474" t="str">
        <f>Cust_Acyn</f>
        <v>Customer</v>
      </c>
      <c r="F15" s="216" t="s">
        <v>325</v>
      </c>
      <c r="G15" s="474"/>
      <c r="H15" s="474"/>
      <c r="I15" s="191"/>
      <c r="J15" s="121"/>
      <c r="K15" s="121"/>
    </row>
    <row r="16" spans="2:11">
      <c r="B16" s="192">
        <f>B15+1</f>
        <v>9</v>
      </c>
      <c r="C16" s="161" t="s">
        <v>2211</v>
      </c>
      <c r="D16" s="474"/>
      <c r="E16" s="474" t="s">
        <v>294</v>
      </c>
      <c r="F16" s="199" t="s">
        <v>208</v>
      </c>
      <c r="G16" s="474"/>
      <c r="H16" s="474"/>
    </row>
    <row r="17" spans="2:8">
      <c r="B17" s="192"/>
      <c r="C17" s="192" t="s">
        <v>167</v>
      </c>
      <c r="D17" s="168" t="s">
        <v>2212</v>
      </c>
      <c r="E17" s="198"/>
      <c r="F17" s="198"/>
      <c r="G17" s="198"/>
      <c r="H17" s="198"/>
    </row>
    <row r="18" spans="2:8">
      <c r="B18" s="192"/>
      <c r="C18" s="192" t="s">
        <v>169</v>
      </c>
      <c r="D18" s="168" t="s">
        <v>2213</v>
      </c>
      <c r="E18" s="198"/>
      <c r="F18" s="198"/>
      <c r="G18" s="198"/>
      <c r="H18" s="198"/>
    </row>
    <row r="19" spans="2:8">
      <c r="B19" s="192"/>
      <c r="C19" s="192" t="s">
        <v>171</v>
      </c>
      <c r="D19" s="168" t="s">
        <v>2214</v>
      </c>
      <c r="E19" s="198"/>
      <c r="F19" s="198"/>
      <c r="G19" s="198"/>
      <c r="H19" s="198"/>
    </row>
    <row r="20" spans="2:8">
      <c r="B20" s="192"/>
      <c r="C20" s="192" t="s">
        <v>173</v>
      </c>
      <c r="D20" s="168" t="s">
        <v>2215</v>
      </c>
      <c r="E20" s="198"/>
      <c r="F20" s="198"/>
      <c r="G20" s="198"/>
      <c r="H20" s="198"/>
    </row>
    <row r="21" spans="2:8">
      <c r="B21" s="192">
        <f>B16+1</f>
        <v>10</v>
      </c>
      <c r="C21" s="161" t="s">
        <v>2216</v>
      </c>
      <c r="D21" s="198"/>
      <c r="E21" s="198" t="str">
        <f>Cust_Acyn</f>
        <v>Customer</v>
      </c>
      <c r="F21" s="216" t="s">
        <v>325</v>
      </c>
      <c r="G21" s="198"/>
      <c r="H21" s="198"/>
    </row>
    <row r="22" spans="2:8">
      <c r="B22" s="192">
        <f>B21+1</f>
        <v>11</v>
      </c>
      <c r="C22" s="161" t="s">
        <v>2217</v>
      </c>
      <c r="D22" s="198"/>
      <c r="E22" s="198" t="str">
        <f>Cust_Acyn</f>
        <v>Customer</v>
      </c>
      <c r="F22" s="216" t="s">
        <v>325</v>
      </c>
      <c r="G22" s="198"/>
      <c r="H22" s="198"/>
    </row>
    <row r="23" spans="2:8">
      <c r="B23" s="192">
        <f>B22+1</f>
        <v>12</v>
      </c>
      <c r="C23" s="161" t="s">
        <v>2154</v>
      </c>
      <c r="D23" s="198"/>
      <c r="E23" s="198" t="str">
        <f>Cust_Acyn</f>
        <v>Customer</v>
      </c>
      <c r="F23" s="216" t="s">
        <v>325</v>
      </c>
      <c r="G23" s="198"/>
      <c r="H23" s="198"/>
    </row>
    <row r="24" spans="2:8">
      <c r="B24" s="192">
        <f>B23+1</f>
        <v>13</v>
      </c>
      <c r="C24" s="161" t="s">
        <v>2218</v>
      </c>
      <c r="D24" s="198"/>
      <c r="E24" s="198" t="str">
        <f>Cust_Acyn</f>
        <v>Customer</v>
      </c>
      <c r="F24" s="216" t="s">
        <v>325</v>
      </c>
      <c r="G24" s="198"/>
      <c r="H24" s="198"/>
    </row>
    <row r="25" spans="2:8">
      <c r="B25" s="192"/>
      <c r="C25" s="160" t="s">
        <v>167</v>
      </c>
      <c r="D25" s="198" t="s">
        <v>2156</v>
      </c>
      <c r="E25" s="198"/>
      <c r="F25" s="198"/>
      <c r="G25" s="198"/>
      <c r="H25" s="198"/>
    </row>
    <row r="26" spans="2:8">
      <c r="B26" s="192"/>
      <c r="C26" s="164"/>
      <c r="D26" s="201" t="s">
        <v>2219</v>
      </c>
      <c r="E26" s="198"/>
      <c r="F26" s="198"/>
      <c r="G26" s="198"/>
      <c r="H26" s="198"/>
    </row>
    <row r="27" spans="2:8">
      <c r="B27" s="192"/>
      <c r="C27" s="160" t="s">
        <v>169</v>
      </c>
      <c r="D27" s="198" t="s">
        <v>2220</v>
      </c>
      <c r="E27" s="198"/>
      <c r="F27" s="198"/>
      <c r="G27" s="198"/>
      <c r="H27" s="198"/>
    </row>
    <row r="28" spans="2:8">
      <c r="B28" s="192"/>
      <c r="C28" s="624" t="s">
        <v>1118</v>
      </c>
      <c r="D28" s="624"/>
      <c r="E28" s="198" t="str">
        <f>Cust_Acyn&amp;"/ Hitachi"</f>
        <v>Customer/ Hitachi</v>
      </c>
      <c r="F28" s="192" t="s">
        <v>65</v>
      </c>
      <c r="G28" s="198"/>
      <c r="H28" s="198"/>
    </row>
    <row r="29" spans="2:8">
      <c r="B29" s="192">
        <f>B24+1</f>
        <v>14</v>
      </c>
      <c r="C29" s="161" t="s">
        <v>2221</v>
      </c>
      <c r="D29" s="198"/>
      <c r="E29" s="198" t="str">
        <f>Cust_Acyn</f>
        <v>Customer</v>
      </c>
      <c r="F29" s="216" t="s">
        <v>325</v>
      </c>
      <c r="G29" s="198"/>
      <c r="H29" s="198"/>
    </row>
    <row r="30" spans="2:8">
      <c r="B30" s="194"/>
      <c r="C30" s="241" t="s">
        <v>2222</v>
      </c>
      <c r="D30" s="197"/>
      <c r="E30" s="197"/>
      <c r="F30" s="197"/>
    </row>
  </sheetData>
  <mergeCells count="8">
    <mergeCell ref="B10:H10"/>
    <mergeCell ref="C28:D28"/>
    <mergeCell ref="B2:H2"/>
    <mergeCell ref="C3:D3"/>
    <mergeCell ref="J3:K3"/>
    <mergeCell ref="B5:H5"/>
    <mergeCell ref="J4:K4"/>
    <mergeCell ref="J8:K8"/>
  </mergeCells>
  <hyperlinks>
    <hyperlink ref="J2" location="'Cover Sheet'!A1" display="Back to Cover Sheet" xr:uid="{00000000-0004-0000-1500-000000000000}"/>
  </hyperlinks>
  <pageMargins left="0.7" right="0.7" top="0.75" bottom="0.75" header="0.3" footer="0.3"/>
  <pageSetup orientation="portrait" horizontalDpi="4294967292" verticalDpi="4294967292"/>
  <headerFooter alignWithMargins="0"/>
  <colBreaks count="1" manualBreakCount="1">
    <brk id="2"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B0F0"/>
  </sheetPr>
  <dimension ref="B1:N73"/>
  <sheetViews>
    <sheetView zoomScale="80" zoomScaleNormal="80" workbookViewId="0">
      <selection activeCell="F78" sqref="F78"/>
    </sheetView>
  </sheetViews>
  <sheetFormatPr defaultColWidth="8.7109375" defaultRowHeight="15"/>
  <cols>
    <col min="1" max="1" width="2.140625" style="104" customWidth="1"/>
    <col min="2" max="2" width="4.42578125" style="102" customWidth="1"/>
    <col min="3" max="3" width="3.7109375" style="103" customWidth="1"/>
    <col min="4" max="4" width="137.140625" style="103" customWidth="1"/>
    <col min="5" max="5" width="19.42578125" style="104" bestFit="1" customWidth="1"/>
    <col min="6" max="6" width="12.42578125" style="104" bestFit="1" customWidth="1"/>
    <col min="7" max="7" width="15.7109375" style="104" bestFit="1" customWidth="1"/>
    <col min="8" max="8" width="14.42578125" style="104" bestFit="1" customWidth="1"/>
    <col min="9" max="9" width="8.7109375" style="104"/>
    <col min="10" max="10" width="31" style="104" customWidth="1"/>
    <col min="11" max="11" width="24" style="104" customWidth="1"/>
    <col min="12" max="16384" width="8.7109375" style="104"/>
  </cols>
  <sheetData>
    <row r="1" spans="2:11" ht="9" customHeight="1"/>
    <row r="2" spans="2:11" ht="20.25">
      <c r="B2" s="628" t="s">
        <v>2223</v>
      </c>
      <c r="C2" s="628"/>
      <c r="D2" s="628"/>
      <c r="E2" s="628"/>
      <c r="F2" s="628"/>
      <c r="G2" s="628"/>
      <c r="H2" s="628"/>
      <c r="J2" s="184" t="s">
        <v>53</v>
      </c>
    </row>
    <row r="3" spans="2:11" ht="23.25">
      <c r="B3" s="117" t="s">
        <v>151</v>
      </c>
      <c r="C3" s="529" t="s">
        <v>620</v>
      </c>
      <c r="D3" s="529"/>
      <c r="E3" s="467" t="s">
        <v>200</v>
      </c>
      <c r="F3" s="467" t="s">
        <v>201</v>
      </c>
      <c r="G3" s="467" t="s">
        <v>202</v>
      </c>
      <c r="H3" s="467" t="s">
        <v>203</v>
      </c>
      <c r="J3" s="551" t="s">
        <v>204</v>
      </c>
      <c r="K3" s="551"/>
    </row>
    <row r="4" spans="2:11" s="267" customFormat="1" ht="15.75">
      <c r="B4" s="359"/>
      <c r="C4" s="360" t="s">
        <v>621</v>
      </c>
      <c r="D4" s="359"/>
      <c r="E4" s="359"/>
      <c r="F4" s="359"/>
      <c r="G4" s="359"/>
      <c r="H4" s="359"/>
      <c r="J4" s="552" t="str">
        <f>Cust_Acyn</f>
        <v>Customer</v>
      </c>
      <c r="K4" s="552"/>
    </row>
    <row r="5" spans="2:11" ht="15.75">
      <c r="B5" s="579" t="s">
        <v>622</v>
      </c>
      <c r="C5" s="579"/>
      <c r="D5" s="579"/>
      <c r="E5" s="579"/>
      <c r="F5" s="579"/>
      <c r="G5" s="579"/>
      <c r="H5" s="579"/>
      <c r="J5" s="173" t="s">
        <v>209</v>
      </c>
      <c r="K5" s="173" t="str">
        <f>Cust_PM</f>
        <v>Cust_PM_TBD</v>
      </c>
    </row>
    <row r="6" spans="2:11" ht="15.75">
      <c r="B6" s="192">
        <v>1</v>
      </c>
      <c r="C6" s="474" t="s">
        <v>2202</v>
      </c>
      <c r="D6" s="474"/>
      <c r="E6" s="198" t="str">
        <f>Cust_Acyn</f>
        <v>Customer</v>
      </c>
      <c r="F6" s="216" t="s">
        <v>325</v>
      </c>
      <c r="G6" s="198"/>
      <c r="H6" s="198"/>
      <c r="J6" s="173" t="s">
        <v>213</v>
      </c>
      <c r="K6" s="173" t="str">
        <f>Cust_Storage_Lead</f>
        <v>Cust_Storage_Lead_TBD</v>
      </c>
    </row>
    <row r="7" spans="2:11" ht="15.75">
      <c r="B7" s="192">
        <f>B6+1</f>
        <v>2</v>
      </c>
      <c r="C7" s="474" t="s">
        <v>2203</v>
      </c>
      <c r="D7" s="474"/>
      <c r="E7" s="198" t="str">
        <f>Cust_Acyn</f>
        <v>Customer</v>
      </c>
      <c r="F7" s="216" t="s">
        <v>325</v>
      </c>
      <c r="G7" s="198"/>
      <c r="H7" s="198"/>
      <c r="J7" s="173" t="s">
        <v>215</v>
      </c>
      <c r="K7" s="173"/>
    </row>
    <row r="8" spans="2:11" ht="15.75">
      <c r="B8" s="192">
        <f>B7+1</f>
        <v>3</v>
      </c>
      <c r="C8" s="474" t="s">
        <v>2204</v>
      </c>
      <c r="D8" s="474"/>
      <c r="E8" s="198" t="str">
        <f>Cust_Acyn</f>
        <v>Customer</v>
      </c>
      <c r="F8" s="216" t="s">
        <v>325</v>
      </c>
      <c r="G8" s="198"/>
      <c r="H8" s="198"/>
      <c r="J8" s="552" t="s">
        <v>217</v>
      </c>
      <c r="K8" s="552"/>
    </row>
    <row r="9" spans="2:11" ht="15.75">
      <c r="B9" s="192">
        <v>4</v>
      </c>
      <c r="C9" s="474" t="s">
        <v>2205</v>
      </c>
      <c r="D9" s="474"/>
      <c r="E9" s="198" t="str">
        <f>Cust_Acyn</f>
        <v>Customer</v>
      </c>
      <c r="F9" s="216" t="s">
        <v>325</v>
      </c>
      <c r="G9" s="198"/>
      <c r="H9" s="198"/>
      <c r="J9" s="173" t="s">
        <v>219</v>
      </c>
      <c r="K9" s="173" t="str">
        <f>Hitachi_PM_1</f>
        <v>HitachiPM_TBD</v>
      </c>
    </row>
    <row r="10" spans="2:11" ht="15.75">
      <c r="B10" s="579" t="s">
        <v>731</v>
      </c>
      <c r="C10" s="579"/>
      <c r="D10" s="579"/>
      <c r="E10" s="579"/>
      <c r="F10" s="579"/>
      <c r="G10" s="579"/>
      <c r="H10" s="579"/>
      <c r="J10" s="173" t="s">
        <v>1159</v>
      </c>
      <c r="K10" s="173" t="str">
        <f>Hitachi_STC_1</f>
        <v>Hitachi_STC_TBD</v>
      </c>
    </row>
    <row r="11" spans="2:11" ht="15.75">
      <c r="B11" s="625" t="s">
        <v>2224</v>
      </c>
      <c r="C11" s="626"/>
      <c r="D11" s="626"/>
      <c r="E11" s="626"/>
      <c r="F11" s="626"/>
      <c r="G11" s="626"/>
      <c r="H11" s="627"/>
      <c r="J11" s="173" t="s">
        <v>223</v>
      </c>
      <c r="K11" s="173" t="str">
        <f>Hitachi_Lead_TC</f>
        <v>HitachiLeadTC_TBD</v>
      </c>
    </row>
    <row r="12" spans="2:11" ht="15.75">
      <c r="B12" s="192">
        <f>B9+1</f>
        <v>5</v>
      </c>
      <c r="C12" s="198" t="s">
        <v>2225</v>
      </c>
      <c r="D12" s="190"/>
      <c r="E12" s="198" t="str">
        <f>Cust_Acyn</f>
        <v>Customer</v>
      </c>
      <c r="F12" s="216" t="s">
        <v>325</v>
      </c>
      <c r="G12" s="198"/>
      <c r="H12" s="198"/>
      <c r="J12" s="173" t="s">
        <v>225</v>
      </c>
      <c r="K12" s="173" t="str">
        <f>Hitachi_TC_1</f>
        <v>HitachiTC1_TBD</v>
      </c>
    </row>
    <row r="13" spans="2:11" ht="15.75">
      <c r="B13" s="192"/>
      <c r="C13" s="160" t="s">
        <v>167</v>
      </c>
      <c r="D13" s="198" t="s">
        <v>2226</v>
      </c>
      <c r="E13" s="198"/>
      <c r="F13" s="198"/>
      <c r="G13" s="198"/>
      <c r="H13" s="198"/>
      <c r="J13" s="173" t="s">
        <v>227</v>
      </c>
      <c r="K13" s="173" t="str">
        <f>Hitachi_TC_2</f>
        <v>HitachiTC2_TBD</v>
      </c>
    </row>
    <row r="14" spans="2:11" ht="15.75">
      <c r="B14" s="192"/>
      <c r="C14" s="160" t="s">
        <v>169</v>
      </c>
      <c r="D14" s="198" t="s">
        <v>2227</v>
      </c>
      <c r="E14" s="198"/>
      <c r="F14" s="198"/>
      <c r="G14" s="198"/>
      <c r="H14" s="198"/>
      <c r="J14" s="15"/>
      <c r="K14" s="15"/>
    </row>
    <row r="15" spans="2:11" ht="15.75">
      <c r="B15" s="192"/>
      <c r="C15" s="160" t="s">
        <v>171</v>
      </c>
      <c r="D15" s="198" t="s">
        <v>2127</v>
      </c>
      <c r="E15" s="198"/>
      <c r="F15" s="198"/>
      <c r="G15" s="198"/>
      <c r="H15" s="198"/>
      <c r="J15" s="15"/>
      <c r="K15" s="15"/>
    </row>
    <row r="16" spans="2:11" ht="15.75">
      <c r="B16" s="192"/>
      <c r="C16" s="160" t="s">
        <v>173</v>
      </c>
      <c r="D16" s="198" t="s">
        <v>2228</v>
      </c>
      <c r="E16" s="198"/>
      <c r="F16" s="198"/>
      <c r="G16" s="198"/>
      <c r="H16" s="198"/>
      <c r="J16" s="15"/>
      <c r="K16" s="15"/>
    </row>
    <row r="17" spans="2:14" ht="15.75">
      <c r="B17" s="192"/>
      <c r="C17" s="160" t="s">
        <v>233</v>
      </c>
      <c r="D17" s="198" t="s">
        <v>2229</v>
      </c>
      <c r="E17" s="198"/>
      <c r="F17" s="198"/>
      <c r="G17" s="198"/>
      <c r="H17" s="198"/>
    </row>
    <row r="18" spans="2:14" ht="15.75">
      <c r="B18" s="192">
        <f>B12+1</f>
        <v>6</v>
      </c>
      <c r="C18" s="161" t="s">
        <v>2230</v>
      </c>
      <c r="D18" s="198"/>
      <c r="E18" s="198" t="str">
        <f>Cust_Acyn</f>
        <v>Customer</v>
      </c>
      <c r="F18" s="216" t="s">
        <v>325</v>
      </c>
      <c r="G18" s="198"/>
      <c r="H18" s="198"/>
    </row>
    <row r="19" spans="2:14" ht="15.75">
      <c r="B19" s="192"/>
      <c r="C19" s="160" t="s">
        <v>167</v>
      </c>
      <c r="D19" s="198" t="s">
        <v>2231</v>
      </c>
      <c r="E19" s="198"/>
      <c r="F19" s="198"/>
      <c r="G19" s="198"/>
      <c r="H19" s="198"/>
    </row>
    <row r="20" spans="2:14" ht="15.75">
      <c r="B20" s="192"/>
      <c r="C20" s="160" t="s">
        <v>169</v>
      </c>
      <c r="D20" s="198" t="s">
        <v>2127</v>
      </c>
      <c r="E20" s="198"/>
      <c r="F20" s="198"/>
      <c r="G20" s="198"/>
      <c r="H20" s="198"/>
    </row>
    <row r="21" spans="2:14" ht="15.75">
      <c r="B21" s="192"/>
      <c r="C21" s="160" t="s">
        <v>171</v>
      </c>
      <c r="D21" s="198" t="s">
        <v>2232</v>
      </c>
      <c r="E21" s="198"/>
      <c r="F21" s="198"/>
      <c r="G21" s="198"/>
      <c r="H21" s="198"/>
    </row>
    <row r="22" spans="2:14" ht="15.75">
      <c r="B22" s="192"/>
      <c r="C22" s="160" t="s">
        <v>173</v>
      </c>
      <c r="D22" s="198" t="s">
        <v>2233</v>
      </c>
      <c r="E22" s="198"/>
      <c r="F22" s="198"/>
      <c r="G22" s="198"/>
      <c r="H22" s="198"/>
    </row>
    <row r="23" spans="2:14" ht="15.75">
      <c r="B23" s="192"/>
      <c r="C23" s="160" t="s">
        <v>233</v>
      </c>
      <c r="D23" s="198" t="s">
        <v>2234</v>
      </c>
      <c r="E23" s="198"/>
      <c r="F23" s="198"/>
      <c r="G23" s="198"/>
      <c r="H23" s="198"/>
    </row>
    <row r="24" spans="2:14" ht="15.75">
      <c r="B24" s="192"/>
      <c r="C24" s="160" t="s">
        <v>243</v>
      </c>
      <c r="D24" s="198" t="s">
        <v>2228</v>
      </c>
      <c r="E24" s="198"/>
      <c r="F24" s="198"/>
      <c r="G24" s="198"/>
      <c r="H24" s="198"/>
    </row>
    <row r="25" spans="2:14" ht="15.75">
      <c r="B25" s="192"/>
      <c r="C25" s="160" t="s">
        <v>457</v>
      </c>
      <c r="D25" s="198" t="s">
        <v>2229</v>
      </c>
      <c r="E25" s="198"/>
      <c r="F25" s="198"/>
      <c r="G25" s="198"/>
      <c r="H25" s="198"/>
      <c r="I25" s="105"/>
      <c r="L25" s="105"/>
      <c r="M25" s="105"/>
      <c r="N25" s="105"/>
    </row>
    <row r="26" spans="2:14" ht="15.75">
      <c r="B26" s="192">
        <f>B18+1</f>
        <v>7</v>
      </c>
      <c r="C26" s="161" t="s">
        <v>2235</v>
      </c>
      <c r="D26" s="474"/>
      <c r="E26" s="474" t="str">
        <f>Cust_Acyn</f>
        <v>Customer</v>
      </c>
      <c r="F26" s="216" t="s">
        <v>325</v>
      </c>
      <c r="G26" s="474"/>
      <c r="H26" s="474"/>
    </row>
    <row r="27" spans="2:14" ht="15.75">
      <c r="B27" s="192">
        <f>B26+1</f>
        <v>8</v>
      </c>
      <c r="C27" s="161" t="s">
        <v>2211</v>
      </c>
      <c r="D27" s="474"/>
      <c r="E27" s="474" t="s">
        <v>294</v>
      </c>
      <c r="F27" s="198"/>
      <c r="G27" s="198"/>
      <c r="H27" s="198"/>
    </row>
    <row r="28" spans="2:14" ht="15.75">
      <c r="B28" s="192"/>
      <c r="C28" s="192" t="s">
        <v>167</v>
      </c>
      <c r="D28" s="161" t="s">
        <v>2236</v>
      </c>
      <c r="E28" s="198"/>
      <c r="F28" s="198"/>
      <c r="G28" s="198"/>
      <c r="H28" s="198"/>
    </row>
    <row r="29" spans="2:14" ht="15.75">
      <c r="B29" s="192"/>
      <c r="C29" s="192" t="s">
        <v>169</v>
      </c>
      <c r="D29" s="161" t="s">
        <v>2237</v>
      </c>
      <c r="E29" s="198"/>
      <c r="F29" s="198"/>
      <c r="G29" s="198"/>
      <c r="H29" s="198"/>
    </row>
    <row r="30" spans="2:14" ht="15.75">
      <c r="B30" s="192"/>
      <c r="C30" s="192" t="s">
        <v>171</v>
      </c>
      <c r="D30" s="161" t="s">
        <v>2238</v>
      </c>
      <c r="E30" s="198"/>
      <c r="F30" s="198"/>
      <c r="G30" s="198"/>
      <c r="H30" s="198"/>
    </row>
    <row r="31" spans="2:14" ht="15.75">
      <c r="B31" s="192"/>
      <c r="C31" s="192" t="s">
        <v>173</v>
      </c>
      <c r="D31" s="161" t="s">
        <v>2239</v>
      </c>
      <c r="E31" s="198"/>
      <c r="F31" s="198"/>
      <c r="G31" s="198"/>
      <c r="H31" s="198"/>
    </row>
    <row r="32" spans="2:14" ht="15.75">
      <c r="B32" s="192">
        <f>B27+1</f>
        <v>9</v>
      </c>
      <c r="C32" s="198" t="s">
        <v>2240</v>
      </c>
      <c r="D32" s="168"/>
      <c r="E32" s="198" t="str">
        <f>Cust_Acyn</f>
        <v>Customer</v>
      </c>
      <c r="F32" s="216" t="s">
        <v>325</v>
      </c>
      <c r="G32" s="198"/>
      <c r="H32" s="198"/>
    </row>
    <row r="33" spans="2:8" ht="15.75">
      <c r="B33" s="192"/>
      <c r="C33" s="192" t="s">
        <v>167</v>
      </c>
      <c r="D33" s="161" t="s">
        <v>2241</v>
      </c>
      <c r="E33" s="198"/>
      <c r="F33" s="198"/>
      <c r="G33" s="198"/>
      <c r="H33" s="198"/>
    </row>
    <row r="34" spans="2:8" ht="15.75">
      <c r="B34" s="192"/>
      <c r="C34" s="192" t="s">
        <v>169</v>
      </c>
      <c r="D34" s="161" t="s">
        <v>2242</v>
      </c>
      <c r="E34" s="198"/>
      <c r="F34" s="198"/>
      <c r="G34" s="198"/>
      <c r="H34" s="198"/>
    </row>
    <row r="35" spans="2:8" ht="15.75">
      <c r="B35" s="192"/>
      <c r="C35" s="192" t="s">
        <v>171</v>
      </c>
      <c r="D35" s="161" t="s">
        <v>2243</v>
      </c>
      <c r="E35" s="198"/>
      <c r="F35" s="198"/>
      <c r="G35" s="198"/>
      <c r="H35" s="198"/>
    </row>
    <row r="36" spans="2:8" ht="15.75">
      <c r="B36" s="192"/>
      <c r="C36" s="192" t="s">
        <v>173</v>
      </c>
      <c r="D36" s="239" t="s">
        <v>2244</v>
      </c>
      <c r="E36" s="198"/>
      <c r="F36" s="198"/>
      <c r="G36" s="198"/>
      <c r="H36" s="198"/>
    </row>
    <row r="37" spans="2:8" ht="15.75">
      <c r="B37" s="192"/>
      <c r="C37" s="192" t="s">
        <v>233</v>
      </c>
      <c r="D37" s="198" t="s">
        <v>2245</v>
      </c>
      <c r="E37" s="198"/>
      <c r="F37" s="198"/>
      <c r="G37" s="198"/>
      <c r="H37" s="198"/>
    </row>
    <row r="38" spans="2:8" ht="15.75">
      <c r="B38" s="192"/>
      <c r="C38" s="192" t="s">
        <v>243</v>
      </c>
      <c r="D38" s="161" t="s">
        <v>2246</v>
      </c>
      <c r="E38" s="198"/>
      <c r="F38" s="198"/>
      <c r="G38" s="198"/>
      <c r="H38" s="198"/>
    </row>
    <row r="39" spans="2:8" ht="15.75">
      <c r="B39" s="192"/>
      <c r="C39" s="160" t="s">
        <v>457</v>
      </c>
      <c r="D39" s="198" t="s">
        <v>2247</v>
      </c>
      <c r="E39" s="198"/>
      <c r="F39" s="198"/>
      <c r="G39" s="198"/>
      <c r="H39" s="198"/>
    </row>
    <row r="40" spans="2:8" ht="15.75">
      <c r="B40" s="192"/>
      <c r="C40" s="160" t="s">
        <v>462</v>
      </c>
      <c r="D40" s="198" t="s">
        <v>2248</v>
      </c>
      <c r="E40" s="198"/>
      <c r="F40" s="198"/>
      <c r="G40" s="198"/>
      <c r="H40" s="198"/>
    </row>
    <row r="41" spans="2:8" ht="15.75">
      <c r="B41" s="192"/>
      <c r="C41" s="160" t="s">
        <v>471</v>
      </c>
      <c r="D41" s="198" t="s">
        <v>2175</v>
      </c>
      <c r="E41" s="198"/>
      <c r="F41" s="198"/>
      <c r="G41" s="198"/>
      <c r="H41" s="198"/>
    </row>
    <row r="42" spans="2:8" ht="15.75">
      <c r="B42" s="192"/>
      <c r="C42" s="160" t="s">
        <v>481</v>
      </c>
      <c r="D42" s="198" t="s">
        <v>2242</v>
      </c>
      <c r="E42" s="198"/>
      <c r="F42" s="198"/>
      <c r="G42" s="198"/>
      <c r="H42" s="198"/>
    </row>
    <row r="43" spans="2:8" ht="15.75">
      <c r="B43" s="192"/>
      <c r="C43" s="192" t="s">
        <v>1548</v>
      </c>
      <c r="D43" s="161" t="s">
        <v>2243</v>
      </c>
      <c r="E43" s="198"/>
      <c r="F43" s="198"/>
      <c r="G43" s="198"/>
      <c r="H43" s="198"/>
    </row>
    <row r="44" spans="2:8" ht="15.75">
      <c r="B44" s="192"/>
      <c r="C44" s="192" t="s">
        <v>1550</v>
      </c>
      <c r="D44" s="239" t="s">
        <v>2244</v>
      </c>
      <c r="E44" s="198"/>
      <c r="F44" s="198"/>
      <c r="G44" s="198"/>
      <c r="H44" s="198"/>
    </row>
    <row r="45" spans="2:8" ht="15.75">
      <c r="B45" s="192"/>
      <c r="C45" s="192" t="s">
        <v>1552</v>
      </c>
      <c r="D45" s="198" t="s">
        <v>2249</v>
      </c>
      <c r="E45" s="198"/>
      <c r="F45" s="198"/>
      <c r="G45" s="198"/>
      <c r="H45" s="198"/>
    </row>
    <row r="46" spans="2:8" ht="15.75">
      <c r="B46" s="192"/>
      <c r="C46" s="160" t="s">
        <v>1554</v>
      </c>
      <c r="D46" s="198" t="s">
        <v>2169</v>
      </c>
      <c r="E46" s="198"/>
      <c r="F46" s="198"/>
      <c r="G46" s="198"/>
      <c r="H46" s="198"/>
    </row>
    <row r="47" spans="2:8" ht="15.75">
      <c r="B47" s="192">
        <f>B32+1</f>
        <v>10</v>
      </c>
      <c r="C47" s="198" t="s">
        <v>2250</v>
      </c>
      <c r="D47" s="198"/>
      <c r="E47" s="198" t="str">
        <f>Cust_Acyn</f>
        <v>Customer</v>
      </c>
      <c r="F47" s="216" t="s">
        <v>325</v>
      </c>
      <c r="G47" s="198"/>
      <c r="H47" s="198"/>
    </row>
    <row r="48" spans="2:8" ht="15.75">
      <c r="B48" s="192"/>
      <c r="C48" s="192" t="s">
        <v>167</v>
      </c>
      <c r="D48" s="198" t="s">
        <v>2251</v>
      </c>
      <c r="E48" s="198"/>
      <c r="F48" s="198"/>
      <c r="G48" s="198"/>
      <c r="H48" s="198"/>
    </row>
    <row r="49" spans="2:8" ht="15.75">
      <c r="B49" s="192"/>
      <c r="C49" s="192" t="s">
        <v>169</v>
      </c>
      <c r="D49" s="161" t="s">
        <v>2252</v>
      </c>
      <c r="E49" s="198"/>
      <c r="F49" s="198"/>
      <c r="G49" s="198"/>
      <c r="H49" s="198"/>
    </row>
    <row r="50" spans="2:8" ht="15.75">
      <c r="B50" s="192"/>
      <c r="C50" s="192" t="s">
        <v>171</v>
      </c>
      <c r="D50" s="198" t="s">
        <v>2173</v>
      </c>
      <c r="E50" s="198"/>
      <c r="F50" s="198"/>
      <c r="G50" s="198"/>
      <c r="H50" s="198"/>
    </row>
    <row r="51" spans="2:8" ht="15.75">
      <c r="B51" s="192"/>
      <c r="C51" s="192" t="s">
        <v>173</v>
      </c>
      <c r="D51" s="202" t="s">
        <v>2253</v>
      </c>
      <c r="E51" s="198"/>
      <c r="F51" s="198"/>
      <c r="G51" s="198"/>
      <c r="H51" s="198"/>
    </row>
    <row r="52" spans="2:8" ht="15.75">
      <c r="B52" s="192"/>
      <c r="C52" s="192" t="s">
        <v>233</v>
      </c>
      <c r="D52" s="198" t="s">
        <v>2175</v>
      </c>
      <c r="E52" s="198"/>
      <c r="F52" s="198"/>
      <c r="G52" s="198"/>
      <c r="H52" s="198"/>
    </row>
    <row r="53" spans="2:8" ht="15.75">
      <c r="B53" s="192"/>
      <c r="C53" s="192" t="s">
        <v>243</v>
      </c>
      <c r="D53" s="198" t="s">
        <v>2242</v>
      </c>
      <c r="E53" s="198"/>
      <c r="F53" s="198"/>
      <c r="G53" s="198"/>
      <c r="H53" s="198"/>
    </row>
    <row r="54" spans="2:8" ht="15.75">
      <c r="B54" s="192"/>
      <c r="C54" s="160" t="s">
        <v>457</v>
      </c>
      <c r="D54" s="161" t="s">
        <v>2243</v>
      </c>
      <c r="E54" s="198"/>
      <c r="F54" s="198"/>
      <c r="G54" s="198"/>
      <c r="H54" s="198"/>
    </row>
    <row r="55" spans="2:8" ht="15.75">
      <c r="B55" s="192"/>
      <c r="C55" s="160" t="s">
        <v>462</v>
      </c>
      <c r="D55" s="239" t="s">
        <v>2244</v>
      </c>
      <c r="E55" s="198"/>
      <c r="F55" s="198"/>
      <c r="G55" s="198"/>
      <c r="H55" s="198"/>
    </row>
    <row r="56" spans="2:8" ht="15.75">
      <c r="B56" s="192"/>
      <c r="C56" s="192" t="s">
        <v>471</v>
      </c>
      <c r="D56" s="204" t="s">
        <v>2254</v>
      </c>
      <c r="E56" s="198"/>
      <c r="F56" s="198"/>
      <c r="G56" s="198"/>
      <c r="H56" s="198"/>
    </row>
    <row r="57" spans="2:8" ht="15.75">
      <c r="B57" s="192"/>
      <c r="C57" s="192" t="s">
        <v>481</v>
      </c>
      <c r="D57" s="204" t="s">
        <v>2255</v>
      </c>
      <c r="E57" s="198"/>
      <c r="F57" s="198"/>
      <c r="G57" s="198"/>
      <c r="H57" s="198"/>
    </row>
    <row r="58" spans="2:8" ht="15.75">
      <c r="B58" s="192"/>
      <c r="C58" s="192" t="s">
        <v>1548</v>
      </c>
      <c r="D58" s="204" t="s">
        <v>2256</v>
      </c>
      <c r="E58" s="198"/>
      <c r="F58" s="198"/>
      <c r="G58" s="198"/>
      <c r="H58" s="198"/>
    </row>
    <row r="59" spans="2:8" ht="15.75">
      <c r="B59" s="192"/>
      <c r="C59" s="192" t="s">
        <v>1550</v>
      </c>
      <c r="D59" s="204" t="s">
        <v>2179</v>
      </c>
      <c r="E59" s="198"/>
      <c r="F59" s="198"/>
      <c r="G59" s="198"/>
      <c r="H59" s="198"/>
    </row>
    <row r="60" spans="2:8" ht="15.75">
      <c r="B60" s="192"/>
      <c r="C60" s="192" t="s">
        <v>1552</v>
      </c>
      <c r="D60" s="204" t="s">
        <v>2180</v>
      </c>
      <c r="E60" s="198"/>
      <c r="F60" s="198"/>
      <c r="G60" s="198"/>
      <c r="H60" s="198"/>
    </row>
    <row r="61" spans="2:8" ht="15.75">
      <c r="B61" s="192"/>
      <c r="C61" s="192" t="s">
        <v>1554</v>
      </c>
      <c r="D61" s="161" t="s">
        <v>2181</v>
      </c>
      <c r="E61" s="198"/>
      <c r="F61" s="198"/>
      <c r="G61" s="198"/>
      <c r="H61" s="198"/>
    </row>
    <row r="62" spans="2:8" ht="15.75">
      <c r="B62" s="192"/>
      <c r="C62" s="192" t="s">
        <v>1557</v>
      </c>
      <c r="D62" s="161" t="s">
        <v>2182</v>
      </c>
      <c r="E62" s="198"/>
      <c r="F62" s="198"/>
      <c r="G62" s="198"/>
      <c r="H62" s="198"/>
    </row>
    <row r="63" spans="2:8" ht="15.75">
      <c r="B63" s="192"/>
      <c r="C63" s="192" t="s">
        <v>1560</v>
      </c>
      <c r="D63" s="161" t="s">
        <v>2257</v>
      </c>
      <c r="E63" s="198"/>
      <c r="F63" s="198"/>
      <c r="G63" s="198"/>
      <c r="H63" s="198"/>
    </row>
    <row r="64" spans="2:8" ht="15.75">
      <c r="B64" s="192"/>
      <c r="C64" s="192" t="s">
        <v>1563</v>
      </c>
      <c r="D64" s="161" t="s">
        <v>2184</v>
      </c>
      <c r="E64" s="198"/>
      <c r="F64" s="198"/>
      <c r="G64" s="198"/>
      <c r="H64" s="198"/>
    </row>
    <row r="65" spans="2:8" ht="15.75">
      <c r="B65" s="192"/>
      <c r="C65" s="192" t="s">
        <v>1565</v>
      </c>
      <c r="D65" s="462" t="s">
        <v>2185</v>
      </c>
      <c r="E65" s="198"/>
      <c r="F65" s="198"/>
      <c r="G65" s="198"/>
      <c r="H65" s="198"/>
    </row>
    <row r="66" spans="2:8" ht="15.75">
      <c r="B66" s="192">
        <f>B47+1</f>
        <v>11</v>
      </c>
      <c r="C66" s="462" t="s">
        <v>2186</v>
      </c>
      <c r="D66" s="240"/>
      <c r="E66" s="198" t="str">
        <f>Cust_Acyn</f>
        <v>Customer</v>
      </c>
      <c r="F66" s="216" t="s">
        <v>325</v>
      </c>
      <c r="G66" s="198"/>
      <c r="H66" s="198"/>
    </row>
    <row r="67" spans="2:8" ht="15.75">
      <c r="B67" s="192">
        <f>B66+1</f>
        <v>12</v>
      </c>
      <c r="C67" s="462" t="s">
        <v>2187</v>
      </c>
      <c r="D67" s="240"/>
      <c r="E67" s="198" t="str">
        <f>Cust_Acyn</f>
        <v>Customer</v>
      </c>
      <c r="F67" s="216" t="s">
        <v>325</v>
      </c>
      <c r="G67" s="198"/>
      <c r="H67" s="198"/>
    </row>
    <row r="68" spans="2:8" ht="15.75">
      <c r="B68" s="192">
        <f>B67+1</f>
        <v>13</v>
      </c>
      <c r="C68" s="462" t="s">
        <v>2188</v>
      </c>
      <c r="D68" s="240"/>
      <c r="E68" s="198" t="str">
        <f>Cust_Acyn</f>
        <v>Customer</v>
      </c>
      <c r="F68" s="216" t="s">
        <v>325</v>
      </c>
      <c r="G68" s="198"/>
      <c r="H68" s="198"/>
    </row>
    <row r="69" spans="2:8" ht="15.75">
      <c r="B69" s="192">
        <f>B68+1</f>
        <v>14</v>
      </c>
      <c r="C69" s="462" t="s">
        <v>2189</v>
      </c>
      <c r="D69" s="240"/>
      <c r="E69" s="198" t="str">
        <f>Cust_Acyn</f>
        <v>Customer</v>
      </c>
      <c r="F69" s="216" t="s">
        <v>325</v>
      </c>
      <c r="G69" s="198"/>
      <c r="H69" s="198"/>
    </row>
    <row r="70" spans="2:8" ht="15.75">
      <c r="B70" s="192">
        <f>B69+1</f>
        <v>15</v>
      </c>
      <c r="C70" s="462" t="s">
        <v>2258</v>
      </c>
      <c r="D70" s="240"/>
      <c r="E70" s="198" t="str">
        <f>Cust_Acyn</f>
        <v>Customer</v>
      </c>
      <c r="F70" s="192" t="s">
        <v>2259</v>
      </c>
      <c r="G70" s="198"/>
      <c r="H70" s="198"/>
    </row>
    <row r="71" spans="2:8" ht="15.75">
      <c r="B71" s="192"/>
      <c r="C71" s="624" t="s">
        <v>1118</v>
      </c>
      <c r="D71" s="624"/>
      <c r="E71" s="198" t="str">
        <f>Cust_Acyn&amp;"/ Hitachi"</f>
        <v>Customer/ Hitachi</v>
      </c>
      <c r="F71" s="192" t="s">
        <v>65</v>
      </c>
      <c r="G71" s="198"/>
      <c r="H71" s="198"/>
    </row>
    <row r="72" spans="2:8" ht="15.75">
      <c r="B72" s="192">
        <f>B70+1</f>
        <v>16</v>
      </c>
      <c r="C72" s="161" t="s">
        <v>2260</v>
      </c>
      <c r="D72" s="198"/>
      <c r="E72" s="474" t="s">
        <v>294</v>
      </c>
      <c r="F72" s="198"/>
      <c r="G72" s="198"/>
      <c r="H72" s="198"/>
    </row>
    <row r="73" spans="2:8">
      <c r="B73" s="106"/>
      <c r="C73" s="107"/>
      <c r="D73" s="108"/>
      <c r="E73" s="109"/>
      <c r="F73" s="109"/>
    </row>
  </sheetData>
  <mergeCells count="9">
    <mergeCell ref="B11:H11"/>
    <mergeCell ref="C71:D71"/>
    <mergeCell ref="B2:H2"/>
    <mergeCell ref="C3:D3"/>
    <mergeCell ref="J3:K3"/>
    <mergeCell ref="B5:H5"/>
    <mergeCell ref="J4:K4"/>
    <mergeCell ref="J8:K8"/>
    <mergeCell ref="B10:H10"/>
  </mergeCells>
  <hyperlinks>
    <hyperlink ref="J2" location="'Cover Sheet'!A1" display="Back to Cover Sheet" xr:uid="{00000000-0004-0000-1600-000000000000}"/>
  </hyperlinks>
  <pageMargins left="0.7" right="0.7" top="0.75" bottom="0.75" header="0.3" footer="0.3"/>
  <pageSetup orientation="portrait" horizontalDpi="4294967292" verticalDpi="4294967292"/>
  <headerFooter alignWithMargins="0"/>
  <colBreaks count="1" manualBreakCount="1">
    <brk id="2" max="1048575"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9" tint="-0.249977111117893"/>
  </sheetPr>
  <dimension ref="B1:K99"/>
  <sheetViews>
    <sheetView zoomScale="80" zoomScaleNormal="80" zoomScaleSheetLayoutView="125" zoomScalePageLayoutView="125" workbookViewId="0">
      <selection activeCell="B2" sqref="B2:H2"/>
    </sheetView>
  </sheetViews>
  <sheetFormatPr defaultColWidth="8.7109375" defaultRowHeight="11.25"/>
  <cols>
    <col min="1" max="1" width="2.28515625" style="112" customWidth="1"/>
    <col min="2" max="2" width="4.140625" style="112" customWidth="1"/>
    <col min="3" max="3" width="3" style="113" customWidth="1"/>
    <col min="4" max="4" width="160.28515625" style="112" bestFit="1" customWidth="1"/>
    <col min="5" max="5" width="22.42578125" style="114" bestFit="1" customWidth="1"/>
    <col min="6" max="6" width="14.28515625" style="114" bestFit="1" customWidth="1"/>
    <col min="7" max="7" width="21.85546875" style="115" bestFit="1" customWidth="1"/>
    <col min="8" max="8" width="14.42578125" style="112" bestFit="1" customWidth="1"/>
    <col min="9" max="9" width="8.7109375" style="112"/>
    <col min="10" max="10" width="29.28515625" style="112" customWidth="1"/>
    <col min="11" max="11" width="25.85546875" style="112" customWidth="1"/>
    <col min="12" max="16384" width="8.7109375" style="112"/>
  </cols>
  <sheetData>
    <row r="1" spans="2:11" ht="14.1" customHeight="1"/>
    <row r="2" spans="2:11" s="116" customFormat="1" ht="21">
      <c r="B2" s="530" t="s">
        <v>2261</v>
      </c>
      <c r="C2" s="530"/>
      <c r="D2" s="530"/>
      <c r="E2" s="530"/>
      <c r="F2" s="530"/>
      <c r="G2" s="530"/>
      <c r="H2" s="530"/>
      <c r="J2" s="184" t="s">
        <v>53</v>
      </c>
    </row>
    <row r="3" spans="2:11" s="116" customFormat="1" ht="23.25">
      <c r="B3" s="117" t="s">
        <v>151</v>
      </c>
      <c r="C3" s="529" t="s">
        <v>620</v>
      </c>
      <c r="D3" s="529"/>
      <c r="E3" s="467" t="s">
        <v>200</v>
      </c>
      <c r="F3" s="467" t="s">
        <v>201</v>
      </c>
      <c r="G3" s="467" t="s">
        <v>202</v>
      </c>
      <c r="H3" s="467" t="s">
        <v>203</v>
      </c>
      <c r="J3" s="551" t="s">
        <v>204</v>
      </c>
      <c r="K3" s="551"/>
    </row>
    <row r="4" spans="2:11" s="267" customFormat="1" ht="15.75">
      <c r="B4" s="359"/>
      <c r="C4" s="360" t="s">
        <v>621</v>
      </c>
      <c r="D4" s="359"/>
      <c r="E4" s="359"/>
      <c r="F4" s="359"/>
      <c r="G4" s="359"/>
      <c r="H4" s="359"/>
      <c r="J4" s="552" t="str">
        <f>Cust_Acyn</f>
        <v>Customer</v>
      </c>
      <c r="K4" s="552"/>
    </row>
    <row r="5" spans="2:11" ht="15.75">
      <c r="B5" s="579" t="s">
        <v>622</v>
      </c>
      <c r="C5" s="579"/>
      <c r="D5" s="579"/>
      <c r="E5" s="579"/>
      <c r="F5" s="579"/>
      <c r="G5" s="579"/>
      <c r="H5" s="579"/>
      <c r="J5" s="173" t="s">
        <v>209</v>
      </c>
      <c r="K5" s="173" t="str">
        <f>Cust_PM</f>
        <v>Cust_PM_TBD</v>
      </c>
    </row>
    <row r="6" spans="2:11" ht="15.75">
      <c r="B6" s="629" t="s">
        <v>2262</v>
      </c>
      <c r="C6" s="630"/>
      <c r="D6" s="630"/>
      <c r="E6" s="630"/>
      <c r="F6" s="630"/>
      <c r="G6" s="630"/>
      <c r="H6" s="631"/>
      <c r="J6" s="173" t="s">
        <v>213</v>
      </c>
      <c r="K6" s="173" t="str">
        <f>Cust_Storage_Lead</f>
        <v>Cust_Storage_Lead_TBD</v>
      </c>
    </row>
    <row r="7" spans="2:11" s="119" customFormat="1" ht="15.75">
      <c r="B7" s="462"/>
      <c r="C7" s="205" t="s">
        <v>1155</v>
      </c>
      <c r="D7" s="206"/>
      <c r="E7" s="206"/>
      <c r="F7" s="206"/>
      <c r="G7" s="206"/>
      <c r="H7" s="207"/>
      <c r="J7" s="173" t="s">
        <v>215</v>
      </c>
      <c r="K7" s="173"/>
    </row>
    <row r="8" spans="2:11" s="120" customFormat="1" ht="15.75">
      <c r="B8" s="208">
        <v>1</v>
      </c>
      <c r="C8" s="209" t="s">
        <v>626</v>
      </c>
      <c r="D8" s="209"/>
      <c r="E8" s="209" t="str">
        <f>Cust_Acyn&amp;"/ Hitachi"</f>
        <v>Customer/ Hitachi</v>
      </c>
      <c r="F8" s="208" t="s">
        <v>627</v>
      </c>
      <c r="G8" s="210"/>
      <c r="H8" s="211"/>
      <c r="J8" s="552" t="s">
        <v>217</v>
      </c>
      <c r="K8" s="552"/>
    </row>
    <row r="9" spans="2:11" ht="15.75">
      <c r="B9" s="212"/>
      <c r="C9" s="213" t="s">
        <v>1157</v>
      </c>
      <c r="D9" s="212"/>
      <c r="E9" s="214"/>
      <c r="F9" s="214"/>
      <c r="G9" s="214"/>
      <c r="H9" s="214"/>
      <c r="J9" s="173" t="s">
        <v>219</v>
      </c>
      <c r="K9" s="173" t="str">
        <f>Hitachi_PM_1</f>
        <v>HitachiPM_TBD</v>
      </c>
    </row>
    <row r="10" spans="2:11" ht="15.75">
      <c r="B10" s="160">
        <f>B8+1</f>
        <v>2</v>
      </c>
      <c r="C10" s="212"/>
      <c r="D10" s="212" t="s">
        <v>2263</v>
      </c>
      <c r="E10" s="161" t="str">
        <f>Cust_Acyn</f>
        <v>Customer</v>
      </c>
      <c r="F10" s="215" t="s">
        <v>1674</v>
      </c>
      <c r="G10" s="214"/>
      <c r="H10" s="214"/>
      <c r="J10" s="173" t="s">
        <v>1159</v>
      </c>
      <c r="K10" s="173" t="str">
        <f>Hitachi_STC_1</f>
        <v>Hitachi_STC_TBD</v>
      </c>
    </row>
    <row r="11" spans="2:11" ht="15.75">
      <c r="B11" s="212"/>
      <c r="C11" s="213" t="s">
        <v>2264</v>
      </c>
      <c r="D11" s="212"/>
      <c r="E11" s="214"/>
      <c r="F11" s="214"/>
      <c r="G11" s="214"/>
      <c r="H11" s="214"/>
      <c r="J11" s="173" t="s">
        <v>223</v>
      </c>
      <c r="K11" s="173" t="str">
        <f>Hitachi_Lead_TC</f>
        <v>HitachiLeadTC_TBD</v>
      </c>
    </row>
    <row r="12" spans="2:11" ht="15.75">
      <c r="B12" s="215">
        <f>B10+1</f>
        <v>3</v>
      </c>
      <c r="C12" s="212" t="s">
        <v>1914</v>
      </c>
      <c r="D12" s="214"/>
      <c r="E12" s="161" t="str">
        <f>Cust_Acyn</f>
        <v>Customer</v>
      </c>
      <c r="F12" s="216" t="s">
        <v>325</v>
      </c>
      <c r="G12" s="214"/>
      <c r="H12" s="214"/>
      <c r="J12" s="173" t="s">
        <v>225</v>
      </c>
      <c r="K12" s="173" t="str">
        <f>Hitachi_TC_1</f>
        <v>HitachiTC1_TBD</v>
      </c>
    </row>
    <row r="13" spans="2:11" ht="15.75">
      <c r="B13" s="215">
        <f>B12+1</f>
        <v>4</v>
      </c>
      <c r="C13" s="212" t="s">
        <v>1873</v>
      </c>
      <c r="D13" s="214"/>
      <c r="E13" s="474" t="s">
        <v>294</v>
      </c>
      <c r="F13" s="199" t="s">
        <v>208</v>
      </c>
      <c r="G13" s="214"/>
      <c r="H13" s="214"/>
      <c r="J13" s="173" t="s">
        <v>227</v>
      </c>
      <c r="K13" s="173" t="str">
        <f>Hitachi_TC_2</f>
        <v>HitachiTC2_TBD</v>
      </c>
    </row>
    <row r="14" spans="2:11" ht="15.75">
      <c r="B14" s="215">
        <f t="shared" ref="B14:B17" si="0">B13+1</f>
        <v>5</v>
      </c>
      <c r="C14" s="212" t="s">
        <v>676</v>
      </c>
      <c r="D14" s="214"/>
      <c r="E14" s="474" t="s">
        <v>294</v>
      </c>
      <c r="F14" s="199" t="s">
        <v>208</v>
      </c>
      <c r="G14" s="214"/>
      <c r="H14" s="214"/>
      <c r="J14" s="121"/>
      <c r="K14" s="121"/>
    </row>
    <row r="15" spans="2:11" ht="15.75">
      <c r="B15" s="215">
        <f t="shared" si="0"/>
        <v>6</v>
      </c>
      <c r="C15" s="212" t="s">
        <v>2265</v>
      </c>
      <c r="D15" s="214"/>
      <c r="E15" s="161" t="str">
        <f>Cust_Acyn</f>
        <v>Customer</v>
      </c>
      <c r="F15" s="216" t="s">
        <v>325</v>
      </c>
      <c r="G15" s="214"/>
      <c r="H15" s="214"/>
      <c r="J15" s="121"/>
      <c r="K15" s="121"/>
    </row>
    <row r="16" spans="2:11" ht="15.75">
      <c r="B16" s="215">
        <f>B15+1</f>
        <v>7</v>
      </c>
      <c r="C16" s="462" t="s">
        <v>2266</v>
      </c>
      <c r="D16" s="131"/>
      <c r="E16" s="161" t="str">
        <f>Cust_Acyn</f>
        <v>Customer</v>
      </c>
      <c r="F16" s="216" t="s">
        <v>325</v>
      </c>
      <c r="G16" s="217"/>
      <c r="H16" s="218"/>
    </row>
    <row r="17" spans="2:8" ht="15.75">
      <c r="B17" s="215">
        <f t="shared" si="0"/>
        <v>8</v>
      </c>
      <c r="C17" s="173" t="s">
        <v>2267</v>
      </c>
      <c r="D17" s="219"/>
      <c r="E17" s="161" t="str">
        <f>Cust_Acyn</f>
        <v>Customer</v>
      </c>
      <c r="F17" s="216" t="s">
        <v>325</v>
      </c>
      <c r="G17" s="174"/>
      <c r="H17" s="174"/>
    </row>
    <row r="18" spans="2:8" ht="15.75">
      <c r="B18" s="176"/>
      <c r="C18" s="176" t="s">
        <v>2268</v>
      </c>
      <c r="D18" s="220" t="s">
        <v>2269</v>
      </c>
      <c r="E18" s="161"/>
      <c r="F18" s="199"/>
      <c r="G18" s="174"/>
      <c r="H18" s="174"/>
    </row>
    <row r="19" spans="2:8" ht="15.75">
      <c r="B19" s="176"/>
      <c r="C19" s="176"/>
      <c r="D19" s="221" t="s">
        <v>2270</v>
      </c>
      <c r="E19" s="161"/>
      <c r="F19" s="199"/>
      <c r="G19" s="174"/>
      <c r="H19" s="173"/>
    </row>
    <row r="20" spans="2:8" ht="15.75">
      <c r="B20" s="176"/>
      <c r="C20" s="176" t="s">
        <v>2271</v>
      </c>
      <c r="D20" s="221" t="s">
        <v>2272</v>
      </c>
      <c r="E20" s="161"/>
      <c r="F20" s="199"/>
      <c r="G20" s="174"/>
      <c r="H20" s="173"/>
    </row>
    <row r="21" spans="2:8" ht="15.75">
      <c r="B21" s="176"/>
      <c r="C21" s="176" t="s">
        <v>167</v>
      </c>
      <c r="D21" s="221" t="s">
        <v>2273</v>
      </c>
      <c r="E21" s="161"/>
      <c r="F21" s="199"/>
      <c r="G21" s="174"/>
      <c r="H21" s="173"/>
    </row>
    <row r="22" spans="2:8" ht="15.75">
      <c r="B22" s="176"/>
      <c r="C22" s="176" t="s">
        <v>169</v>
      </c>
      <c r="D22" s="221" t="s">
        <v>2274</v>
      </c>
      <c r="E22" s="161"/>
      <c r="F22" s="199"/>
      <c r="G22" s="174"/>
      <c r="H22" s="173"/>
    </row>
    <row r="23" spans="2:8" ht="36.75" customHeight="1">
      <c r="B23" s="176"/>
      <c r="C23" s="176"/>
      <c r="D23" s="388" t="s">
        <v>2275</v>
      </c>
      <c r="E23" s="161"/>
      <c r="F23" s="199"/>
      <c r="G23" s="174"/>
      <c r="H23" s="173"/>
    </row>
    <row r="24" spans="2:8" ht="15.75">
      <c r="B24" s="176"/>
      <c r="C24" s="176"/>
      <c r="D24" s="221" t="s">
        <v>2276</v>
      </c>
      <c r="E24" s="161"/>
      <c r="F24" s="199"/>
      <c r="G24" s="174"/>
      <c r="H24" s="173"/>
    </row>
    <row r="25" spans="2:8" ht="15.75">
      <c r="B25" s="176">
        <f>B17+1</f>
        <v>9</v>
      </c>
      <c r="C25" s="173" t="s">
        <v>2277</v>
      </c>
      <c r="D25" s="219"/>
      <c r="E25" s="161" t="str">
        <f>Cust_Acyn</f>
        <v>Customer</v>
      </c>
      <c r="F25" s="216" t="s">
        <v>325</v>
      </c>
      <c r="G25" s="174"/>
      <c r="H25" s="173"/>
    </row>
    <row r="26" spans="2:8" ht="15.75">
      <c r="B26" s="176"/>
      <c r="C26" s="176" t="s">
        <v>167</v>
      </c>
      <c r="D26" s="219" t="s">
        <v>2278</v>
      </c>
      <c r="E26" s="161"/>
      <c r="F26" s="199"/>
      <c r="G26" s="174"/>
      <c r="H26" s="173"/>
    </row>
    <row r="27" spans="2:8" ht="15.75">
      <c r="B27" s="176"/>
      <c r="C27" s="176" t="s">
        <v>169</v>
      </c>
      <c r="D27" s="219" t="s">
        <v>2279</v>
      </c>
      <c r="E27" s="161"/>
      <c r="F27" s="199"/>
      <c r="G27" s="174"/>
      <c r="H27" s="173"/>
    </row>
    <row r="28" spans="2:8" ht="15.75">
      <c r="B28" s="176">
        <f>B25+1</f>
        <v>10</v>
      </c>
      <c r="C28" s="173" t="s">
        <v>2280</v>
      </c>
      <c r="D28" s="219"/>
      <c r="E28" s="161" t="str">
        <f>Cust_Acyn</f>
        <v>Customer</v>
      </c>
      <c r="F28" s="216" t="s">
        <v>325</v>
      </c>
      <c r="G28" s="174"/>
      <c r="H28" s="173"/>
    </row>
    <row r="29" spans="2:8" ht="15.75">
      <c r="B29" s="176">
        <f>B28+1</f>
        <v>11</v>
      </c>
      <c r="C29" s="173" t="s">
        <v>2281</v>
      </c>
      <c r="D29" s="219"/>
      <c r="E29" s="161" t="str">
        <f>Cust_Acyn</f>
        <v>Customer</v>
      </c>
      <c r="F29" s="216" t="s">
        <v>325</v>
      </c>
      <c r="G29" s="174"/>
      <c r="H29" s="173"/>
    </row>
    <row r="30" spans="2:8" ht="15.75">
      <c r="B30" s="176">
        <f>B29+1</f>
        <v>12</v>
      </c>
      <c r="C30" s="173" t="s">
        <v>2282</v>
      </c>
      <c r="D30" s="219"/>
      <c r="E30" s="161" t="str">
        <f>Cust_Acyn</f>
        <v>Customer</v>
      </c>
      <c r="F30" s="216" t="s">
        <v>325</v>
      </c>
      <c r="G30" s="174"/>
      <c r="H30" s="173"/>
    </row>
    <row r="31" spans="2:8" ht="15.75">
      <c r="B31" s="208"/>
      <c r="C31" s="222" t="s">
        <v>677</v>
      </c>
      <c r="D31" s="223"/>
      <c r="E31" s="223" t="s">
        <v>1313</v>
      </c>
      <c r="F31" s="208"/>
      <c r="G31" s="208"/>
      <c r="H31" s="210"/>
    </row>
    <row r="32" spans="2:8" ht="15.75">
      <c r="B32" s="584" t="s">
        <v>678</v>
      </c>
      <c r="C32" s="586"/>
      <c r="D32" s="586"/>
      <c r="E32" s="586"/>
      <c r="F32" s="586"/>
      <c r="G32" s="586"/>
      <c r="H32" s="585"/>
    </row>
    <row r="33" spans="2:8" ht="15.75">
      <c r="B33" s="173"/>
      <c r="C33" s="172" t="s">
        <v>1700</v>
      </c>
      <c r="D33" s="219"/>
      <c r="E33" s="176"/>
      <c r="F33" s="176"/>
      <c r="G33" s="174"/>
      <c r="H33" s="180"/>
    </row>
    <row r="34" spans="2:8" ht="15.75">
      <c r="B34" s="176">
        <f>B30+1</f>
        <v>13</v>
      </c>
      <c r="C34" s="474" t="s">
        <v>2113</v>
      </c>
      <c r="D34" s="191"/>
      <c r="E34" s="161" t="str">
        <f>Cust_Acyn</f>
        <v>Customer</v>
      </c>
      <c r="F34" s="199" t="s">
        <v>325</v>
      </c>
      <c r="G34" s="174" t="s">
        <v>2087</v>
      </c>
      <c r="H34" s="180"/>
    </row>
    <row r="35" spans="2:8" ht="15.75">
      <c r="B35" s="579" t="s">
        <v>731</v>
      </c>
      <c r="C35" s="579"/>
      <c r="D35" s="579"/>
      <c r="E35" s="579"/>
      <c r="F35" s="579"/>
      <c r="G35" s="579"/>
      <c r="H35" s="579"/>
    </row>
    <row r="36" spans="2:8" ht="15.75">
      <c r="B36" s="176">
        <f>B34+1</f>
        <v>14</v>
      </c>
      <c r="C36" s="224" t="s">
        <v>2088</v>
      </c>
      <c r="D36" s="173"/>
      <c r="E36" s="161" t="str">
        <f>Cust_Acyn</f>
        <v>Customer</v>
      </c>
      <c r="F36" s="216" t="s">
        <v>325</v>
      </c>
      <c r="G36" s="174"/>
      <c r="H36" s="216"/>
    </row>
    <row r="37" spans="2:8" ht="15.75">
      <c r="B37" s="176">
        <f>B36+1</f>
        <v>15</v>
      </c>
      <c r="C37" s="474" t="s">
        <v>2283</v>
      </c>
      <c r="D37" s="173"/>
      <c r="E37" s="161" t="str">
        <f>Cust_Acyn</f>
        <v>Customer</v>
      </c>
      <c r="F37" s="216" t="s">
        <v>325</v>
      </c>
      <c r="G37" s="173"/>
      <c r="H37" s="216"/>
    </row>
    <row r="38" spans="2:8" ht="15.75">
      <c r="B38" s="176">
        <f>B37+1</f>
        <v>16</v>
      </c>
      <c r="C38" s="474" t="s">
        <v>2284</v>
      </c>
      <c r="D38" s="173"/>
      <c r="E38" s="161" t="str">
        <f>Cust_Acyn</f>
        <v>Customer</v>
      </c>
      <c r="F38" s="216" t="s">
        <v>325</v>
      </c>
      <c r="G38" s="173"/>
      <c r="H38" s="216"/>
    </row>
    <row r="39" spans="2:8" ht="15.75">
      <c r="B39" s="176">
        <f>B38+1</f>
        <v>17</v>
      </c>
      <c r="C39" s="474" t="s">
        <v>2285</v>
      </c>
      <c r="D39" s="173"/>
      <c r="E39" s="161" t="str">
        <f>Cust_Acyn</f>
        <v>Customer</v>
      </c>
      <c r="F39" s="216" t="s">
        <v>325</v>
      </c>
      <c r="G39" s="173"/>
      <c r="H39" s="216"/>
    </row>
    <row r="40" spans="2:8" ht="15.75">
      <c r="B40" s="176"/>
      <c r="C40" s="176" t="s">
        <v>167</v>
      </c>
      <c r="D40" s="474" t="s">
        <v>2286</v>
      </c>
      <c r="E40" s="161"/>
      <c r="F40" s="216"/>
      <c r="G40" s="173"/>
      <c r="H40" s="216"/>
    </row>
    <row r="41" spans="2:8" ht="15.75">
      <c r="B41" s="176"/>
      <c r="C41" s="225" t="s">
        <v>169</v>
      </c>
      <c r="D41" s="474" t="s">
        <v>2287</v>
      </c>
      <c r="E41" s="161"/>
      <c r="F41" s="216"/>
      <c r="G41" s="173"/>
      <c r="H41" s="216"/>
    </row>
    <row r="42" spans="2:8" ht="15.75">
      <c r="B42" s="176"/>
      <c r="C42" s="172"/>
      <c r="D42" s="226" t="s">
        <v>2288</v>
      </c>
      <c r="E42" s="161"/>
      <c r="F42" s="216"/>
      <c r="G42" s="173"/>
      <c r="H42" s="216"/>
    </row>
    <row r="43" spans="2:8" ht="15.75">
      <c r="B43" s="176">
        <f>B39+1</f>
        <v>18</v>
      </c>
      <c r="C43" s="173" t="s">
        <v>2289</v>
      </c>
      <c r="D43" s="224"/>
      <c r="E43" s="474" t="s">
        <v>294</v>
      </c>
      <c r="F43" s="199" t="s">
        <v>208</v>
      </c>
      <c r="G43" s="173"/>
      <c r="H43" s="216"/>
    </row>
    <row r="44" spans="2:8" ht="15.75">
      <c r="B44" s="223">
        <f>B43+1</f>
        <v>19</v>
      </c>
      <c r="C44" s="223" t="s">
        <v>2290</v>
      </c>
      <c r="D44" s="227"/>
      <c r="E44" s="161" t="str">
        <f>Cust_Acyn</f>
        <v>Customer</v>
      </c>
      <c r="F44" s="216" t="s">
        <v>325</v>
      </c>
      <c r="G44" s="209"/>
      <c r="H44" s="228"/>
    </row>
    <row r="45" spans="2:8" ht="15.75">
      <c r="B45" s="565" t="s">
        <v>1046</v>
      </c>
      <c r="C45" s="566"/>
      <c r="D45" s="566"/>
      <c r="E45" s="566"/>
      <c r="F45" s="566"/>
      <c r="G45" s="566"/>
      <c r="H45" s="567"/>
    </row>
    <row r="46" spans="2:8" ht="15.75">
      <c r="B46" s="223"/>
      <c r="C46" s="222" t="s">
        <v>1048</v>
      </c>
      <c r="D46" s="222"/>
      <c r="E46" s="229"/>
      <c r="F46" s="199"/>
      <c r="G46" s="209"/>
      <c r="H46" s="230"/>
    </row>
    <row r="47" spans="2:8" ht="15.75">
      <c r="B47" s="223">
        <f>B44+1</f>
        <v>20</v>
      </c>
      <c r="C47" s="223" t="s">
        <v>1739</v>
      </c>
      <c r="D47" s="227"/>
      <c r="E47" s="474" t="s">
        <v>294</v>
      </c>
      <c r="F47" s="199" t="s">
        <v>208</v>
      </c>
      <c r="G47" s="209"/>
      <c r="H47" s="228"/>
    </row>
    <row r="48" spans="2:8" ht="15.75">
      <c r="B48" s="223">
        <f>B47+1</f>
        <v>21</v>
      </c>
      <c r="C48" s="223" t="s">
        <v>2291</v>
      </c>
      <c r="D48" s="227"/>
      <c r="E48" s="474" t="s">
        <v>294</v>
      </c>
      <c r="F48" s="199" t="s">
        <v>208</v>
      </c>
      <c r="G48" s="209"/>
      <c r="H48" s="228"/>
    </row>
    <row r="49" spans="2:8" ht="15.75">
      <c r="B49" s="568" t="s">
        <v>1051</v>
      </c>
      <c r="C49" s="569"/>
      <c r="D49" s="569"/>
      <c r="E49" s="569"/>
      <c r="F49" s="569"/>
      <c r="G49" s="569"/>
      <c r="H49" s="570"/>
    </row>
    <row r="50" spans="2:8" ht="15.75">
      <c r="B50" s="462">
        <f>B48+1</f>
        <v>22</v>
      </c>
      <c r="C50" s="462" t="s">
        <v>1052</v>
      </c>
      <c r="D50" s="462"/>
      <c r="E50" s="474" t="s">
        <v>294</v>
      </c>
      <c r="F50" s="160" t="s">
        <v>208</v>
      </c>
      <c r="G50" s="217" t="s">
        <v>2037</v>
      </c>
      <c r="H50" s="231"/>
    </row>
    <row r="51" spans="2:8" ht="15.75">
      <c r="B51" s="462">
        <f>B50+1</f>
        <v>23</v>
      </c>
      <c r="C51" s="462" t="s">
        <v>1054</v>
      </c>
      <c r="D51" s="462"/>
      <c r="E51" s="474" t="s">
        <v>294</v>
      </c>
      <c r="F51" s="160" t="s">
        <v>208</v>
      </c>
      <c r="G51" s="217" t="s">
        <v>2037</v>
      </c>
      <c r="H51" s="231"/>
    </row>
    <row r="52" spans="2:8" ht="15.75">
      <c r="B52" s="223">
        <f t="shared" ref="B52:B55" si="1">B51+1</f>
        <v>24</v>
      </c>
      <c r="C52" s="462" t="s">
        <v>1055</v>
      </c>
      <c r="D52" s="462"/>
      <c r="E52" s="161" t="str">
        <f>Cust_Acyn</f>
        <v>Customer</v>
      </c>
      <c r="F52" s="160" t="s">
        <v>371</v>
      </c>
      <c r="G52" s="160"/>
      <c r="H52" s="232"/>
    </row>
    <row r="53" spans="2:8" ht="15.75">
      <c r="B53" s="223">
        <f t="shared" si="1"/>
        <v>25</v>
      </c>
      <c r="C53" s="462" t="s">
        <v>1056</v>
      </c>
      <c r="D53" s="462"/>
      <c r="E53" s="474" t="s">
        <v>294</v>
      </c>
      <c r="F53" s="160" t="s">
        <v>208</v>
      </c>
      <c r="G53" s="160"/>
      <c r="H53" s="232"/>
    </row>
    <row r="54" spans="2:8" ht="15.75">
      <c r="B54" s="223">
        <f t="shared" si="1"/>
        <v>26</v>
      </c>
      <c r="C54" s="462" t="s">
        <v>1057</v>
      </c>
      <c r="D54" s="462"/>
      <c r="E54" s="474" t="s">
        <v>294</v>
      </c>
      <c r="F54" s="160" t="s">
        <v>208</v>
      </c>
      <c r="G54" s="160"/>
      <c r="H54" s="232"/>
    </row>
    <row r="55" spans="2:8" ht="15.75">
      <c r="B55" s="223">
        <f t="shared" si="1"/>
        <v>27</v>
      </c>
      <c r="C55" s="462" t="s">
        <v>1058</v>
      </c>
      <c r="D55" s="462"/>
      <c r="E55" s="474" t="s">
        <v>294</v>
      </c>
      <c r="F55" s="160" t="s">
        <v>208</v>
      </c>
      <c r="G55" s="217" t="s">
        <v>2037</v>
      </c>
      <c r="H55" s="231"/>
    </row>
    <row r="56" spans="2:8" ht="15.75">
      <c r="B56" s="571" t="s">
        <v>1059</v>
      </c>
      <c r="C56" s="572"/>
      <c r="D56" s="572"/>
      <c r="E56" s="572"/>
      <c r="F56" s="572"/>
      <c r="G56" s="572"/>
      <c r="H56" s="573"/>
    </row>
    <row r="57" spans="2:8" ht="15.75">
      <c r="B57" s="173">
        <f>B55+1</f>
        <v>28</v>
      </c>
      <c r="C57" s="474" t="s">
        <v>2292</v>
      </c>
      <c r="D57" s="224"/>
      <c r="E57" s="161" t="str">
        <f>Cust_Acyn</f>
        <v>Customer</v>
      </c>
      <c r="F57" s="199" t="s">
        <v>325</v>
      </c>
      <c r="G57" s="474"/>
      <c r="H57" s="176"/>
    </row>
    <row r="58" spans="2:8" ht="15.75">
      <c r="B58" s="462"/>
      <c r="C58" s="462"/>
      <c r="D58" s="462" t="s">
        <v>2293</v>
      </c>
      <c r="E58" s="474"/>
      <c r="F58" s="160"/>
      <c r="G58" s="217"/>
      <c r="H58" s="231"/>
    </row>
    <row r="59" spans="2:8" ht="15.75">
      <c r="B59" s="173">
        <f>B57+1</f>
        <v>29</v>
      </c>
      <c r="C59" s="474" t="s">
        <v>2294</v>
      </c>
      <c r="D59" s="224"/>
      <c r="E59" s="161" t="str">
        <f>Cust_Acyn</f>
        <v>Customer</v>
      </c>
      <c r="F59" s="199" t="s">
        <v>325</v>
      </c>
      <c r="G59" s="474"/>
      <c r="H59" s="176"/>
    </row>
    <row r="60" spans="2:8" ht="15.75">
      <c r="B60" s="173"/>
      <c r="C60" s="176" t="s">
        <v>167</v>
      </c>
      <c r="D60" s="474" t="s">
        <v>2295</v>
      </c>
      <c r="E60" s="161"/>
      <c r="F60" s="199"/>
      <c r="G60" s="474"/>
      <c r="H60" s="176"/>
    </row>
    <row r="61" spans="2:8" ht="15.75">
      <c r="B61" s="173"/>
      <c r="C61" s="176" t="s">
        <v>169</v>
      </c>
      <c r="D61" s="474" t="s">
        <v>2296</v>
      </c>
      <c r="E61" s="161"/>
      <c r="F61" s="199"/>
      <c r="G61" s="474"/>
      <c r="H61" s="176"/>
    </row>
    <row r="62" spans="2:8" ht="15.75">
      <c r="B62" s="173"/>
      <c r="C62" s="176" t="s">
        <v>171</v>
      </c>
      <c r="D62" s="474" t="s">
        <v>2297</v>
      </c>
      <c r="E62" s="161"/>
      <c r="F62" s="199"/>
      <c r="G62" s="474"/>
      <c r="H62" s="176"/>
    </row>
    <row r="63" spans="2:8" ht="15.75">
      <c r="B63" s="173"/>
      <c r="C63" s="176" t="s">
        <v>173</v>
      </c>
      <c r="D63" s="474" t="s">
        <v>2298</v>
      </c>
      <c r="E63" s="161"/>
      <c r="F63" s="199"/>
      <c r="G63" s="474"/>
      <c r="H63" s="176"/>
    </row>
    <row r="64" spans="2:8" ht="15.75">
      <c r="B64" s="173"/>
      <c r="C64" s="176" t="s">
        <v>233</v>
      </c>
      <c r="D64" s="474" t="s">
        <v>2299</v>
      </c>
      <c r="E64" s="161"/>
      <c r="F64" s="199"/>
      <c r="G64" s="474"/>
      <c r="H64" s="176"/>
    </row>
    <row r="65" spans="2:8" ht="15.75">
      <c r="B65" s="173"/>
      <c r="C65" s="176" t="s">
        <v>243</v>
      </c>
      <c r="D65" s="474" t="s">
        <v>2300</v>
      </c>
      <c r="E65" s="161"/>
      <c r="F65" s="199"/>
      <c r="G65" s="474"/>
      <c r="H65" s="176"/>
    </row>
    <row r="66" spans="2:8" ht="15.75">
      <c r="B66" s="173"/>
      <c r="C66" s="176" t="s">
        <v>457</v>
      </c>
      <c r="D66" s="474" t="s">
        <v>2301</v>
      </c>
      <c r="E66" s="161"/>
      <c r="F66" s="199"/>
      <c r="G66" s="474"/>
      <c r="H66" s="176"/>
    </row>
    <row r="67" spans="2:8" ht="15.75">
      <c r="B67" s="173"/>
      <c r="C67" s="473" t="s">
        <v>2302</v>
      </c>
      <c r="D67" s="474" t="s">
        <v>2303</v>
      </c>
      <c r="E67" s="161"/>
      <c r="F67" s="199"/>
      <c r="G67" s="474"/>
      <c r="H67" s="176"/>
    </row>
    <row r="68" spans="2:8" ht="15.75">
      <c r="B68" s="173"/>
      <c r="C68" s="176" t="s">
        <v>462</v>
      </c>
      <c r="D68" s="474" t="s">
        <v>2304</v>
      </c>
      <c r="E68" s="161"/>
      <c r="F68" s="199"/>
      <c r="G68" s="474"/>
      <c r="H68" s="176"/>
    </row>
    <row r="69" spans="2:8" ht="15.75">
      <c r="B69" s="173"/>
      <c r="C69" s="176" t="s">
        <v>471</v>
      </c>
      <c r="D69" s="474" t="s">
        <v>2305</v>
      </c>
      <c r="E69" s="161"/>
      <c r="F69" s="199"/>
      <c r="G69" s="474"/>
      <c r="H69" s="176"/>
    </row>
    <row r="70" spans="2:8" ht="15.75">
      <c r="B70" s="173"/>
      <c r="C70" s="176" t="s">
        <v>481</v>
      </c>
      <c r="D70" s="474" t="s">
        <v>2306</v>
      </c>
      <c r="E70" s="161"/>
      <c r="F70" s="199"/>
      <c r="G70" s="474"/>
      <c r="H70" s="176"/>
    </row>
    <row r="71" spans="2:8" ht="15.75">
      <c r="B71" s="173">
        <f>B59+1</f>
        <v>30</v>
      </c>
      <c r="C71" s="173" t="s">
        <v>2307</v>
      </c>
      <c r="D71" s="219"/>
      <c r="E71" s="161" t="str">
        <f>Cust_Acyn</f>
        <v>Customer</v>
      </c>
      <c r="F71" s="199" t="s">
        <v>325</v>
      </c>
      <c r="G71" s="174"/>
      <c r="H71" s="176"/>
    </row>
    <row r="72" spans="2:8" ht="15.75">
      <c r="B72" s="173"/>
      <c r="C72" s="176"/>
      <c r="D72" s="219" t="s">
        <v>2308</v>
      </c>
      <c r="E72" s="161"/>
      <c r="F72" s="199"/>
      <c r="G72" s="174"/>
      <c r="H72" s="176"/>
    </row>
    <row r="73" spans="2:8" ht="15.75">
      <c r="B73" s="173">
        <f>B71+1</f>
        <v>31</v>
      </c>
      <c r="C73" s="173" t="s">
        <v>2309</v>
      </c>
      <c r="D73" s="219"/>
      <c r="E73" s="161" t="str">
        <f>Cust_Acyn</f>
        <v>Customer</v>
      </c>
      <c r="F73" s="199" t="s">
        <v>325</v>
      </c>
      <c r="G73" s="174"/>
      <c r="H73" s="176"/>
    </row>
    <row r="74" spans="2:8" ht="15.75">
      <c r="B74" s="173"/>
      <c r="C74" s="176" t="s">
        <v>167</v>
      </c>
      <c r="D74" s="219" t="s">
        <v>2310</v>
      </c>
      <c r="E74" s="161"/>
      <c r="F74" s="199"/>
      <c r="G74" s="174"/>
      <c r="H74" s="176"/>
    </row>
    <row r="75" spans="2:8" ht="15.75">
      <c r="B75" s="173"/>
      <c r="C75" s="176" t="s">
        <v>169</v>
      </c>
      <c r="D75" s="219" t="s">
        <v>2311</v>
      </c>
      <c r="E75" s="161"/>
      <c r="F75" s="199"/>
      <c r="G75" s="174"/>
      <c r="H75" s="176"/>
    </row>
    <row r="76" spans="2:8" ht="15.75">
      <c r="B76" s="173"/>
      <c r="C76" s="176" t="s">
        <v>171</v>
      </c>
      <c r="D76" s="219" t="s">
        <v>2312</v>
      </c>
      <c r="E76" s="161"/>
      <c r="F76" s="199"/>
      <c r="G76" s="174"/>
      <c r="H76" s="176"/>
    </row>
    <row r="77" spans="2:8" ht="15.75">
      <c r="B77" s="173"/>
      <c r="C77" s="176" t="s">
        <v>173</v>
      </c>
      <c r="D77" s="219" t="s">
        <v>2313</v>
      </c>
      <c r="E77" s="161"/>
      <c r="F77" s="199"/>
      <c r="G77" s="174"/>
      <c r="H77" s="176"/>
    </row>
    <row r="78" spans="2:8" ht="15.75">
      <c r="B78" s="173"/>
      <c r="C78" s="176"/>
      <c r="D78" s="219" t="s">
        <v>2314</v>
      </c>
      <c r="E78" s="161"/>
      <c r="F78" s="199"/>
      <c r="G78" s="174"/>
      <c r="H78" s="176"/>
    </row>
    <row r="79" spans="2:8" ht="15.75">
      <c r="B79" s="173"/>
      <c r="C79" s="176"/>
      <c r="D79" s="388" t="s">
        <v>2315</v>
      </c>
      <c r="E79" s="161"/>
      <c r="F79" s="199"/>
      <c r="G79" s="174"/>
      <c r="H79" s="176"/>
    </row>
    <row r="80" spans="2:8" ht="15.75">
      <c r="B80" s="173">
        <f>B73+1</f>
        <v>32</v>
      </c>
      <c r="C80" s="474" t="s">
        <v>2316</v>
      </c>
      <c r="D80" s="474"/>
      <c r="E80" s="161" t="str">
        <f>Cust_Acyn</f>
        <v>Customer</v>
      </c>
      <c r="F80" s="216" t="s">
        <v>2096</v>
      </c>
      <c r="G80" s="474"/>
      <c r="H80" s="176"/>
    </row>
    <row r="81" spans="2:11" ht="15.75">
      <c r="B81" s="173">
        <f>B80+1</f>
        <v>33</v>
      </c>
      <c r="C81" s="474" t="s">
        <v>2317</v>
      </c>
      <c r="D81" s="474"/>
      <c r="E81" s="161" t="str">
        <f>Cust_Acyn</f>
        <v>Customer</v>
      </c>
      <c r="F81" s="216" t="s">
        <v>2096</v>
      </c>
      <c r="G81" s="474"/>
      <c r="H81" s="176"/>
    </row>
    <row r="82" spans="2:11" ht="15.75">
      <c r="B82" s="173">
        <f>B81+1</f>
        <v>34</v>
      </c>
      <c r="C82" s="233" t="s">
        <v>1308</v>
      </c>
      <c r="D82" s="233"/>
      <c r="E82" s="161" t="str">
        <f>Cust_Acyn</f>
        <v>Customer</v>
      </c>
      <c r="F82" s="176"/>
      <c r="G82" s="474"/>
      <c r="H82" s="176"/>
    </row>
    <row r="83" spans="2:11" ht="15.75">
      <c r="B83" s="574" t="s">
        <v>1112</v>
      </c>
      <c r="C83" s="575"/>
      <c r="D83" s="575"/>
      <c r="E83" s="575"/>
      <c r="F83" s="575"/>
      <c r="G83" s="575"/>
      <c r="H83" s="576"/>
    </row>
    <row r="84" spans="2:11" ht="15.75">
      <c r="B84" s="173"/>
      <c r="C84" s="172" t="s">
        <v>1113</v>
      </c>
      <c r="D84" s="172"/>
      <c r="E84" s="475"/>
      <c r="F84" s="477"/>
      <c r="G84" s="475"/>
      <c r="H84" s="176"/>
    </row>
    <row r="85" spans="2:11" ht="15.75">
      <c r="B85" s="173">
        <f>B82+1</f>
        <v>35</v>
      </c>
      <c r="C85" s="173" t="s">
        <v>2318</v>
      </c>
      <c r="D85" s="183"/>
      <c r="E85" s="161" t="str">
        <f>Cust_Acyn</f>
        <v>Customer</v>
      </c>
      <c r="F85" s="208" t="s">
        <v>2096</v>
      </c>
      <c r="G85" s="474"/>
      <c r="H85" s="176"/>
    </row>
    <row r="86" spans="2:11" ht="15.75">
      <c r="B86" s="173">
        <f>B85+1</f>
        <v>36</v>
      </c>
      <c r="C86" s="222" t="s">
        <v>1118</v>
      </c>
      <c r="D86" s="233"/>
      <c r="E86" s="161" t="str">
        <f>Cust_Acyn&amp;"/ Hitachi"</f>
        <v>Customer/ Hitachi</v>
      </c>
      <c r="F86" s="176" t="s">
        <v>65</v>
      </c>
      <c r="G86" s="474"/>
      <c r="H86" s="176"/>
      <c r="J86" s="116"/>
      <c r="K86" s="116"/>
    </row>
    <row r="87" spans="2:11" s="116" customFormat="1" ht="15.75">
      <c r="B87" s="579" t="s">
        <v>1119</v>
      </c>
      <c r="C87" s="579"/>
      <c r="D87" s="579"/>
      <c r="E87" s="579"/>
      <c r="F87" s="579"/>
      <c r="G87" s="579"/>
      <c r="H87" s="579"/>
    </row>
    <row r="88" spans="2:11" s="116" customFormat="1" ht="15.75">
      <c r="B88" s="176">
        <f>B86+1</f>
        <v>37</v>
      </c>
      <c r="C88" s="234" t="s">
        <v>1120</v>
      </c>
      <c r="D88" s="235"/>
      <c r="E88" s="474" t="s">
        <v>294</v>
      </c>
      <c r="F88" s="160" t="s">
        <v>208</v>
      </c>
      <c r="G88" s="173"/>
      <c r="H88" s="173"/>
    </row>
    <row r="89" spans="2:11" s="116" customFormat="1" ht="15.75">
      <c r="B89" s="176">
        <f>B88+1</f>
        <v>38</v>
      </c>
      <c r="C89" s="234" t="s">
        <v>1121</v>
      </c>
      <c r="D89" s="235"/>
      <c r="E89" s="474" t="s">
        <v>294</v>
      </c>
      <c r="F89" s="160" t="s">
        <v>208</v>
      </c>
      <c r="G89" s="173"/>
      <c r="H89" s="173"/>
    </row>
    <row r="90" spans="2:11" s="116" customFormat="1" ht="15.75">
      <c r="B90" s="176">
        <f t="shared" ref="B90:B99" si="2">B89+1</f>
        <v>39</v>
      </c>
      <c r="C90" s="234" t="s">
        <v>1122</v>
      </c>
      <c r="D90" s="235"/>
      <c r="E90" s="474" t="s">
        <v>294</v>
      </c>
      <c r="F90" s="160" t="s">
        <v>208</v>
      </c>
      <c r="G90" s="173"/>
      <c r="H90" s="173"/>
    </row>
    <row r="91" spans="2:11" s="116" customFormat="1" ht="15.75">
      <c r="B91" s="176">
        <f t="shared" si="2"/>
        <v>40</v>
      </c>
      <c r="C91" s="234" t="s">
        <v>1123</v>
      </c>
      <c r="D91" s="235"/>
      <c r="E91" s="474" t="s">
        <v>294</v>
      </c>
      <c r="F91" s="160" t="s">
        <v>208</v>
      </c>
      <c r="G91" s="173"/>
      <c r="H91" s="173"/>
    </row>
    <row r="92" spans="2:11" s="116" customFormat="1" ht="15.75">
      <c r="B92" s="176">
        <f t="shared" si="2"/>
        <v>41</v>
      </c>
      <c r="C92" s="234" t="s">
        <v>1124</v>
      </c>
      <c r="D92" s="235"/>
      <c r="E92" s="474" t="s">
        <v>294</v>
      </c>
      <c r="F92" s="160" t="s">
        <v>208</v>
      </c>
      <c r="G92" s="462"/>
      <c r="H92" s="462"/>
    </row>
    <row r="93" spans="2:11" s="116" customFormat="1" ht="15.75">
      <c r="B93" s="176">
        <f t="shared" si="2"/>
        <v>42</v>
      </c>
      <c r="C93" s="234" t="s">
        <v>1125</v>
      </c>
      <c r="D93" s="235"/>
      <c r="E93" s="474" t="s">
        <v>294</v>
      </c>
      <c r="F93" s="160" t="s">
        <v>208</v>
      </c>
      <c r="G93" s="462"/>
      <c r="H93" s="462"/>
    </row>
    <row r="94" spans="2:11" s="116" customFormat="1" ht="15.75">
      <c r="B94" s="176">
        <f t="shared" si="2"/>
        <v>43</v>
      </c>
      <c r="C94" s="236" t="s">
        <v>1126</v>
      </c>
      <c r="D94" s="235"/>
      <c r="E94" s="474" t="s">
        <v>294</v>
      </c>
      <c r="F94" s="160" t="s">
        <v>208</v>
      </c>
      <c r="G94" s="462"/>
      <c r="H94" s="462"/>
    </row>
    <row r="95" spans="2:11" s="116" customFormat="1" ht="15.75">
      <c r="B95" s="176"/>
      <c r="C95" s="237" t="s">
        <v>167</v>
      </c>
      <c r="D95" s="234" t="s">
        <v>1127</v>
      </c>
      <c r="E95" s="474" t="s">
        <v>294</v>
      </c>
      <c r="F95" s="160" t="s">
        <v>208</v>
      </c>
      <c r="G95" s="462"/>
      <c r="H95" s="462"/>
    </row>
    <row r="96" spans="2:11" s="116" customFormat="1" ht="15.75">
      <c r="B96" s="176"/>
      <c r="C96" s="237" t="s">
        <v>169</v>
      </c>
      <c r="D96" s="234" t="s">
        <v>1128</v>
      </c>
      <c r="E96" s="474" t="s">
        <v>294</v>
      </c>
      <c r="F96" s="160" t="s">
        <v>208</v>
      </c>
      <c r="G96" s="462"/>
      <c r="H96" s="462"/>
    </row>
    <row r="97" spans="2:11" s="116" customFormat="1" ht="15.75">
      <c r="B97" s="176">
        <f>B94+1</f>
        <v>44</v>
      </c>
      <c r="C97" s="238" t="s">
        <v>1129</v>
      </c>
      <c r="D97" s="234"/>
      <c r="E97" s="474" t="s">
        <v>294</v>
      </c>
      <c r="F97" s="160" t="s">
        <v>208</v>
      </c>
      <c r="G97" s="462"/>
      <c r="H97" s="462"/>
    </row>
    <row r="98" spans="2:11" s="116" customFormat="1" ht="15.75">
      <c r="B98" s="176">
        <f>B97+1</f>
        <v>45</v>
      </c>
      <c r="C98" s="234" t="s">
        <v>1130</v>
      </c>
      <c r="D98" s="235"/>
      <c r="E98" s="474" t="str">
        <f>Cust_Acyn&amp;"/ Hitachi-TC"</f>
        <v>Customer/ Hitachi-TC</v>
      </c>
      <c r="F98" s="160" t="s">
        <v>208</v>
      </c>
      <c r="G98" s="462"/>
      <c r="H98" s="462"/>
    </row>
    <row r="99" spans="2:11" s="116" customFormat="1" ht="15.75">
      <c r="B99" s="176">
        <f t="shared" si="2"/>
        <v>46</v>
      </c>
      <c r="C99" s="234" t="s">
        <v>1131</v>
      </c>
      <c r="D99" s="235"/>
      <c r="E99" s="474" t="str">
        <f>Cust_Acyn&amp;"/ Hitachi-TC"</f>
        <v>Customer/ Hitachi-TC</v>
      </c>
      <c r="F99" s="160" t="s">
        <v>208</v>
      </c>
      <c r="G99" s="462"/>
      <c r="H99" s="462"/>
      <c r="J99" s="112"/>
      <c r="K99" s="112"/>
    </row>
  </sheetData>
  <mergeCells count="14">
    <mergeCell ref="B6:H6"/>
    <mergeCell ref="B2:H2"/>
    <mergeCell ref="C3:D3"/>
    <mergeCell ref="J3:K3"/>
    <mergeCell ref="B5:H5"/>
    <mergeCell ref="J4:K4"/>
    <mergeCell ref="B83:H83"/>
    <mergeCell ref="B87:H87"/>
    <mergeCell ref="J8:K8"/>
    <mergeCell ref="B32:H32"/>
    <mergeCell ref="B35:H35"/>
    <mergeCell ref="B45:H45"/>
    <mergeCell ref="B49:H49"/>
    <mergeCell ref="B56:H56"/>
  </mergeCells>
  <hyperlinks>
    <hyperlink ref="J2" location="'Cover Sheet'!A1" display="Back to Cover Sheet" xr:uid="{00000000-0004-0000-1700-000000000000}"/>
  </hyperlinks>
  <pageMargins left="0.25" right="0.25" top="0.75" bottom="0.75" header="0.3" footer="0.3"/>
  <pageSetup scale="66" orientation="landscape" r:id="rId1"/>
  <headerFooter>
    <oddHeader>&amp;L&amp;F
&amp;A</oddHeader>
    <oddFooter>&amp;L&amp;P of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3" tint="0.79998168889431442"/>
  </sheetPr>
  <dimension ref="B1:K56"/>
  <sheetViews>
    <sheetView zoomScale="80" zoomScaleNormal="80" workbookViewId="0">
      <selection activeCell="D12" sqref="D12"/>
    </sheetView>
  </sheetViews>
  <sheetFormatPr defaultColWidth="8.7109375" defaultRowHeight="15.75"/>
  <cols>
    <col min="1" max="1" width="2.140625" style="190" customWidth="1"/>
    <col min="2" max="2" width="3.7109375" style="188" customWidth="1"/>
    <col min="3" max="3" width="3.85546875" style="189" customWidth="1"/>
    <col min="4" max="4" width="167.5703125" style="189" bestFit="1" customWidth="1"/>
    <col min="5" max="5" width="16.7109375" style="190" customWidth="1"/>
    <col min="6" max="6" width="12.140625" style="190" bestFit="1" customWidth="1"/>
    <col min="7" max="7" width="15.42578125" style="190" bestFit="1" customWidth="1"/>
    <col min="8" max="8" width="14" style="190" bestFit="1" customWidth="1"/>
    <col min="9" max="9" width="8.7109375" style="190"/>
    <col min="10" max="10" width="32.28515625" style="190" customWidth="1"/>
    <col min="11" max="11" width="25.42578125" style="190" customWidth="1"/>
    <col min="12" max="16384" width="8.7109375" style="190"/>
  </cols>
  <sheetData>
    <row r="1" spans="2:11" ht="9" customHeight="1"/>
    <row r="2" spans="2:11" ht="21">
      <c r="B2" s="530" t="s">
        <v>33</v>
      </c>
      <c r="C2" s="530"/>
      <c r="D2" s="530"/>
      <c r="E2" s="530"/>
      <c r="F2" s="530"/>
      <c r="G2" s="530"/>
      <c r="H2" s="530"/>
      <c r="J2" s="184" t="s">
        <v>53</v>
      </c>
    </row>
    <row r="3" spans="2:11" ht="23.25">
      <c r="B3" s="117" t="s">
        <v>151</v>
      </c>
      <c r="C3" s="529" t="s">
        <v>620</v>
      </c>
      <c r="D3" s="529"/>
      <c r="E3" s="467" t="s">
        <v>200</v>
      </c>
      <c r="F3" s="467" t="s">
        <v>201</v>
      </c>
      <c r="G3" s="467" t="s">
        <v>202</v>
      </c>
      <c r="H3" s="467" t="s">
        <v>203</v>
      </c>
      <c r="J3" s="551" t="s">
        <v>204</v>
      </c>
      <c r="K3" s="551"/>
    </row>
    <row r="4" spans="2:11" s="267" customFormat="1">
      <c r="B4" s="359"/>
      <c r="C4" s="360" t="s">
        <v>621</v>
      </c>
      <c r="D4" s="359"/>
      <c r="E4" s="359"/>
      <c r="F4" s="359"/>
      <c r="G4" s="359"/>
      <c r="H4" s="359"/>
      <c r="J4" s="552" t="str">
        <f>Cust_Acyn</f>
        <v>Customer</v>
      </c>
      <c r="K4" s="552"/>
    </row>
    <row r="5" spans="2:11">
      <c r="B5" s="192">
        <v>1</v>
      </c>
      <c r="C5" s="474" t="s">
        <v>2319</v>
      </c>
      <c r="D5" s="474"/>
      <c r="E5" s="198" t="str">
        <f>Cust_Acyn</f>
        <v>Customer</v>
      </c>
      <c r="F5" s="199" t="s">
        <v>325</v>
      </c>
      <c r="G5" s="198"/>
      <c r="H5" s="198"/>
      <c r="J5" s="173" t="s">
        <v>209</v>
      </c>
      <c r="K5" s="173" t="str">
        <f>Cust_PM</f>
        <v>Cust_PM_TBD</v>
      </c>
    </row>
    <row r="6" spans="2:11">
      <c r="B6" s="192">
        <f>B5+1</f>
        <v>2</v>
      </c>
      <c r="C6" s="474" t="s">
        <v>2320</v>
      </c>
      <c r="D6" s="474"/>
      <c r="E6" s="198" t="str">
        <f>Cust_Acyn</f>
        <v>Customer</v>
      </c>
      <c r="F6" s="199" t="s">
        <v>325</v>
      </c>
      <c r="G6" s="198"/>
      <c r="H6" s="198"/>
      <c r="J6" s="173" t="s">
        <v>213</v>
      </c>
      <c r="K6" s="173" t="str">
        <f>Cust_Storage_Lead</f>
        <v>Cust_Storage_Lead_TBD</v>
      </c>
    </row>
    <row r="7" spans="2:11">
      <c r="B7" s="192"/>
      <c r="C7" s="176" t="s">
        <v>167</v>
      </c>
      <c r="D7" s="474" t="s">
        <v>2321</v>
      </c>
      <c r="E7" s="198"/>
      <c r="F7" s="198"/>
      <c r="G7" s="198"/>
      <c r="H7" s="198"/>
      <c r="J7" s="173" t="s">
        <v>215</v>
      </c>
      <c r="K7" s="173"/>
    </row>
    <row r="8" spans="2:11">
      <c r="B8" s="192"/>
      <c r="C8" s="176" t="s">
        <v>169</v>
      </c>
      <c r="D8" s="474" t="s">
        <v>2322</v>
      </c>
      <c r="E8" s="198"/>
      <c r="F8" s="198"/>
      <c r="G8" s="198"/>
      <c r="H8" s="198"/>
      <c r="J8" s="552" t="s">
        <v>217</v>
      </c>
      <c r="K8" s="552"/>
    </row>
    <row r="9" spans="2:11">
      <c r="B9" s="192">
        <f>B6+1</f>
        <v>3</v>
      </c>
      <c r="C9" s="474" t="s">
        <v>2323</v>
      </c>
      <c r="D9" s="474"/>
      <c r="E9" s="198" t="str">
        <f>Cust_Acyn</f>
        <v>Customer</v>
      </c>
      <c r="F9" s="199" t="s">
        <v>325</v>
      </c>
      <c r="G9" s="198"/>
      <c r="H9" s="198"/>
      <c r="J9" s="173" t="s">
        <v>219</v>
      </c>
      <c r="K9" s="173" t="str">
        <f>Hitachi_PM_1</f>
        <v>HitachiPM_TBD</v>
      </c>
    </row>
    <row r="10" spans="2:11">
      <c r="B10" s="192"/>
      <c r="C10" s="176" t="s">
        <v>167</v>
      </c>
      <c r="D10" s="474" t="s">
        <v>2324</v>
      </c>
      <c r="E10" s="198"/>
      <c r="F10" s="198"/>
      <c r="G10" s="198"/>
      <c r="H10" s="198"/>
      <c r="J10" s="173" t="s">
        <v>1159</v>
      </c>
      <c r="K10" s="173" t="str">
        <f>Hitachi_STC_1</f>
        <v>Hitachi_STC_TBD</v>
      </c>
    </row>
    <row r="11" spans="2:11">
      <c r="B11" s="192"/>
      <c r="C11" s="176" t="s">
        <v>169</v>
      </c>
      <c r="D11" s="474" t="s">
        <v>2325</v>
      </c>
      <c r="E11" s="198"/>
      <c r="F11" s="198"/>
      <c r="G11" s="198"/>
      <c r="H11" s="198"/>
      <c r="J11" s="173" t="s">
        <v>223</v>
      </c>
      <c r="K11" s="173" t="str">
        <f>Hitachi_Lead_TC</f>
        <v>HitachiLeadTC_TBD</v>
      </c>
    </row>
    <row r="12" spans="2:11">
      <c r="B12" s="192"/>
      <c r="C12" s="176" t="s">
        <v>171</v>
      </c>
      <c r="D12" s="474" t="s">
        <v>2326</v>
      </c>
      <c r="E12" s="198"/>
      <c r="F12" s="198"/>
      <c r="G12" s="198"/>
      <c r="H12" s="198"/>
      <c r="J12" s="173" t="s">
        <v>225</v>
      </c>
      <c r="K12" s="173" t="str">
        <f>Hitachi_TC_1</f>
        <v>HitachiTC1_TBD</v>
      </c>
    </row>
    <row r="13" spans="2:11">
      <c r="B13" s="192">
        <v>4</v>
      </c>
      <c r="C13" s="474" t="s">
        <v>2327</v>
      </c>
      <c r="D13" s="474"/>
      <c r="E13" s="198" t="str">
        <f>Cust_Acyn</f>
        <v>Customer</v>
      </c>
      <c r="F13" s="199" t="s">
        <v>325</v>
      </c>
      <c r="G13" s="198"/>
      <c r="H13" s="198"/>
      <c r="J13" s="173" t="s">
        <v>227</v>
      </c>
      <c r="K13" s="173" t="str">
        <f>Hitachi_TC_2</f>
        <v>HitachiTC2_TBD</v>
      </c>
    </row>
    <row r="14" spans="2:11">
      <c r="B14" s="192">
        <f>B13+1</f>
        <v>5</v>
      </c>
      <c r="C14" s="161" t="s">
        <v>2328</v>
      </c>
      <c r="D14" s="198"/>
      <c r="E14" s="198" t="str">
        <f>Cust_Acyn</f>
        <v>Customer</v>
      </c>
      <c r="F14" s="199" t="s">
        <v>325</v>
      </c>
      <c r="G14" s="198"/>
      <c r="H14" s="198"/>
    </row>
    <row r="15" spans="2:11">
      <c r="B15" s="192"/>
      <c r="C15" s="200"/>
      <c r="D15" s="201" t="s">
        <v>2329</v>
      </c>
      <c r="E15" s="198"/>
      <c r="F15" s="198"/>
      <c r="G15" s="198"/>
      <c r="H15" s="198"/>
    </row>
    <row r="16" spans="2:11">
      <c r="B16" s="192">
        <f>B14+1</f>
        <v>6</v>
      </c>
      <c r="C16" s="161" t="s">
        <v>2330</v>
      </c>
      <c r="D16" s="198"/>
      <c r="E16" s="198" t="str">
        <f>Cust_Acyn</f>
        <v>Customer</v>
      </c>
      <c r="F16" s="199" t="s">
        <v>325</v>
      </c>
      <c r="G16" s="198"/>
      <c r="H16" s="198"/>
      <c r="I16" s="191"/>
    </row>
    <row r="17" spans="2:9">
      <c r="B17" s="192"/>
      <c r="C17" s="161"/>
      <c r="D17" s="198"/>
      <c r="E17" s="198"/>
      <c r="F17" s="198"/>
      <c r="G17" s="198"/>
      <c r="H17" s="198"/>
      <c r="I17" s="191"/>
    </row>
    <row r="18" spans="2:9">
      <c r="B18" s="192"/>
      <c r="C18" s="202" t="s">
        <v>2331</v>
      </c>
      <c r="D18" s="198"/>
      <c r="E18" s="198"/>
      <c r="F18" s="198"/>
      <c r="G18" s="198"/>
      <c r="H18" s="198"/>
      <c r="I18" s="191"/>
    </row>
    <row r="19" spans="2:9">
      <c r="B19" s="192"/>
      <c r="C19" s="202" t="s">
        <v>2332</v>
      </c>
      <c r="D19" s="198"/>
      <c r="E19" s="198"/>
      <c r="F19" s="198"/>
      <c r="G19" s="198"/>
      <c r="H19" s="198"/>
      <c r="I19" s="191"/>
    </row>
    <row r="20" spans="2:9">
      <c r="B20" s="192"/>
      <c r="C20" s="161"/>
      <c r="D20" s="198"/>
      <c r="E20" s="198"/>
      <c r="F20" s="198"/>
      <c r="G20" s="198"/>
      <c r="H20" s="198"/>
      <c r="I20" s="191"/>
    </row>
    <row r="21" spans="2:9">
      <c r="B21" s="192"/>
      <c r="C21" s="203" t="s">
        <v>2333</v>
      </c>
      <c r="D21" s="198"/>
      <c r="E21" s="198"/>
      <c r="F21" s="198"/>
      <c r="G21" s="198"/>
      <c r="H21" s="198"/>
      <c r="I21" s="191"/>
    </row>
    <row r="22" spans="2:9">
      <c r="B22" s="192"/>
      <c r="C22" s="52" t="s">
        <v>2334</v>
      </c>
      <c r="D22" s="52"/>
      <c r="E22" s="198"/>
      <c r="F22" s="198"/>
      <c r="G22" s="198"/>
      <c r="H22" s="198"/>
      <c r="I22" s="191"/>
    </row>
    <row r="23" spans="2:9">
      <c r="B23" s="192"/>
      <c r="C23" s="161"/>
      <c r="D23" s="198"/>
      <c r="E23" s="198"/>
      <c r="F23" s="198"/>
      <c r="G23" s="198"/>
      <c r="H23" s="198"/>
      <c r="I23" s="191"/>
    </row>
    <row r="24" spans="2:9">
      <c r="B24" s="192"/>
      <c r="C24" s="203" t="s">
        <v>2335</v>
      </c>
      <c r="D24" s="198"/>
      <c r="E24" s="198"/>
      <c r="F24" s="198"/>
      <c r="G24" s="198"/>
      <c r="H24" s="198"/>
      <c r="I24" s="191"/>
    </row>
    <row r="25" spans="2:9">
      <c r="B25" s="192"/>
      <c r="C25" s="52" t="s">
        <v>2336</v>
      </c>
      <c r="D25" s="52"/>
      <c r="E25" s="198"/>
      <c r="F25" s="198"/>
      <c r="G25" s="198"/>
      <c r="H25" s="198"/>
      <c r="I25" s="191"/>
    </row>
    <row r="26" spans="2:9">
      <c r="B26" s="192"/>
      <c r="C26" s="190"/>
      <c r="D26" s="200" t="s">
        <v>2337</v>
      </c>
      <c r="E26" s="198"/>
      <c r="F26" s="198"/>
      <c r="G26" s="198"/>
      <c r="H26" s="198"/>
      <c r="I26" s="191"/>
    </row>
    <row r="27" spans="2:9">
      <c r="B27" s="192"/>
      <c r="C27" s="161"/>
      <c r="D27" s="198"/>
      <c r="E27" s="198"/>
      <c r="F27" s="198"/>
      <c r="G27" s="198"/>
      <c r="H27" s="198"/>
      <c r="I27" s="191"/>
    </row>
    <row r="28" spans="2:9">
      <c r="B28" s="192"/>
      <c r="C28" s="203" t="s">
        <v>2338</v>
      </c>
      <c r="D28" s="198"/>
      <c r="E28" s="198"/>
      <c r="F28" s="198"/>
      <c r="G28" s="198"/>
      <c r="H28" s="198"/>
      <c r="I28" s="191"/>
    </row>
    <row r="29" spans="2:9">
      <c r="B29" s="192"/>
      <c r="C29" s="52" t="s">
        <v>2339</v>
      </c>
      <c r="D29" s="52"/>
      <c r="E29" s="198"/>
      <c r="F29" s="198"/>
      <c r="G29" s="198"/>
      <c r="H29" s="198"/>
      <c r="I29" s="191"/>
    </row>
    <row r="30" spans="2:9">
      <c r="B30" s="192"/>
      <c r="C30" s="198" t="s">
        <v>2340</v>
      </c>
      <c r="D30" s="204"/>
      <c r="E30" s="198"/>
      <c r="F30" s="198"/>
      <c r="G30" s="198"/>
      <c r="H30" s="198"/>
      <c r="I30" s="191"/>
    </row>
    <row r="31" spans="2:9">
      <c r="B31" s="192"/>
      <c r="C31" s="176" t="s">
        <v>167</v>
      </c>
      <c r="D31" s="198" t="s">
        <v>2341</v>
      </c>
      <c r="E31" s="198"/>
      <c r="F31" s="198"/>
      <c r="G31" s="198"/>
      <c r="H31" s="198"/>
      <c r="I31" s="191"/>
    </row>
    <row r="32" spans="2:9">
      <c r="B32" s="192"/>
      <c r="C32" s="176" t="s">
        <v>169</v>
      </c>
      <c r="D32" s="198" t="s">
        <v>2342</v>
      </c>
      <c r="E32" s="198"/>
      <c r="F32" s="198"/>
      <c r="G32" s="198"/>
      <c r="H32" s="198"/>
      <c r="I32" s="191"/>
    </row>
    <row r="33" spans="2:9">
      <c r="B33" s="192"/>
      <c r="C33" s="161"/>
      <c r="D33" s="198"/>
      <c r="E33" s="198"/>
      <c r="F33" s="198"/>
      <c r="G33" s="198"/>
      <c r="H33" s="198"/>
      <c r="I33" s="191"/>
    </row>
    <row r="34" spans="2:9">
      <c r="B34" s="192"/>
      <c r="C34" s="161" t="s">
        <v>2343</v>
      </c>
      <c r="D34" s="198"/>
      <c r="E34" s="198"/>
      <c r="F34" s="198"/>
      <c r="G34" s="198"/>
      <c r="H34" s="198"/>
      <c r="I34" s="191"/>
    </row>
    <row r="35" spans="2:9">
      <c r="B35" s="192"/>
      <c r="C35" s="176" t="s">
        <v>167</v>
      </c>
      <c r="D35" s="198" t="s">
        <v>2344</v>
      </c>
      <c r="E35" s="198"/>
      <c r="F35" s="198"/>
      <c r="G35" s="198"/>
      <c r="H35" s="198"/>
      <c r="I35" s="191"/>
    </row>
    <row r="36" spans="2:9">
      <c r="B36" s="192"/>
      <c r="C36" s="176" t="s">
        <v>169</v>
      </c>
      <c r="D36" s="198" t="s">
        <v>2345</v>
      </c>
      <c r="E36" s="198"/>
      <c r="F36" s="198"/>
      <c r="G36" s="198"/>
      <c r="H36" s="198"/>
      <c r="I36" s="191"/>
    </row>
    <row r="37" spans="2:9">
      <c r="B37" s="192"/>
      <c r="C37" s="176"/>
      <c r="D37" s="200" t="s">
        <v>2346</v>
      </c>
      <c r="E37" s="198"/>
      <c r="F37" s="198"/>
      <c r="G37" s="198"/>
      <c r="H37" s="198"/>
      <c r="I37" s="191"/>
    </row>
    <row r="38" spans="2:9">
      <c r="B38" s="192"/>
      <c r="C38" s="176" t="s">
        <v>171</v>
      </c>
      <c r="D38" s="198" t="s">
        <v>2347</v>
      </c>
      <c r="E38" s="198"/>
      <c r="F38" s="198"/>
      <c r="G38" s="198"/>
      <c r="H38" s="198"/>
      <c r="I38" s="191"/>
    </row>
    <row r="39" spans="2:9">
      <c r="B39" s="192"/>
      <c r="C39" s="161"/>
      <c r="D39" s="198" t="s">
        <v>2348</v>
      </c>
      <c r="E39" s="198"/>
      <c r="F39" s="198"/>
      <c r="G39" s="198"/>
      <c r="H39" s="198"/>
      <c r="I39" s="191"/>
    </row>
    <row r="40" spans="2:9">
      <c r="B40" s="193" t="s">
        <v>2349</v>
      </c>
      <c r="C40" s="161"/>
      <c r="D40" s="198"/>
      <c r="E40" s="198"/>
      <c r="F40" s="198"/>
      <c r="G40" s="198"/>
      <c r="H40" s="198"/>
      <c r="I40" s="191"/>
    </row>
    <row r="41" spans="2:9">
      <c r="B41" s="192"/>
      <c r="C41" s="161"/>
      <c r="D41" s="198"/>
      <c r="E41" s="198"/>
      <c r="F41" s="198"/>
      <c r="G41" s="198"/>
      <c r="H41" s="198"/>
      <c r="I41" s="191"/>
    </row>
    <row r="42" spans="2:9">
      <c r="B42" s="192"/>
      <c r="C42" s="193" t="s">
        <v>2350</v>
      </c>
      <c r="D42" s="198"/>
      <c r="E42" s="198"/>
      <c r="F42" s="198"/>
      <c r="G42" s="198"/>
      <c r="H42" s="198"/>
      <c r="I42" s="191"/>
    </row>
    <row r="43" spans="2:9">
      <c r="B43" s="192"/>
      <c r="C43" s="161" t="s">
        <v>2351</v>
      </c>
      <c r="D43" s="198"/>
      <c r="E43" s="198"/>
      <c r="F43" s="198"/>
      <c r="G43" s="198"/>
      <c r="H43" s="198"/>
      <c r="I43" s="191"/>
    </row>
    <row r="44" spans="2:9">
      <c r="B44" s="192"/>
      <c r="C44" s="161"/>
      <c r="D44" s="52" t="s">
        <v>2352</v>
      </c>
      <c r="E44" s="51"/>
      <c r="F44" s="198"/>
      <c r="G44" s="198"/>
      <c r="H44" s="198"/>
      <c r="I44" s="191"/>
    </row>
    <row r="45" spans="2:9">
      <c r="B45" s="192"/>
      <c r="C45" s="161"/>
      <c r="D45" s="198"/>
      <c r="E45" s="198"/>
      <c r="F45" s="198"/>
      <c r="G45" s="198"/>
      <c r="H45" s="198"/>
      <c r="I45" s="191"/>
    </row>
    <row r="46" spans="2:9">
      <c r="B46" s="192"/>
      <c r="C46" s="193" t="s">
        <v>2353</v>
      </c>
      <c r="D46" s="198"/>
      <c r="E46" s="198"/>
      <c r="F46" s="198"/>
      <c r="G46" s="198"/>
      <c r="H46" s="198"/>
      <c r="I46" s="191"/>
    </row>
    <row r="47" spans="2:9">
      <c r="B47" s="192"/>
      <c r="C47" s="161" t="s">
        <v>2354</v>
      </c>
      <c r="D47" s="198"/>
      <c r="E47" s="198"/>
      <c r="F47" s="198"/>
      <c r="G47" s="198"/>
      <c r="H47" s="198"/>
      <c r="I47" s="191"/>
    </row>
    <row r="48" spans="2:9">
      <c r="B48" s="192"/>
      <c r="C48" s="161"/>
      <c r="D48" s="52" t="s">
        <v>2355</v>
      </c>
      <c r="E48" s="198"/>
      <c r="F48" s="198"/>
      <c r="G48" s="198"/>
      <c r="H48" s="198"/>
      <c r="I48" s="191"/>
    </row>
    <row r="49" spans="2:9">
      <c r="B49" s="192"/>
      <c r="C49" s="161"/>
      <c r="D49" s="474"/>
      <c r="E49" s="474"/>
      <c r="F49" s="474"/>
      <c r="G49" s="474"/>
      <c r="H49" s="474"/>
      <c r="I49" s="191"/>
    </row>
    <row r="50" spans="2:9">
      <c r="B50" s="192"/>
      <c r="C50" s="161" t="s">
        <v>2356</v>
      </c>
      <c r="D50" s="474"/>
      <c r="E50" s="474"/>
      <c r="F50" s="474"/>
      <c r="G50" s="474"/>
      <c r="H50" s="474"/>
      <c r="I50" s="191"/>
    </row>
    <row r="51" spans="2:9">
      <c r="B51" s="192"/>
      <c r="C51" s="161"/>
      <c r="D51" s="52" t="s">
        <v>2357</v>
      </c>
      <c r="E51" s="474"/>
      <c r="F51" s="474"/>
      <c r="G51" s="474"/>
      <c r="H51" s="474"/>
    </row>
    <row r="52" spans="2:9">
      <c r="B52" s="192"/>
      <c r="C52" s="192"/>
      <c r="D52" s="168"/>
      <c r="E52" s="198"/>
      <c r="F52" s="198"/>
      <c r="G52" s="198"/>
      <c r="H52" s="198"/>
    </row>
    <row r="53" spans="2:9">
      <c r="B53" s="192"/>
      <c r="C53" s="198" t="s">
        <v>2358</v>
      </c>
      <c r="D53" s="168"/>
      <c r="E53" s="198"/>
      <c r="F53" s="198"/>
      <c r="G53" s="198"/>
      <c r="H53" s="198"/>
    </row>
    <row r="54" spans="2:9">
      <c r="B54" s="192"/>
      <c r="C54" s="192"/>
      <c r="D54" s="168" t="s">
        <v>2359</v>
      </c>
      <c r="E54" s="198"/>
      <c r="F54" s="198"/>
      <c r="G54" s="198"/>
      <c r="H54" s="198"/>
    </row>
    <row r="55" spans="2:9">
      <c r="B55" s="192"/>
      <c r="C55" s="192"/>
      <c r="D55" s="168" t="s">
        <v>2360</v>
      </c>
      <c r="E55" s="198"/>
      <c r="F55" s="198"/>
      <c r="G55" s="198"/>
      <c r="H55" s="198"/>
    </row>
    <row r="56" spans="2:9">
      <c r="B56" s="194"/>
      <c r="C56" s="195"/>
      <c r="D56" s="196"/>
      <c r="E56" s="197"/>
      <c r="F56" s="197"/>
    </row>
  </sheetData>
  <mergeCells count="5">
    <mergeCell ref="B2:H2"/>
    <mergeCell ref="C3:D3"/>
    <mergeCell ref="J3:K3"/>
    <mergeCell ref="J4:K4"/>
    <mergeCell ref="J8:K8"/>
  </mergeCells>
  <hyperlinks>
    <hyperlink ref="J2" location="'Cover Sheet'!A1" display="Back to Cover Sheet" xr:uid="{00000000-0004-0000-1800-000000000000}"/>
  </hyperlinks>
  <pageMargins left="0.7" right="0.7" top="0.75" bottom="0.75" header="0.3" footer="0.3"/>
  <pageSetup orientation="portrait" horizontalDpi="4294967292" verticalDpi="4294967292" r:id="rId1"/>
  <headerFooter alignWithMargins="0"/>
  <colBreaks count="1" manualBreakCount="1">
    <brk id="2" max="1048575"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92D050"/>
  </sheetPr>
  <dimension ref="A1:K216"/>
  <sheetViews>
    <sheetView zoomScale="80" zoomScaleNormal="80" zoomScalePageLayoutView="125" workbookViewId="0">
      <selection activeCell="E150" sqref="E150"/>
    </sheetView>
  </sheetViews>
  <sheetFormatPr defaultColWidth="8.7109375" defaultRowHeight="10.5" customHeight="1"/>
  <cols>
    <col min="1" max="1" width="2.28515625" style="267" customWidth="1"/>
    <col min="2" max="2" width="3.85546875" style="264" customWidth="1"/>
    <col min="3" max="3" width="2.28515625" style="271" customWidth="1"/>
    <col min="4" max="4" width="200.140625" style="267" customWidth="1"/>
    <col min="5" max="5" width="18.7109375" style="272" customWidth="1"/>
    <col min="6" max="6" width="15.85546875" style="264" bestFit="1" customWidth="1"/>
    <col min="7" max="7" width="15.7109375" style="273" bestFit="1" customWidth="1"/>
    <col min="8" max="8" width="14.42578125" style="274" bestFit="1" customWidth="1"/>
    <col min="9" max="9" width="4.140625" style="267" customWidth="1"/>
    <col min="10" max="10" width="30" style="191" bestFit="1" customWidth="1"/>
    <col min="11" max="11" width="24.7109375" style="191" customWidth="1"/>
    <col min="12" max="16384" width="8.7109375" style="267"/>
  </cols>
  <sheetData>
    <row r="1" spans="2:11" ht="14.1" customHeight="1"/>
    <row r="2" spans="2:11" ht="21">
      <c r="B2" s="530" t="s">
        <v>2361</v>
      </c>
      <c r="C2" s="530"/>
      <c r="D2" s="530"/>
      <c r="E2" s="530"/>
      <c r="F2" s="530"/>
      <c r="G2" s="530"/>
      <c r="H2" s="530"/>
      <c r="J2" s="184" t="s">
        <v>53</v>
      </c>
      <c r="K2" s="267"/>
    </row>
    <row r="3" spans="2:11" ht="23.25">
      <c r="B3" s="117" t="s">
        <v>151</v>
      </c>
      <c r="C3" s="529" t="s">
        <v>620</v>
      </c>
      <c r="D3" s="529"/>
      <c r="E3" s="467" t="s">
        <v>200</v>
      </c>
      <c r="F3" s="467" t="s">
        <v>201</v>
      </c>
      <c r="G3" s="467" t="s">
        <v>202</v>
      </c>
      <c r="H3" s="467" t="s">
        <v>203</v>
      </c>
      <c r="J3" s="551" t="s">
        <v>204</v>
      </c>
      <c r="K3" s="551"/>
    </row>
    <row r="4" spans="2:11" ht="15.75">
      <c r="B4" s="359"/>
      <c r="C4" s="360" t="s">
        <v>621</v>
      </c>
      <c r="D4" s="359"/>
      <c r="E4" s="359"/>
      <c r="F4" s="359"/>
      <c r="G4" s="359"/>
      <c r="H4" s="359"/>
      <c r="J4" s="552" t="str">
        <f>Cust_Acyn</f>
        <v>Customer</v>
      </c>
      <c r="K4" s="552"/>
    </row>
    <row r="5" spans="2:11" ht="15.75">
      <c r="B5" s="579" t="s">
        <v>2362</v>
      </c>
      <c r="C5" s="579"/>
      <c r="D5" s="579"/>
      <c r="E5" s="579"/>
      <c r="F5" s="579"/>
      <c r="G5" s="579"/>
      <c r="H5" s="579"/>
      <c r="J5" s="173" t="s">
        <v>209</v>
      </c>
      <c r="K5" s="173" t="str">
        <f>Cust_PM</f>
        <v>Cust_PM_TBD</v>
      </c>
    </row>
    <row r="6" spans="2:11" ht="15.75">
      <c r="B6" s="208">
        <v>1</v>
      </c>
      <c r="C6" s="209" t="s">
        <v>2363</v>
      </c>
      <c r="D6" s="209"/>
      <c r="E6" s="209" t="str">
        <f>Cust_Acyn&amp;"/ Hitachi"</f>
        <v>Customer/ Hitachi</v>
      </c>
      <c r="F6" s="208" t="s">
        <v>627</v>
      </c>
      <c r="G6" s="210"/>
      <c r="H6" s="211"/>
      <c r="J6" s="173" t="s">
        <v>213</v>
      </c>
      <c r="K6" s="173" t="str">
        <f>Cust_Storage_Lead</f>
        <v>Cust_Storage_Lead_TBD</v>
      </c>
    </row>
    <row r="7" spans="2:11" s="280" customFormat="1" ht="15.75">
      <c r="B7" s="560" t="s">
        <v>2364</v>
      </c>
      <c r="C7" s="561"/>
      <c r="D7" s="561"/>
      <c r="E7" s="561"/>
      <c r="F7" s="561"/>
      <c r="G7" s="561"/>
      <c r="H7" s="562"/>
      <c r="J7" s="173" t="s">
        <v>215</v>
      </c>
      <c r="K7" s="173"/>
    </row>
    <row r="8" spans="2:11" ht="15.75">
      <c r="B8" s="208"/>
      <c r="C8" s="222" t="s">
        <v>1048</v>
      </c>
      <c r="D8" s="222"/>
      <c r="E8" s="229"/>
      <c r="F8" s="199"/>
      <c r="G8" s="209"/>
      <c r="H8" s="230"/>
      <c r="J8" s="552" t="s">
        <v>217</v>
      </c>
      <c r="K8" s="552"/>
    </row>
    <row r="9" spans="2:11" s="280" customFormat="1" ht="15.75">
      <c r="B9" s="208"/>
      <c r="C9" s="223" t="s">
        <v>2365</v>
      </c>
      <c r="D9" s="227"/>
      <c r="E9" s="474" t="s">
        <v>294</v>
      </c>
      <c r="F9" s="199" t="s">
        <v>208</v>
      </c>
      <c r="G9" s="209"/>
      <c r="H9" s="228"/>
      <c r="J9" s="173" t="s">
        <v>219</v>
      </c>
      <c r="K9" s="173" t="str">
        <f>Hitachi_PM_1</f>
        <v>HitachiPM_TBD</v>
      </c>
    </row>
    <row r="10" spans="2:11" s="280" customFormat="1" ht="15.75">
      <c r="B10" s="208">
        <f>B6+1</f>
        <v>2</v>
      </c>
      <c r="C10" s="223" t="s">
        <v>2366</v>
      </c>
      <c r="D10" s="227"/>
      <c r="E10" s="474" t="s">
        <v>294</v>
      </c>
      <c r="F10" s="199" t="s">
        <v>208</v>
      </c>
      <c r="G10" s="209"/>
      <c r="H10" s="228"/>
      <c r="J10" s="173" t="s">
        <v>1159</v>
      </c>
      <c r="K10" s="173" t="str">
        <f>Hitachi_STC_1</f>
        <v>Hitachi_STC_TBD</v>
      </c>
    </row>
    <row r="11" spans="2:11" s="280" customFormat="1" ht="15.75">
      <c r="B11" s="208">
        <f t="shared" ref="B11:B12" si="0">B10+1</f>
        <v>3</v>
      </c>
      <c r="C11" s="223" t="s">
        <v>2367</v>
      </c>
      <c r="D11" s="227"/>
      <c r="E11" s="474" t="s">
        <v>294</v>
      </c>
      <c r="F11" s="199" t="s">
        <v>208</v>
      </c>
      <c r="G11" s="209"/>
      <c r="H11" s="228"/>
      <c r="J11" s="173" t="s">
        <v>223</v>
      </c>
      <c r="K11" s="173" t="str">
        <f>Hitachi_Lead_TC</f>
        <v>HitachiLeadTC_TBD</v>
      </c>
    </row>
    <row r="12" spans="2:11" s="280" customFormat="1" ht="15.75">
      <c r="B12" s="208">
        <f t="shared" si="0"/>
        <v>4</v>
      </c>
      <c r="C12" s="223" t="s">
        <v>2368</v>
      </c>
      <c r="D12" s="227"/>
      <c r="E12" s="474" t="s">
        <v>294</v>
      </c>
      <c r="F12" s="199" t="s">
        <v>208</v>
      </c>
      <c r="G12" s="209"/>
      <c r="H12" s="228"/>
      <c r="J12" s="173" t="s">
        <v>225</v>
      </c>
      <c r="K12" s="173" t="str">
        <f>Hitachi_TC_1</f>
        <v>HitachiTC1_TBD</v>
      </c>
    </row>
    <row r="13" spans="2:11" s="280" customFormat="1" ht="15.75">
      <c r="B13" s="635" t="s">
        <v>2369</v>
      </c>
      <c r="C13" s="636"/>
      <c r="D13" s="636"/>
      <c r="E13" s="636"/>
      <c r="F13" s="636"/>
      <c r="G13" s="636"/>
      <c r="H13" s="637"/>
      <c r="J13" s="173" t="s">
        <v>227</v>
      </c>
      <c r="K13" s="173" t="str">
        <f>Hitachi_TC_2</f>
        <v>HitachiTC2_TBD</v>
      </c>
    </row>
    <row r="14" spans="2:11" ht="15.75">
      <c r="B14" s="160">
        <f>B12+1</f>
        <v>5</v>
      </c>
      <c r="C14" s="462" t="s">
        <v>1052</v>
      </c>
      <c r="D14" s="462"/>
      <c r="E14" s="474" t="s">
        <v>294</v>
      </c>
      <c r="F14" s="160" t="s">
        <v>1053</v>
      </c>
      <c r="G14" s="217"/>
      <c r="H14" s="231"/>
    </row>
    <row r="15" spans="2:11" ht="15.75">
      <c r="B15" s="208">
        <f>B14+1</f>
        <v>6</v>
      </c>
      <c r="C15" s="462" t="s">
        <v>1056</v>
      </c>
      <c r="D15" s="462"/>
      <c r="E15" s="474" t="s">
        <v>294</v>
      </c>
      <c r="F15" s="160" t="s">
        <v>1053</v>
      </c>
      <c r="G15" s="217"/>
      <c r="H15" s="231"/>
    </row>
    <row r="16" spans="2:11" ht="15.75">
      <c r="B16" s="208">
        <f>B15+1</f>
        <v>7</v>
      </c>
      <c r="C16" s="462" t="s">
        <v>1057</v>
      </c>
      <c r="D16" s="462"/>
      <c r="E16" s="474" t="s">
        <v>294</v>
      </c>
      <c r="F16" s="160" t="s">
        <v>1053</v>
      </c>
      <c r="G16" s="217"/>
      <c r="H16" s="231"/>
    </row>
    <row r="17" spans="2:11" ht="15.75">
      <c r="B17" s="208">
        <f>B16+1</f>
        <v>8</v>
      </c>
      <c r="C17" s="462" t="s">
        <v>2370</v>
      </c>
      <c r="D17" s="462"/>
      <c r="E17" s="474" t="s">
        <v>294</v>
      </c>
      <c r="F17" s="160" t="s">
        <v>1053</v>
      </c>
      <c r="G17" s="217"/>
      <c r="H17" s="231"/>
    </row>
    <row r="18" spans="2:11" ht="15.75">
      <c r="B18" s="632" t="s">
        <v>2371</v>
      </c>
      <c r="C18" s="633"/>
      <c r="D18" s="633"/>
      <c r="E18" s="633"/>
      <c r="F18" s="633"/>
      <c r="G18" s="633"/>
      <c r="H18" s="634"/>
    </row>
    <row r="19" spans="2:11" ht="15.75">
      <c r="B19" s="160">
        <f>B17+1</f>
        <v>9</v>
      </c>
      <c r="C19" s="462" t="s">
        <v>2372</v>
      </c>
      <c r="D19" s="131"/>
      <c r="E19" s="161" t="str">
        <f>Cust_Acyn</f>
        <v>Customer</v>
      </c>
      <c r="F19" s="216" t="s">
        <v>325</v>
      </c>
      <c r="G19" s="217"/>
      <c r="H19" s="231"/>
    </row>
    <row r="20" spans="2:11" ht="15.75">
      <c r="B20" s="160">
        <f>B19+1</f>
        <v>10</v>
      </c>
      <c r="C20" s="462" t="s">
        <v>2373</v>
      </c>
      <c r="D20" s="131"/>
      <c r="E20" s="161" t="str">
        <f>Cust_Acyn</f>
        <v>Customer</v>
      </c>
      <c r="F20" s="216" t="s">
        <v>325</v>
      </c>
      <c r="G20" s="217"/>
      <c r="H20" s="231"/>
    </row>
    <row r="21" spans="2:11" ht="15.75">
      <c r="B21" s="160">
        <f>B20+1</f>
        <v>11</v>
      </c>
      <c r="C21" s="462" t="s">
        <v>2374</v>
      </c>
      <c r="D21" s="131"/>
      <c r="E21" s="161" t="str">
        <f>Cust_Acyn</f>
        <v>Customer</v>
      </c>
      <c r="F21" s="216" t="s">
        <v>325</v>
      </c>
      <c r="G21" s="217"/>
      <c r="H21" s="231"/>
    </row>
    <row r="22" spans="2:11" ht="31.5">
      <c r="B22" s="160"/>
      <c r="C22" s="462"/>
      <c r="D22" s="131" t="s">
        <v>2375</v>
      </c>
      <c r="E22" s="161"/>
      <c r="F22" s="160"/>
      <c r="G22" s="217"/>
      <c r="H22" s="231"/>
    </row>
    <row r="23" spans="2:11" ht="31.5">
      <c r="B23" s="160"/>
      <c r="D23" s="342" t="s">
        <v>2376</v>
      </c>
      <c r="E23" s="161"/>
      <c r="F23" s="160"/>
      <c r="G23" s="217"/>
      <c r="H23" s="231"/>
    </row>
    <row r="24" spans="2:11" ht="15.75">
      <c r="B24" s="160">
        <f>B21+1</f>
        <v>12</v>
      </c>
      <c r="C24" s="209" t="s">
        <v>631</v>
      </c>
      <c r="D24" s="462"/>
      <c r="E24" s="161" t="str">
        <f t="shared" ref="E24:E29" si="1">Cust_Acyn</f>
        <v>Customer</v>
      </c>
      <c r="F24" s="216" t="s">
        <v>325</v>
      </c>
      <c r="G24" s="217"/>
      <c r="H24" s="231"/>
    </row>
    <row r="25" spans="2:11" ht="15.75">
      <c r="B25" s="160">
        <f>B24+1</f>
        <v>13</v>
      </c>
      <c r="C25" s="209" t="s">
        <v>2377</v>
      </c>
      <c r="D25" s="213"/>
      <c r="E25" s="161" t="str">
        <f t="shared" si="1"/>
        <v>Customer</v>
      </c>
      <c r="F25" s="216" t="s">
        <v>325</v>
      </c>
      <c r="G25" s="217"/>
      <c r="H25" s="231"/>
    </row>
    <row r="26" spans="2:11" ht="15.75">
      <c r="B26" s="160">
        <f t="shared" ref="B26:B29" si="2">B25+1</f>
        <v>14</v>
      </c>
      <c r="C26" s="209" t="s">
        <v>2378</v>
      </c>
      <c r="D26" s="209"/>
      <c r="E26" s="161" t="str">
        <f t="shared" si="1"/>
        <v>Customer</v>
      </c>
      <c r="F26" s="216" t="s">
        <v>325</v>
      </c>
      <c r="G26" s="217"/>
      <c r="H26" s="231"/>
    </row>
    <row r="27" spans="2:11" ht="15.75">
      <c r="B27" s="160">
        <f t="shared" si="2"/>
        <v>15</v>
      </c>
      <c r="C27" s="209" t="s">
        <v>2379</v>
      </c>
      <c r="D27" s="209"/>
      <c r="E27" s="161" t="str">
        <f t="shared" si="1"/>
        <v>Customer</v>
      </c>
      <c r="F27" s="216" t="s">
        <v>325</v>
      </c>
      <c r="G27" s="217"/>
      <c r="H27" s="231"/>
    </row>
    <row r="28" spans="2:11" ht="15.75">
      <c r="B28" s="160">
        <f t="shared" si="2"/>
        <v>16</v>
      </c>
      <c r="C28" s="209" t="s">
        <v>2380</v>
      </c>
      <c r="D28" s="209"/>
      <c r="E28" s="161" t="str">
        <f t="shared" si="1"/>
        <v>Customer</v>
      </c>
      <c r="F28" s="216" t="s">
        <v>325</v>
      </c>
      <c r="G28" s="217"/>
      <c r="H28" s="231"/>
    </row>
    <row r="29" spans="2:11" ht="15.75">
      <c r="B29" s="160">
        <f t="shared" si="2"/>
        <v>17</v>
      </c>
      <c r="C29" s="209" t="s">
        <v>2381</v>
      </c>
      <c r="D29" s="209"/>
      <c r="E29" s="474" t="str">
        <f t="shared" si="1"/>
        <v>Customer</v>
      </c>
      <c r="F29" s="216" t="s">
        <v>325</v>
      </c>
      <c r="G29" s="248"/>
      <c r="H29" s="228"/>
    </row>
    <row r="30" spans="2:11" s="280" customFormat="1" ht="15.75">
      <c r="B30" s="579" t="s">
        <v>2382</v>
      </c>
      <c r="C30" s="579"/>
      <c r="D30" s="579"/>
      <c r="E30" s="579"/>
      <c r="F30" s="579"/>
      <c r="G30" s="579"/>
      <c r="H30" s="579"/>
      <c r="J30" s="191"/>
      <c r="K30" s="191"/>
    </row>
    <row r="31" spans="2:11" ht="15.75">
      <c r="B31" s="160">
        <f>B29+1</f>
        <v>18</v>
      </c>
      <c r="C31" s="223" t="s">
        <v>2383</v>
      </c>
      <c r="D31" s="223"/>
      <c r="E31" s="161" t="str">
        <f>Cust_Acyn</f>
        <v>Customer</v>
      </c>
      <c r="F31" s="216" t="s">
        <v>325</v>
      </c>
      <c r="G31" s="217"/>
      <c r="H31" s="231"/>
    </row>
    <row r="32" spans="2:11" ht="15.75">
      <c r="B32" s="160"/>
      <c r="C32" s="223"/>
      <c r="D32" s="41" t="s">
        <v>2384</v>
      </c>
      <c r="E32" s="161"/>
      <c r="F32" s="160"/>
      <c r="G32" s="217"/>
      <c r="H32" s="231"/>
    </row>
    <row r="33" spans="2:8" ht="15.75">
      <c r="B33" s="160">
        <f>B31+1</f>
        <v>19</v>
      </c>
      <c r="C33" s="209" t="s">
        <v>2385</v>
      </c>
      <c r="D33" s="223"/>
      <c r="E33" s="161" t="str">
        <f>Cust_Acyn</f>
        <v>Customer</v>
      </c>
      <c r="F33" s="216" t="s">
        <v>325</v>
      </c>
      <c r="G33" s="217"/>
      <c r="H33" s="231"/>
    </row>
    <row r="34" spans="2:8" s="191" customFormat="1" ht="15.75">
      <c r="B34" s="160"/>
      <c r="C34" s="223"/>
      <c r="D34" s="41" t="s">
        <v>2386</v>
      </c>
      <c r="E34" s="161"/>
      <c r="F34" s="160"/>
      <c r="G34" s="217"/>
      <c r="H34" s="231"/>
    </row>
    <row r="35" spans="2:8" s="191" customFormat="1" ht="15.75">
      <c r="B35" s="160"/>
      <c r="C35" s="223"/>
      <c r="D35" s="41" t="s">
        <v>2387</v>
      </c>
      <c r="E35" s="161"/>
      <c r="F35" s="160"/>
      <c r="G35" s="217"/>
      <c r="H35" s="231"/>
    </row>
    <row r="36" spans="2:8" s="191" customFormat="1" ht="15.75">
      <c r="B36" s="160"/>
      <c r="C36" s="223"/>
      <c r="D36" s="41" t="s">
        <v>2388</v>
      </c>
      <c r="E36" s="161"/>
      <c r="F36" s="160"/>
      <c r="G36" s="217"/>
      <c r="H36" s="231"/>
    </row>
    <row r="37" spans="2:8" s="191" customFormat="1" ht="31.5">
      <c r="B37" s="160"/>
      <c r="C37" s="223"/>
      <c r="D37" s="341" t="s">
        <v>2389</v>
      </c>
      <c r="E37" s="161"/>
      <c r="F37" s="160"/>
      <c r="G37" s="217"/>
      <c r="H37" s="231"/>
    </row>
    <row r="38" spans="2:8" ht="15.75">
      <c r="B38" s="160">
        <f>B33+1</f>
        <v>20</v>
      </c>
      <c r="C38" s="223" t="s">
        <v>2390</v>
      </c>
      <c r="D38" s="170"/>
      <c r="E38" s="161" t="str">
        <f>Cust_Acyn</f>
        <v>Customer</v>
      </c>
      <c r="F38" s="216" t="s">
        <v>325</v>
      </c>
      <c r="G38" s="217"/>
      <c r="H38" s="231"/>
    </row>
    <row r="39" spans="2:8" ht="15.75">
      <c r="B39" s="160"/>
      <c r="C39" s="208" t="s">
        <v>167</v>
      </c>
      <c r="D39" s="223" t="s">
        <v>2391</v>
      </c>
      <c r="E39" s="161"/>
      <c r="F39" s="160"/>
      <c r="G39" s="217"/>
      <c r="H39" s="231"/>
    </row>
    <row r="40" spans="2:8" ht="15.75">
      <c r="B40" s="160"/>
      <c r="C40" s="223"/>
      <c r="D40" s="223" t="s">
        <v>2392</v>
      </c>
      <c r="E40" s="161"/>
      <c r="F40" s="160"/>
      <c r="G40" s="217"/>
      <c r="H40" s="231"/>
    </row>
    <row r="41" spans="2:8" ht="15.75">
      <c r="B41" s="160"/>
      <c r="C41" s="223"/>
      <c r="D41" s="41" t="s">
        <v>2393</v>
      </c>
      <c r="E41" s="161"/>
      <c r="F41" s="160"/>
      <c r="G41" s="217"/>
      <c r="H41" s="231"/>
    </row>
    <row r="42" spans="2:8" ht="15.75">
      <c r="B42" s="160"/>
      <c r="C42" s="223"/>
      <c r="D42" s="41" t="s">
        <v>2394</v>
      </c>
      <c r="E42" s="161"/>
      <c r="F42" s="160"/>
      <c r="G42" s="217"/>
      <c r="H42" s="231"/>
    </row>
    <row r="43" spans="2:8" ht="15.75">
      <c r="B43" s="160"/>
      <c r="C43" s="223"/>
      <c r="D43" s="41" t="s">
        <v>2395</v>
      </c>
      <c r="E43" s="161"/>
      <c r="F43" s="160"/>
      <c r="G43" s="217"/>
      <c r="H43" s="231"/>
    </row>
    <row r="44" spans="2:8" ht="15.75">
      <c r="B44" s="160"/>
      <c r="C44" s="223"/>
      <c r="D44" s="41" t="s">
        <v>2396</v>
      </c>
      <c r="E44" s="161"/>
      <c r="F44" s="160"/>
      <c r="G44" s="217"/>
      <c r="H44" s="231"/>
    </row>
    <row r="45" spans="2:8" ht="15.75">
      <c r="B45" s="160"/>
      <c r="C45" s="223"/>
      <c r="D45" s="223" t="s">
        <v>2397</v>
      </c>
      <c r="E45" s="161"/>
      <c r="F45" s="160"/>
      <c r="G45" s="217"/>
      <c r="H45" s="231"/>
    </row>
    <row r="46" spans="2:8" ht="15.75">
      <c r="B46" s="160"/>
      <c r="C46" s="223"/>
      <c r="D46" s="41" t="s">
        <v>2398</v>
      </c>
      <c r="E46" s="161"/>
      <c r="F46" s="160"/>
      <c r="G46" s="217"/>
      <c r="H46" s="231"/>
    </row>
    <row r="47" spans="2:8" ht="15.75">
      <c r="B47" s="160"/>
      <c r="C47" s="223"/>
      <c r="D47" s="41" t="s">
        <v>2399</v>
      </c>
      <c r="E47" s="161"/>
      <c r="F47" s="160"/>
      <c r="G47" s="217"/>
      <c r="H47" s="231"/>
    </row>
    <row r="48" spans="2:8" ht="15.75">
      <c r="B48" s="160"/>
      <c r="C48" s="223"/>
      <c r="D48" s="41" t="s">
        <v>2400</v>
      </c>
      <c r="E48" s="161"/>
      <c r="F48" s="160"/>
      <c r="G48" s="217"/>
      <c r="H48" s="231"/>
    </row>
    <row r="49" spans="2:11" ht="15.75">
      <c r="B49" s="160"/>
      <c r="C49" s="223"/>
      <c r="D49" s="41" t="s">
        <v>2401</v>
      </c>
      <c r="E49" s="161"/>
      <c r="F49" s="160"/>
      <c r="G49" s="217"/>
      <c r="H49" s="231"/>
    </row>
    <row r="50" spans="2:11" ht="15.75">
      <c r="B50" s="160"/>
      <c r="C50" s="223"/>
      <c r="D50" s="41" t="s">
        <v>2402</v>
      </c>
      <c r="E50" s="161"/>
      <c r="F50" s="160"/>
      <c r="G50" s="217"/>
      <c r="H50" s="231"/>
    </row>
    <row r="51" spans="2:11" ht="15.75">
      <c r="B51" s="160"/>
      <c r="C51" s="223"/>
      <c r="D51" s="41" t="s">
        <v>2403</v>
      </c>
      <c r="E51" s="161"/>
      <c r="F51" s="160"/>
      <c r="G51" s="217"/>
      <c r="H51" s="231"/>
    </row>
    <row r="52" spans="2:11" ht="15.75">
      <c r="B52" s="160"/>
      <c r="C52" s="223"/>
      <c r="D52" s="223" t="s">
        <v>2404</v>
      </c>
      <c r="E52" s="161"/>
      <c r="F52" s="160"/>
      <c r="G52" s="217"/>
      <c r="H52" s="231"/>
    </row>
    <row r="53" spans="2:11" ht="15.75">
      <c r="B53" s="160"/>
      <c r="C53" s="223"/>
      <c r="D53" s="41" t="s">
        <v>2405</v>
      </c>
      <c r="E53" s="161"/>
      <c r="F53" s="160"/>
      <c r="G53" s="217"/>
      <c r="H53" s="231"/>
    </row>
    <row r="54" spans="2:11" ht="15.75">
      <c r="B54" s="160"/>
      <c r="C54" s="223"/>
      <c r="D54" s="223" t="s">
        <v>2406</v>
      </c>
      <c r="F54" s="160"/>
      <c r="G54" s="217"/>
      <c r="H54" s="231"/>
    </row>
    <row r="55" spans="2:11" ht="15.75">
      <c r="B55" s="160"/>
      <c r="C55" s="223"/>
      <c r="D55" s="41" t="s">
        <v>2407</v>
      </c>
      <c r="E55" s="161"/>
      <c r="F55" s="160"/>
      <c r="G55" s="217"/>
      <c r="H55" s="231"/>
    </row>
    <row r="56" spans="2:11" ht="15.75">
      <c r="B56" s="160"/>
      <c r="C56" s="223"/>
      <c r="D56" s="161" t="s">
        <v>2408</v>
      </c>
      <c r="E56" s="161"/>
      <c r="F56" s="160"/>
      <c r="G56" s="217"/>
      <c r="H56" s="231"/>
    </row>
    <row r="57" spans="2:11" ht="15.75">
      <c r="B57" s="160"/>
      <c r="C57" s="223"/>
      <c r="D57" s="223" t="s">
        <v>2409</v>
      </c>
      <c r="E57" s="161"/>
      <c r="F57" s="160"/>
      <c r="G57" s="217"/>
      <c r="H57" s="231"/>
    </row>
    <row r="58" spans="2:11" ht="31.5">
      <c r="B58" s="160"/>
      <c r="C58" s="223"/>
      <c r="D58" s="341" t="s">
        <v>2410</v>
      </c>
      <c r="E58" s="161"/>
      <c r="F58" s="160"/>
      <c r="G58" s="217"/>
      <c r="H58" s="231"/>
    </row>
    <row r="59" spans="2:11" ht="15.75">
      <c r="B59" s="160"/>
      <c r="C59" s="223"/>
      <c r="D59" s="223" t="s">
        <v>2411</v>
      </c>
      <c r="E59" s="161"/>
      <c r="F59" s="160"/>
      <c r="G59" s="217"/>
      <c r="H59" s="231"/>
    </row>
    <row r="60" spans="2:11" ht="15.75">
      <c r="B60" s="160"/>
      <c r="C60" s="223"/>
      <c r="D60" s="41" t="s">
        <v>2412</v>
      </c>
      <c r="E60" s="161"/>
      <c r="F60" s="160"/>
      <c r="G60" s="217"/>
      <c r="H60" s="231"/>
    </row>
    <row r="61" spans="2:11" ht="31.5">
      <c r="B61" s="160"/>
      <c r="C61" s="223"/>
      <c r="D61" s="336" t="s">
        <v>2413</v>
      </c>
      <c r="E61" s="161"/>
      <c r="F61" s="160"/>
      <c r="G61" s="217"/>
      <c r="H61" s="231"/>
      <c r="J61" s="267"/>
      <c r="K61" s="267"/>
    </row>
    <row r="62" spans="2:11" ht="15.75">
      <c r="B62" s="160"/>
      <c r="C62" s="208" t="s">
        <v>169</v>
      </c>
      <c r="D62" s="223" t="s">
        <v>2414</v>
      </c>
      <c r="E62" s="161"/>
      <c r="F62" s="160"/>
      <c r="G62" s="217"/>
      <c r="H62" s="231"/>
    </row>
    <row r="63" spans="2:11" ht="15.75">
      <c r="B63" s="160"/>
      <c r="C63" s="223"/>
      <c r="D63" s="223" t="s">
        <v>2415</v>
      </c>
      <c r="E63" s="161"/>
      <c r="F63" s="160"/>
      <c r="G63" s="217"/>
      <c r="H63" s="231"/>
    </row>
    <row r="64" spans="2:11" ht="15.75">
      <c r="B64" s="160"/>
      <c r="C64" s="223"/>
      <c r="D64" s="41" t="s">
        <v>2416</v>
      </c>
      <c r="E64" s="161"/>
      <c r="F64" s="160"/>
      <c r="G64" s="217"/>
      <c r="H64" s="231"/>
    </row>
    <row r="65" spans="1:8" ht="15.75">
      <c r="B65" s="160"/>
      <c r="C65" s="223"/>
      <c r="D65" s="223" t="s">
        <v>2417</v>
      </c>
      <c r="E65" s="161"/>
      <c r="F65" s="160"/>
      <c r="G65" s="217"/>
      <c r="H65" s="231"/>
    </row>
    <row r="66" spans="1:8" ht="15.75">
      <c r="B66" s="160"/>
      <c r="C66" s="223"/>
      <c r="D66" s="41" t="s">
        <v>2418</v>
      </c>
      <c r="E66" s="161"/>
      <c r="F66" s="160"/>
      <c r="G66" s="217"/>
      <c r="H66" s="231"/>
    </row>
    <row r="67" spans="1:8" ht="15.75">
      <c r="B67" s="160"/>
      <c r="C67" s="223"/>
      <c r="D67" s="41" t="s">
        <v>2419</v>
      </c>
      <c r="E67" s="161"/>
      <c r="F67" s="160"/>
      <c r="G67" s="217"/>
      <c r="H67" s="231"/>
    </row>
    <row r="68" spans="1:8" ht="15.75">
      <c r="B68" s="160"/>
      <c r="C68" s="223"/>
      <c r="D68" s="223" t="s">
        <v>2420</v>
      </c>
      <c r="E68" s="161"/>
      <c r="F68" s="160"/>
      <c r="G68" s="217"/>
      <c r="H68" s="231"/>
    </row>
    <row r="69" spans="1:8" ht="15.75">
      <c r="B69" s="160"/>
      <c r="C69" s="208" t="s">
        <v>171</v>
      </c>
      <c r="D69" s="223" t="s">
        <v>2421</v>
      </c>
      <c r="E69" s="161"/>
      <c r="F69" s="160"/>
      <c r="G69" s="217"/>
      <c r="H69" s="231"/>
    </row>
    <row r="70" spans="1:8" ht="15.75">
      <c r="B70" s="160"/>
      <c r="C70" s="223"/>
      <c r="D70" s="41" t="s">
        <v>2422</v>
      </c>
      <c r="E70" s="161"/>
      <c r="F70" s="160"/>
      <c r="G70" s="217"/>
      <c r="H70" s="231"/>
    </row>
    <row r="71" spans="1:8" ht="15.75">
      <c r="B71" s="160"/>
      <c r="C71" s="223"/>
      <c r="D71" s="223" t="s">
        <v>2423</v>
      </c>
      <c r="E71" s="161"/>
      <c r="F71" s="160"/>
      <c r="G71" s="217"/>
      <c r="H71" s="231"/>
    </row>
    <row r="72" spans="1:8" ht="15.75">
      <c r="B72" s="160"/>
      <c r="C72" s="223"/>
      <c r="D72" s="223" t="s">
        <v>2424</v>
      </c>
      <c r="E72" s="161"/>
      <c r="F72" s="160"/>
      <c r="G72" s="217"/>
      <c r="H72" s="231"/>
    </row>
    <row r="73" spans="1:8" ht="15.75">
      <c r="B73" s="160"/>
      <c r="C73" s="223"/>
      <c r="D73" s="41" t="s">
        <v>2425</v>
      </c>
      <c r="E73" s="161"/>
      <c r="F73" s="160"/>
      <c r="G73" s="217"/>
      <c r="H73" s="231"/>
    </row>
    <row r="74" spans="1:8" ht="15.75">
      <c r="B74" s="160"/>
      <c r="C74" s="223"/>
      <c r="D74" s="41" t="s">
        <v>2426</v>
      </c>
      <c r="E74" s="161"/>
      <c r="F74" s="160"/>
      <c r="G74" s="217"/>
      <c r="H74" s="231"/>
    </row>
    <row r="75" spans="1:8" ht="15.75">
      <c r="B75" s="160"/>
      <c r="C75" s="223"/>
      <c r="D75" s="41" t="s">
        <v>2427</v>
      </c>
      <c r="E75" s="161"/>
      <c r="F75" s="160"/>
      <c r="G75" s="217"/>
      <c r="H75" s="231"/>
    </row>
    <row r="76" spans="1:8" ht="15.75">
      <c r="B76" s="160"/>
      <c r="C76" s="223"/>
      <c r="D76" s="41" t="s">
        <v>2428</v>
      </c>
      <c r="E76" s="161"/>
      <c r="F76" s="160"/>
      <c r="G76" s="217"/>
      <c r="H76" s="231"/>
    </row>
    <row r="77" spans="1:8" ht="15.75">
      <c r="B77" s="160"/>
      <c r="C77" s="223"/>
      <c r="D77" s="41" t="s">
        <v>2429</v>
      </c>
      <c r="E77" s="161"/>
      <c r="F77" s="160"/>
      <c r="G77" s="217"/>
      <c r="H77" s="231"/>
    </row>
    <row r="78" spans="1:8" ht="15.75">
      <c r="B78" s="160"/>
      <c r="C78" s="223"/>
      <c r="D78" s="41" t="s">
        <v>2430</v>
      </c>
      <c r="E78" s="161"/>
      <c r="F78" s="160"/>
      <c r="G78" s="217"/>
      <c r="H78" s="231"/>
    </row>
    <row r="79" spans="1:8" ht="15.75">
      <c r="A79" s="267" t="s">
        <v>83</v>
      </c>
      <c r="B79" s="160"/>
      <c r="C79" s="208" t="s">
        <v>173</v>
      </c>
      <c r="D79" s="223" t="s">
        <v>2431</v>
      </c>
      <c r="E79" s="161"/>
      <c r="F79" s="160"/>
      <c r="G79" s="217"/>
      <c r="H79" s="231"/>
    </row>
    <row r="80" spans="1:8" ht="15.75">
      <c r="B80" s="160"/>
      <c r="C80" s="223"/>
      <c r="D80" s="41" t="s">
        <v>2432</v>
      </c>
      <c r="E80" s="161"/>
      <c r="F80" s="160"/>
      <c r="G80" s="217"/>
      <c r="H80" s="231"/>
    </row>
    <row r="81" spans="2:8" ht="15.75">
      <c r="B81" s="160"/>
      <c r="C81" s="223"/>
      <c r="D81" s="41" t="s">
        <v>2433</v>
      </c>
      <c r="E81" s="161"/>
      <c r="F81" s="160"/>
      <c r="G81" s="217"/>
      <c r="H81" s="231"/>
    </row>
    <row r="82" spans="2:8" ht="15.75">
      <c r="B82" s="160"/>
      <c r="C82" s="223"/>
      <c r="D82" s="223" t="s">
        <v>2434</v>
      </c>
      <c r="E82" s="161"/>
      <c r="F82" s="160"/>
      <c r="G82" s="217"/>
      <c r="H82" s="231"/>
    </row>
    <row r="83" spans="2:8" ht="15.75">
      <c r="B83" s="160"/>
      <c r="C83" s="208" t="s">
        <v>233</v>
      </c>
      <c r="D83" s="223" t="s">
        <v>2435</v>
      </c>
      <c r="E83" s="161"/>
      <c r="F83" s="160"/>
      <c r="G83" s="217"/>
      <c r="H83" s="231"/>
    </row>
    <row r="84" spans="2:8" ht="15.75">
      <c r="B84" s="160"/>
      <c r="C84" s="223"/>
      <c r="D84" s="41" t="s">
        <v>2436</v>
      </c>
      <c r="E84" s="161"/>
      <c r="F84" s="160"/>
      <c r="G84" s="217"/>
      <c r="H84" s="231"/>
    </row>
    <row r="85" spans="2:8" ht="15.75">
      <c r="B85" s="160"/>
      <c r="C85" s="223"/>
      <c r="D85" s="41" t="s">
        <v>2437</v>
      </c>
      <c r="E85" s="161"/>
      <c r="F85" s="160"/>
      <c r="G85" s="217"/>
      <c r="H85" s="231"/>
    </row>
    <row r="86" spans="2:8" ht="15.75">
      <c r="B86" s="160"/>
      <c r="C86" s="223"/>
      <c r="D86" s="41" t="s">
        <v>2438</v>
      </c>
      <c r="E86" s="161"/>
      <c r="F86" s="160"/>
      <c r="G86" s="217"/>
      <c r="H86" s="231"/>
    </row>
    <row r="87" spans="2:8" ht="15.75">
      <c r="B87" s="160"/>
      <c r="C87" s="223"/>
      <c r="D87" s="41" t="s">
        <v>2439</v>
      </c>
      <c r="E87" s="161"/>
      <c r="F87" s="160"/>
      <c r="G87" s="217"/>
      <c r="H87" s="231"/>
    </row>
    <row r="88" spans="2:8" ht="15.75">
      <c r="B88" s="160"/>
      <c r="C88" s="223"/>
      <c r="D88" s="41" t="s">
        <v>2440</v>
      </c>
      <c r="E88" s="161"/>
      <c r="F88" s="160"/>
      <c r="G88" s="217"/>
      <c r="H88" s="231"/>
    </row>
    <row r="89" spans="2:8" ht="15.75">
      <c r="B89" s="160"/>
      <c r="C89" s="223"/>
      <c r="D89" s="41" t="s">
        <v>2441</v>
      </c>
      <c r="E89" s="161"/>
      <c r="F89" s="160"/>
      <c r="G89" s="217"/>
      <c r="H89" s="231"/>
    </row>
    <row r="90" spans="2:8" ht="15.75">
      <c r="B90" s="160"/>
      <c r="C90" s="223"/>
      <c r="D90" s="41" t="s">
        <v>2442</v>
      </c>
      <c r="E90" s="161"/>
      <c r="F90" s="160"/>
      <c r="G90" s="217"/>
      <c r="H90" s="231"/>
    </row>
    <row r="91" spans="2:8" ht="15.75">
      <c r="B91" s="160"/>
      <c r="C91" s="223"/>
      <c r="D91" s="223" t="s">
        <v>2443</v>
      </c>
      <c r="E91" s="161"/>
      <c r="F91" s="160"/>
      <c r="G91" s="217"/>
      <c r="H91" s="231"/>
    </row>
    <row r="92" spans="2:8" ht="15.75">
      <c r="B92" s="160"/>
      <c r="C92" s="223"/>
      <c r="D92" s="355" t="s">
        <v>1777</v>
      </c>
      <c r="E92" s="161"/>
      <c r="F92" s="160"/>
      <c r="G92" s="217"/>
      <c r="H92" s="231"/>
    </row>
    <row r="93" spans="2:8" ht="15.75">
      <c r="B93" s="160"/>
      <c r="C93" s="223"/>
      <c r="D93" s="41" t="s">
        <v>2444</v>
      </c>
      <c r="E93" s="161"/>
      <c r="F93" s="160"/>
      <c r="G93" s="217"/>
      <c r="H93" s="231"/>
    </row>
    <row r="94" spans="2:8" ht="15.75">
      <c r="B94" s="160"/>
      <c r="C94" s="223"/>
      <c r="D94" s="41" t="s">
        <v>2445</v>
      </c>
      <c r="E94" s="161"/>
      <c r="F94" s="160"/>
      <c r="G94" s="217"/>
      <c r="H94" s="231"/>
    </row>
    <row r="95" spans="2:8" ht="15.75">
      <c r="B95" s="160"/>
      <c r="C95" s="223"/>
      <c r="D95" s="41" t="s">
        <v>2446</v>
      </c>
      <c r="E95" s="161"/>
      <c r="F95" s="160"/>
      <c r="G95" s="217"/>
      <c r="H95" s="231"/>
    </row>
    <row r="96" spans="2:8" ht="15.75">
      <c r="B96" s="160"/>
      <c r="C96" s="223"/>
      <c r="D96" s="41" t="s">
        <v>2447</v>
      </c>
      <c r="E96" s="161"/>
      <c r="F96" s="160"/>
      <c r="G96" s="217"/>
      <c r="H96" s="231"/>
    </row>
    <row r="97" spans="2:8" ht="15.75">
      <c r="B97" s="160"/>
      <c r="C97" s="223"/>
      <c r="D97" s="223" t="s">
        <v>2448</v>
      </c>
      <c r="E97" s="161"/>
      <c r="F97" s="160"/>
      <c r="G97" s="217"/>
      <c r="H97" s="231"/>
    </row>
    <row r="98" spans="2:8" ht="15.75">
      <c r="B98" s="160"/>
      <c r="C98" s="223"/>
      <c r="D98" s="223" t="s">
        <v>2449</v>
      </c>
      <c r="E98" s="161"/>
      <c r="F98" s="160"/>
      <c r="G98" s="217"/>
      <c r="H98" s="231"/>
    </row>
    <row r="99" spans="2:8" ht="15.75">
      <c r="B99" s="160"/>
      <c r="C99" s="223"/>
      <c r="D99" s="364" t="s">
        <v>2450</v>
      </c>
      <c r="E99" s="161"/>
      <c r="F99" s="160"/>
      <c r="G99" s="217"/>
      <c r="H99" s="231"/>
    </row>
    <row r="100" spans="2:8" ht="15.75">
      <c r="B100" s="160"/>
      <c r="C100" s="223"/>
      <c r="D100" s="364" t="s">
        <v>2451</v>
      </c>
      <c r="E100" s="161"/>
      <c r="F100" s="160"/>
      <c r="G100" s="217"/>
      <c r="H100" s="231"/>
    </row>
    <row r="101" spans="2:8" ht="15.75">
      <c r="B101" s="160"/>
      <c r="C101" s="223"/>
      <c r="D101" s="364" t="s">
        <v>2452</v>
      </c>
      <c r="E101" s="161"/>
      <c r="F101" s="160"/>
      <c r="G101" s="217"/>
      <c r="H101" s="231"/>
    </row>
    <row r="102" spans="2:8" ht="15.75">
      <c r="B102" s="160"/>
      <c r="C102" s="223"/>
      <c r="D102" s="364" t="s">
        <v>2453</v>
      </c>
      <c r="E102" s="161"/>
      <c r="F102" s="160"/>
      <c r="G102" s="217"/>
      <c r="H102" s="231"/>
    </row>
    <row r="103" spans="2:8" ht="15.75">
      <c r="B103" s="160"/>
      <c r="C103" s="223"/>
      <c r="D103" s="364" t="s">
        <v>2454</v>
      </c>
      <c r="E103" s="161"/>
      <c r="F103" s="160"/>
      <c r="G103" s="217"/>
      <c r="H103" s="231"/>
    </row>
    <row r="104" spans="2:8" ht="15.75">
      <c r="B104" s="160"/>
      <c r="C104" s="223"/>
      <c r="D104" s="364" t="s">
        <v>2454</v>
      </c>
      <c r="E104" s="161"/>
      <c r="F104" s="160"/>
      <c r="G104" s="217"/>
      <c r="H104" s="231"/>
    </row>
    <row r="105" spans="2:8" ht="15.75">
      <c r="B105" s="160"/>
      <c r="C105" s="223"/>
      <c r="D105" s="364" t="s">
        <v>2454</v>
      </c>
      <c r="E105" s="161"/>
      <c r="F105" s="160"/>
      <c r="G105" s="217"/>
      <c r="H105" s="231"/>
    </row>
    <row r="106" spans="2:8" ht="15.75">
      <c r="B106" s="160"/>
      <c r="C106" s="223"/>
      <c r="D106" s="364" t="s">
        <v>2455</v>
      </c>
      <c r="E106" s="161"/>
      <c r="F106" s="160"/>
      <c r="G106" s="217"/>
      <c r="H106" s="231"/>
    </row>
    <row r="107" spans="2:8" ht="15.75">
      <c r="B107" s="160"/>
      <c r="C107" s="208" t="s">
        <v>233</v>
      </c>
      <c r="D107" s="223" t="s">
        <v>2456</v>
      </c>
      <c r="E107" s="161"/>
      <c r="F107" s="160"/>
      <c r="G107" s="217"/>
      <c r="H107" s="231"/>
    </row>
    <row r="108" spans="2:8" ht="15.75">
      <c r="B108" s="579" t="s">
        <v>2457</v>
      </c>
      <c r="C108" s="579"/>
      <c r="D108" s="579"/>
      <c r="E108" s="579"/>
      <c r="F108" s="579"/>
      <c r="G108" s="579"/>
      <c r="H108" s="579"/>
    </row>
    <row r="109" spans="2:8" ht="15.75">
      <c r="B109" s="160"/>
      <c r="C109" s="223" t="s">
        <v>2458</v>
      </c>
      <c r="D109" s="223"/>
      <c r="E109" s="161"/>
      <c r="F109" s="160"/>
      <c r="G109" s="217"/>
      <c r="H109" s="231"/>
    </row>
    <row r="110" spans="2:8" ht="15.75">
      <c r="B110" s="160">
        <f>B38+1</f>
        <v>21</v>
      </c>
      <c r="C110" s="223" t="s">
        <v>2459</v>
      </c>
      <c r="D110" s="223"/>
      <c r="E110" s="161" t="str">
        <f>Cust_Acyn</f>
        <v>Customer</v>
      </c>
      <c r="F110" s="216" t="s">
        <v>325</v>
      </c>
      <c r="G110" s="217"/>
      <c r="H110" s="231"/>
    </row>
    <row r="111" spans="2:8" ht="15.75">
      <c r="B111" s="160"/>
      <c r="C111" s="223"/>
      <c r="D111" s="223" t="s">
        <v>2460</v>
      </c>
      <c r="E111" s="161"/>
      <c r="F111" s="160"/>
      <c r="G111" s="217"/>
      <c r="H111" s="231"/>
    </row>
    <row r="112" spans="2:8" ht="15.75">
      <c r="B112" s="160"/>
      <c r="C112" s="223" t="s">
        <v>167</v>
      </c>
      <c r="D112" s="223" t="s">
        <v>2461</v>
      </c>
      <c r="E112" s="161"/>
      <c r="F112" s="160"/>
      <c r="G112" s="217"/>
      <c r="H112" s="231"/>
    </row>
    <row r="113" spans="2:8" ht="15.75">
      <c r="B113" s="160"/>
      <c r="D113" s="41" t="s">
        <v>2462</v>
      </c>
      <c r="E113" s="161"/>
      <c r="F113" s="160"/>
      <c r="G113" s="217"/>
      <c r="H113" s="231"/>
    </row>
    <row r="114" spans="2:8" ht="15.75">
      <c r="B114" s="160"/>
      <c r="C114" s="223" t="s">
        <v>2463</v>
      </c>
      <c r="D114" s="41" t="s">
        <v>2464</v>
      </c>
      <c r="E114" s="161"/>
      <c r="F114" s="160"/>
      <c r="G114" s="217"/>
      <c r="H114" s="231"/>
    </row>
    <row r="115" spans="2:8" ht="15.75">
      <c r="B115" s="160"/>
      <c r="C115" s="223" t="s">
        <v>169</v>
      </c>
      <c r="D115" s="223" t="s">
        <v>2465</v>
      </c>
      <c r="E115" s="161"/>
      <c r="F115" s="160"/>
      <c r="G115" s="217"/>
      <c r="H115" s="231"/>
    </row>
    <row r="116" spans="2:8" ht="15.75">
      <c r="B116" s="160"/>
      <c r="C116" s="131"/>
      <c r="D116" s="41" t="s">
        <v>2466</v>
      </c>
      <c r="E116" s="161"/>
      <c r="F116" s="160"/>
      <c r="G116" s="217"/>
      <c r="H116" s="231"/>
    </row>
    <row r="117" spans="2:8" ht="15.75">
      <c r="B117" s="160"/>
      <c r="C117" s="223"/>
      <c r="D117" s="41" t="s">
        <v>2467</v>
      </c>
      <c r="E117" s="161"/>
      <c r="F117" s="160"/>
      <c r="G117" s="217"/>
      <c r="H117" s="231"/>
    </row>
    <row r="118" spans="2:8" ht="15.75">
      <c r="B118" s="160"/>
      <c r="C118" s="131"/>
      <c r="D118" s="223" t="s">
        <v>2468</v>
      </c>
      <c r="E118" s="161"/>
      <c r="F118" s="160"/>
      <c r="G118" s="217"/>
      <c r="H118" s="231"/>
    </row>
    <row r="119" spans="2:8" ht="15.75">
      <c r="B119" s="160"/>
      <c r="C119" s="131"/>
      <c r="D119" s="41" t="s">
        <v>2469</v>
      </c>
      <c r="E119" s="161"/>
      <c r="F119" s="160"/>
      <c r="G119" s="217"/>
      <c r="H119" s="231"/>
    </row>
    <row r="120" spans="2:8" ht="15.75">
      <c r="B120" s="160"/>
      <c r="C120" s="223"/>
      <c r="D120" s="41" t="s">
        <v>2470</v>
      </c>
      <c r="E120" s="161"/>
      <c r="F120" s="160"/>
      <c r="G120" s="217"/>
      <c r="H120" s="231"/>
    </row>
    <row r="121" spans="2:8" ht="15.75">
      <c r="B121" s="160"/>
      <c r="C121" s="223" t="s">
        <v>171</v>
      </c>
      <c r="D121" s="223" t="s">
        <v>2471</v>
      </c>
      <c r="E121" s="161"/>
      <c r="F121" s="160"/>
      <c r="G121" s="217"/>
      <c r="H121" s="231"/>
    </row>
    <row r="122" spans="2:8" ht="15.75">
      <c r="B122" s="160"/>
      <c r="C122" s="223"/>
      <c r="D122" s="41" t="s">
        <v>2472</v>
      </c>
      <c r="E122" s="161"/>
      <c r="F122" s="160"/>
      <c r="G122" s="217"/>
      <c r="H122" s="231"/>
    </row>
    <row r="123" spans="2:8" ht="15.75">
      <c r="B123" s="160"/>
      <c r="C123" s="223" t="s">
        <v>2463</v>
      </c>
      <c r="D123" s="41" t="s">
        <v>2473</v>
      </c>
      <c r="E123" s="161"/>
      <c r="F123" s="160"/>
      <c r="G123" s="217"/>
      <c r="H123" s="231"/>
    </row>
    <row r="124" spans="2:8" ht="15.75">
      <c r="B124" s="160"/>
      <c r="C124" s="223" t="s">
        <v>173</v>
      </c>
      <c r="D124" s="223" t="s">
        <v>2474</v>
      </c>
      <c r="E124" s="161"/>
      <c r="F124" s="160"/>
      <c r="G124" s="217"/>
      <c r="H124" s="231"/>
    </row>
    <row r="125" spans="2:8" ht="15.75">
      <c r="B125" s="160"/>
      <c r="C125" s="223"/>
      <c r="D125" s="41" t="s">
        <v>2425</v>
      </c>
      <c r="E125" s="161"/>
      <c r="F125" s="160"/>
      <c r="G125" s="217"/>
      <c r="H125" s="231"/>
    </row>
    <row r="126" spans="2:8" ht="15.75">
      <c r="B126" s="160"/>
      <c r="C126" s="223" t="s">
        <v>2463</v>
      </c>
      <c r="D126" s="41" t="s">
        <v>2475</v>
      </c>
      <c r="E126" s="161"/>
      <c r="F126" s="160"/>
      <c r="G126" s="217"/>
      <c r="H126" s="231"/>
    </row>
    <row r="127" spans="2:8" ht="15.75">
      <c r="B127" s="160"/>
      <c r="C127" s="131"/>
      <c r="D127" s="41" t="s">
        <v>2476</v>
      </c>
      <c r="E127" s="161"/>
      <c r="F127" s="160"/>
      <c r="G127" s="217"/>
      <c r="H127" s="231"/>
    </row>
    <row r="128" spans="2:8" ht="15.75">
      <c r="B128" s="160"/>
      <c r="C128" s="131"/>
      <c r="D128" s="41" t="s">
        <v>2477</v>
      </c>
      <c r="E128" s="161"/>
      <c r="F128" s="160"/>
      <c r="G128" s="217"/>
      <c r="H128" s="231"/>
    </row>
    <row r="129" spans="2:11" ht="15.75">
      <c r="B129" s="160"/>
      <c r="C129" s="131"/>
      <c r="D129" s="41" t="s">
        <v>2478</v>
      </c>
      <c r="E129" s="161"/>
      <c r="F129" s="160"/>
      <c r="G129" s="217"/>
      <c r="H129" s="231"/>
    </row>
    <row r="130" spans="2:11" ht="15.75">
      <c r="B130" s="160"/>
      <c r="C130" s="131"/>
      <c r="D130" s="41" t="s">
        <v>2479</v>
      </c>
      <c r="E130" s="161"/>
      <c r="F130" s="160"/>
      <c r="G130" s="217"/>
      <c r="H130" s="231"/>
    </row>
    <row r="131" spans="2:11" ht="15.75">
      <c r="B131" s="160">
        <f>B110+1</f>
        <v>22</v>
      </c>
      <c r="C131" s="223" t="s">
        <v>2480</v>
      </c>
      <c r="D131" s="223"/>
      <c r="E131" s="161" t="str">
        <f>Cust_Acyn</f>
        <v>Customer</v>
      </c>
      <c r="F131" s="216" t="s">
        <v>325</v>
      </c>
      <c r="G131" s="217"/>
      <c r="H131" s="231"/>
    </row>
    <row r="132" spans="2:11" ht="15.75">
      <c r="B132" s="160"/>
      <c r="C132" s="223" t="s">
        <v>167</v>
      </c>
      <c r="D132" s="223" t="s">
        <v>2481</v>
      </c>
      <c r="E132" s="161"/>
      <c r="F132" s="160"/>
      <c r="G132" s="217"/>
      <c r="H132" s="231"/>
    </row>
    <row r="133" spans="2:11" ht="15.75">
      <c r="B133" s="160"/>
      <c r="C133" s="223"/>
      <c r="D133" s="41" t="s">
        <v>2482</v>
      </c>
      <c r="E133" s="161"/>
      <c r="F133" s="160"/>
      <c r="G133" s="217"/>
      <c r="H133" s="231"/>
    </row>
    <row r="134" spans="2:11" ht="15.75">
      <c r="B134" s="160"/>
      <c r="C134" s="223"/>
      <c r="D134" s="223" t="s">
        <v>2406</v>
      </c>
      <c r="E134" s="161"/>
      <c r="F134" s="160"/>
      <c r="G134" s="217"/>
      <c r="H134" s="231"/>
    </row>
    <row r="135" spans="2:11" ht="15.75">
      <c r="B135" s="160"/>
      <c r="C135" s="223" t="s">
        <v>2463</v>
      </c>
      <c r="D135" s="41" t="s">
        <v>2483</v>
      </c>
      <c r="E135" s="161"/>
      <c r="F135" s="160"/>
      <c r="G135" s="217"/>
      <c r="H135" s="231"/>
    </row>
    <row r="136" spans="2:11" ht="15.75">
      <c r="B136" s="160"/>
      <c r="C136" s="223" t="s">
        <v>169</v>
      </c>
      <c r="D136" s="223" t="s">
        <v>2484</v>
      </c>
      <c r="E136" s="161"/>
      <c r="F136" s="160"/>
      <c r="G136" s="217"/>
      <c r="H136" s="231"/>
    </row>
    <row r="137" spans="2:11" ht="12" customHeight="1">
      <c r="B137" s="160"/>
      <c r="C137" s="462"/>
      <c r="D137" s="341" t="s">
        <v>2485</v>
      </c>
      <c r="E137" s="161"/>
      <c r="F137" s="160"/>
      <c r="G137" s="217"/>
      <c r="H137" s="231"/>
    </row>
    <row r="138" spans="2:11" ht="15.75">
      <c r="B138" s="160">
        <f>B131+1</f>
        <v>23</v>
      </c>
      <c r="C138" s="223" t="s">
        <v>2486</v>
      </c>
      <c r="D138" s="462"/>
      <c r="E138" s="161" t="str">
        <f>Cust_Acyn</f>
        <v>Customer</v>
      </c>
      <c r="F138" s="216" t="s">
        <v>2078</v>
      </c>
      <c r="G138" s="217"/>
      <c r="H138" s="231"/>
    </row>
    <row r="139" spans="2:11" ht="15.75">
      <c r="B139" s="160">
        <f>B138+1</f>
        <v>24</v>
      </c>
      <c r="C139" s="223" t="s">
        <v>2487</v>
      </c>
      <c r="D139" s="462"/>
      <c r="E139" s="474" t="s">
        <v>294</v>
      </c>
      <c r="F139" s="160" t="s">
        <v>1053</v>
      </c>
      <c r="G139" s="217"/>
      <c r="H139" s="231"/>
    </row>
    <row r="140" spans="2:11" ht="15.75">
      <c r="B140" s="160">
        <f>B139+1</f>
        <v>25</v>
      </c>
      <c r="C140" s="223" t="s">
        <v>2488</v>
      </c>
      <c r="D140" s="223"/>
      <c r="E140" s="474" t="s">
        <v>294</v>
      </c>
      <c r="F140" s="160" t="s">
        <v>1053</v>
      </c>
      <c r="G140" s="217"/>
      <c r="H140" s="231"/>
    </row>
    <row r="141" spans="2:11" ht="15.75">
      <c r="B141" s="160">
        <f>B140+1</f>
        <v>26</v>
      </c>
      <c r="C141" s="223" t="s">
        <v>2489</v>
      </c>
      <c r="D141" s="223"/>
      <c r="E141" s="161" t="str">
        <f>Cust_Acyn</f>
        <v>Customer</v>
      </c>
      <c r="F141" s="216" t="s">
        <v>2078</v>
      </c>
      <c r="G141" s="217"/>
      <c r="H141" s="231"/>
      <c r="J141" s="389"/>
    </row>
    <row r="142" spans="2:11" ht="15.75">
      <c r="J142" s="267"/>
      <c r="K142" s="267"/>
    </row>
    <row r="143" spans="2:11" ht="15.75">
      <c r="B143" s="579" t="s">
        <v>2490</v>
      </c>
      <c r="C143" s="579"/>
      <c r="D143" s="579"/>
      <c r="E143" s="579"/>
      <c r="F143" s="579"/>
      <c r="G143" s="579"/>
      <c r="H143" s="579"/>
    </row>
    <row r="144" spans="2:11" ht="31.5">
      <c r="B144" s="160"/>
      <c r="C144" s="462"/>
      <c r="D144" s="471" t="s">
        <v>2491</v>
      </c>
      <c r="E144" s="161"/>
      <c r="F144" s="160"/>
      <c r="G144" s="217"/>
      <c r="H144" s="231"/>
    </row>
    <row r="145" spans="2:8" ht="15.75">
      <c r="B145" s="160"/>
      <c r="C145" s="223"/>
      <c r="D145" s="223" t="s">
        <v>2406</v>
      </c>
      <c r="E145" s="161"/>
      <c r="F145" s="160"/>
      <c r="G145" s="217"/>
      <c r="H145" s="231"/>
    </row>
    <row r="146" spans="2:8" ht="15.75">
      <c r="B146" s="160"/>
      <c r="C146" s="223"/>
      <c r="D146" s="223" t="s">
        <v>2492</v>
      </c>
      <c r="E146" s="161"/>
      <c r="F146" s="160"/>
      <c r="G146" s="217"/>
      <c r="H146" s="231"/>
    </row>
    <row r="147" spans="2:8" ht="15.75">
      <c r="B147" s="160"/>
      <c r="C147" s="223"/>
      <c r="D147" s="343" t="s">
        <v>2493</v>
      </c>
      <c r="E147" s="161"/>
      <c r="F147" s="160"/>
      <c r="G147" s="217"/>
      <c r="H147" s="231"/>
    </row>
    <row r="148" spans="2:8" ht="15.75">
      <c r="B148" s="160"/>
      <c r="C148" s="223"/>
      <c r="D148" s="343" t="s">
        <v>2494</v>
      </c>
      <c r="E148" s="161"/>
      <c r="F148" s="160"/>
      <c r="G148" s="217"/>
      <c r="H148" s="231"/>
    </row>
    <row r="149" spans="2:8" ht="15.75">
      <c r="B149" s="160"/>
      <c r="C149" s="223"/>
      <c r="D149" s="223" t="s">
        <v>2495</v>
      </c>
      <c r="E149" s="161"/>
      <c r="F149" s="160"/>
      <c r="G149" s="217"/>
      <c r="H149" s="231"/>
    </row>
    <row r="150" spans="2:8" ht="15.75">
      <c r="B150" s="160"/>
      <c r="C150" s="223"/>
      <c r="D150" s="223"/>
      <c r="E150" s="161"/>
      <c r="F150" s="160"/>
      <c r="G150" s="217"/>
      <c r="H150" s="231"/>
    </row>
    <row r="151" spans="2:8" ht="15.75">
      <c r="B151" s="160"/>
      <c r="C151" s="223"/>
      <c r="D151" s="161" t="s">
        <v>2496</v>
      </c>
      <c r="E151" s="161"/>
      <c r="F151" s="160"/>
      <c r="G151" s="217"/>
      <c r="H151" s="231"/>
    </row>
    <row r="152" spans="2:8" ht="15.75">
      <c r="B152" s="160"/>
      <c r="C152" s="223"/>
      <c r="D152" s="343" t="s">
        <v>2497</v>
      </c>
      <c r="E152" s="161"/>
      <c r="F152" s="160"/>
      <c r="G152" s="217"/>
      <c r="H152" s="231"/>
    </row>
    <row r="153" spans="2:8" ht="15.75">
      <c r="B153" s="160"/>
      <c r="C153" s="223"/>
      <c r="D153" s="41" t="s">
        <v>2498</v>
      </c>
      <c r="E153" s="161"/>
      <c r="F153" s="160"/>
      <c r="G153" s="217"/>
      <c r="H153" s="231"/>
    </row>
    <row r="154" spans="2:8" ht="15.75">
      <c r="B154" s="160"/>
      <c r="C154" s="223"/>
      <c r="D154" s="41" t="s">
        <v>2499</v>
      </c>
      <c r="E154" s="161"/>
      <c r="F154" s="160"/>
      <c r="G154" s="217"/>
      <c r="H154" s="231"/>
    </row>
    <row r="155" spans="2:8" ht="15.75">
      <c r="B155" s="160"/>
      <c r="C155" s="223"/>
      <c r="D155" s="41" t="s">
        <v>2500</v>
      </c>
      <c r="E155" s="161"/>
      <c r="F155" s="160"/>
      <c r="G155" s="217"/>
      <c r="H155" s="231"/>
    </row>
    <row r="156" spans="2:8" ht="15.75">
      <c r="B156" s="160"/>
      <c r="C156" s="223"/>
      <c r="D156" s="223" t="s">
        <v>2501</v>
      </c>
      <c r="E156" s="161"/>
      <c r="F156" s="160"/>
      <c r="G156" s="217"/>
      <c r="H156" s="231"/>
    </row>
    <row r="157" spans="2:8" ht="15.75">
      <c r="B157" s="160"/>
      <c r="C157" s="223"/>
      <c r="D157" s="41" t="s">
        <v>2502</v>
      </c>
      <c r="E157" s="161"/>
      <c r="F157" s="160"/>
      <c r="G157" s="217"/>
      <c r="H157" s="231"/>
    </row>
    <row r="158" spans="2:8" ht="15.75">
      <c r="B158" s="160"/>
      <c r="C158" s="223"/>
      <c r="D158" s="223" t="s">
        <v>2503</v>
      </c>
      <c r="E158" s="161"/>
      <c r="F158" s="160"/>
      <c r="G158" s="217"/>
      <c r="H158" s="231"/>
    </row>
    <row r="159" spans="2:8" ht="15.75">
      <c r="B159" s="160"/>
      <c r="C159" s="223"/>
      <c r="D159" s="223"/>
      <c r="E159" s="161"/>
      <c r="F159" s="160"/>
      <c r="G159" s="217"/>
      <c r="H159" s="231"/>
    </row>
    <row r="160" spans="2:8" ht="15.75">
      <c r="B160" s="160"/>
      <c r="C160" s="223"/>
      <c r="D160" s="223" t="s">
        <v>2504</v>
      </c>
      <c r="E160" s="161"/>
      <c r="F160" s="160"/>
      <c r="G160" s="217"/>
      <c r="H160" s="231"/>
    </row>
    <row r="161" spans="2:8" ht="15.75">
      <c r="B161" s="160"/>
      <c r="C161" s="223"/>
      <c r="D161" s="41" t="s">
        <v>2505</v>
      </c>
      <c r="E161" s="161"/>
      <c r="F161" s="160"/>
      <c r="G161" s="217"/>
      <c r="H161" s="231"/>
    </row>
    <row r="162" spans="2:8" ht="15.75">
      <c r="B162" s="160"/>
      <c r="C162" s="223"/>
      <c r="D162" s="223" t="s">
        <v>2506</v>
      </c>
      <c r="E162" s="161"/>
      <c r="F162" s="160"/>
      <c r="G162" s="217"/>
      <c r="H162" s="231"/>
    </row>
    <row r="163" spans="2:8" ht="15.75">
      <c r="B163" s="160"/>
      <c r="C163" s="223"/>
      <c r="D163" s="223" t="s">
        <v>2507</v>
      </c>
      <c r="E163" s="161"/>
      <c r="F163" s="160"/>
      <c r="G163" s="217"/>
      <c r="H163" s="231"/>
    </row>
    <row r="164" spans="2:8" ht="15.75">
      <c r="B164" s="160"/>
      <c r="C164" s="223"/>
      <c r="D164" s="223" t="s">
        <v>2508</v>
      </c>
      <c r="E164" s="161"/>
      <c r="F164" s="160"/>
      <c r="G164" s="217"/>
      <c r="H164" s="231"/>
    </row>
    <row r="165" spans="2:8" ht="15.75">
      <c r="B165" s="160"/>
      <c r="C165" s="223"/>
      <c r="D165" s="223" t="s">
        <v>2509</v>
      </c>
      <c r="E165" s="161"/>
      <c r="F165" s="160"/>
      <c r="G165" s="217"/>
      <c r="H165" s="231"/>
    </row>
    <row r="166" spans="2:8" ht="15.75">
      <c r="B166" s="160"/>
      <c r="C166" s="223"/>
      <c r="D166" s="223" t="s">
        <v>2510</v>
      </c>
      <c r="E166" s="161"/>
      <c r="F166" s="160"/>
      <c r="G166" s="217"/>
      <c r="H166" s="231"/>
    </row>
    <row r="167" spans="2:8" ht="15.75">
      <c r="B167" s="160"/>
      <c r="C167" s="223"/>
      <c r="D167" s="223"/>
      <c r="E167" s="161"/>
      <c r="F167" s="160"/>
      <c r="G167" s="217"/>
      <c r="H167" s="231"/>
    </row>
    <row r="168" spans="2:8" ht="15.75">
      <c r="B168" s="579" t="s">
        <v>2511</v>
      </c>
      <c r="C168" s="579"/>
      <c r="D168" s="579"/>
      <c r="E168" s="579"/>
      <c r="F168" s="579"/>
      <c r="G168" s="579"/>
      <c r="H168" s="579"/>
    </row>
    <row r="169" spans="2:8" ht="31.5">
      <c r="B169" s="160"/>
      <c r="C169" s="223"/>
      <c r="D169" s="471" t="s">
        <v>2512</v>
      </c>
      <c r="E169" s="161"/>
      <c r="F169" s="160"/>
      <c r="G169" s="217"/>
      <c r="H169" s="231"/>
    </row>
    <row r="170" spans="2:8" ht="31.5" customHeight="1">
      <c r="B170" s="160"/>
      <c r="C170" s="223"/>
      <c r="D170" s="345" t="s">
        <v>2513</v>
      </c>
      <c r="E170" s="161"/>
      <c r="F170" s="160"/>
      <c r="G170" s="217"/>
      <c r="H170" s="231"/>
    </row>
    <row r="171" spans="2:8" ht="15.75">
      <c r="B171" s="160"/>
      <c r="C171" s="223"/>
      <c r="D171" s="223" t="s">
        <v>2514</v>
      </c>
      <c r="E171" s="161"/>
      <c r="F171" s="160"/>
      <c r="G171" s="217"/>
      <c r="H171" s="231"/>
    </row>
    <row r="172" spans="2:8" ht="15.75">
      <c r="B172" s="160"/>
      <c r="C172" s="223"/>
      <c r="D172" s="223" t="s">
        <v>2515</v>
      </c>
      <c r="E172" s="161"/>
      <c r="F172" s="160"/>
      <c r="G172" s="217"/>
      <c r="H172" s="231"/>
    </row>
    <row r="173" spans="2:8" ht="15.75">
      <c r="B173" s="160"/>
      <c r="C173" s="223"/>
      <c r="D173" s="223" t="s">
        <v>2516</v>
      </c>
      <c r="E173" s="161"/>
      <c r="F173" s="160"/>
      <c r="G173" s="217"/>
      <c r="H173" s="231"/>
    </row>
    <row r="174" spans="2:8" ht="15.75">
      <c r="B174" s="160"/>
      <c r="C174" s="223"/>
      <c r="D174" s="223" t="s">
        <v>2517</v>
      </c>
      <c r="E174" s="161"/>
      <c r="F174" s="160"/>
      <c r="G174" s="217"/>
      <c r="H174" s="231"/>
    </row>
    <row r="175" spans="2:8" ht="15.75">
      <c r="B175" s="160"/>
      <c r="C175" s="223"/>
      <c r="D175" s="223" t="s">
        <v>2518</v>
      </c>
      <c r="E175" s="161"/>
      <c r="F175" s="160"/>
      <c r="G175" s="217"/>
      <c r="H175" s="231"/>
    </row>
    <row r="176" spans="2:8" ht="15.75">
      <c r="B176" s="160"/>
      <c r="C176" s="223"/>
      <c r="D176" s="223" t="s">
        <v>2519</v>
      </c>
      <c r="E176" s="161"/>
      <c r="F176" s="160"/>
      <c r="G176" s="217"/>
      <c r="H176" s="231"/>
    </row>
    <row r="177" spans="2:8" ht="15.75">
      <c r="B177" s="208" t="s">
        <v>167</v>
      </c>
      <c r="D177" s="344" t="s">
        <v>2520</v>
      </c>
      <c r="E177" s="161"/>
      <c r="F177" s="160"/>
      <c r="G177" s="217"/>
      <c r="H177" s="231"/>
    </row>
    <row r="178" spans="2:8" ht="15.75">
      <c r="B178" s="160"/>
      <c r="C178" s="223"/>
      <c r="D178" s="471" t="s">
        <v>2521</v>
      </c>
      <c r="E178" s="161"/>
      <c r="F178" s="160"/>
      <c r="G178" s="217"/>
      <c r="H178" s="231"/>
    </row>
    <row r="179" spans="2:8" ht="15.75">
      <c r="B179" s="160"/>
      <c r="C179" s="223">
        <v>1</v>
      </c>
      <c r="D179" s="223" t="s">
        <v>2522</v>
      </c>
      <c r="E179" s="161"/>
      <c r="F179" s="160"/>
      <c r="G179" s="217"/>
      <c r="H179" s="231"/>
    </row>
    <row r="180" spans="2:8" ht="15.75">
      <c r="B180" s="160"/>
      <c r="C180" s="223">
        <f>C179+1</f>
        <v>2</v>
      </c>
      <c r="D180" s="223" t="s">
        <v>2523</v>
      </c>
      <c r="E180" s="161"/>
      <c r="F180" s="160"/>
      <c r="G180" s="217"/>
      <c r="H180" s="231"/>
    </row>
    <row r="181" spans="2:8" ht="15.75">
      <c r="B181" s="160"/>
      <c r="C181" s="223">
        <f t="shared" ref="C181:C184" si="3">C180+1</f>
        <v>3</v>
      </c>
      <c r="D181" s="223" t="s">
        <v>2524</v>
      </c>
      <c r="E181" s="161"/>
      <c r="F181" s="160"/>
      <c r="G181" s="217"/>
      <c r="H181" s="231"/>
    </row>
    <row r="182" spans="2:8" ht="15.75">
      <c r="B182" s="160"/>
      <c r="C182" s="223">
        <f t="shared" si="3"/>
        <v>4</v>
      </c>
      <c r="D182" s="223" t="s">
        <v>2525</v>
      </c>
      <c r="E182" s="161"/>
      <c r="F182" s="160"/>
      <c r="G182" s="217"/>
      <c r="H182" s="231"/>
    </row>
    <row r="183" spans="2:8" ht="78.75">
      <c r="B183" s="160"/>
      <c r="C183" s="223">
        <f t="shared" si="3"/>
        <v>5</v>
      </c>
      <c r="D183" s="471" t="s">
        <v>2526</v>
      </c>
      <c r="E183" s="161"/>
      <c r="F183" s="160"/>
      <c r="G183" s="217"/>
      <c r="H183" s="231"/>
    </row>
    <row r="184" spans="2:8" ht="31.5">
      <c r="B184" s="160"/>
      <c r="C184" s="223">
        <f t="shared" si="3"/>
        <v>6</v>
      </c>
      <c r="D184" s="471" t="s">
        <v>2527</v>
      </c>
      <c r="E184" s="161"/>
      <c r="F184" s="160"/>
      <c r="G184" s="217"/>
      <c r="H184" s="231"/>
    </row>
    <row r="185" spans="2:8" ht="15.75">
      <c r="B185" s="160"/>
      <c r="C185" s="223"/>
      <c r="D185" s="223"/>
      <c r="E185" s="161"/>
      <c r="F185" s="160"/>
      <c r="G185" s="217"/>
      <c r="H185" s="231"/>
    </row>
    <row r="186" spans="2:8" ht="15.75">
      <c r="B186" s="160"/>
      <c r="C186" s="223"/>
      <c r="D186" s="344" t="s">
        <v>2528</v>
      </c>
      <c r="E186" s="161"/>
      <c r="F186" s="160"/>
      <c r="G186" s="217"/>
      <c r="H186" s="231"/>
    </row>
    <row r="187" spans="2:8" ht="15.75">
      <c r="B187" s="160"/>
      <c r="C187" s="223"/>
      <c r="D187" s="223" t="s">
        <v>2529</v>
      </c>
      <c r="E187" s="161"/>
      <c r="F187" s="160"/>
      <c r="G187" s="217"/>
      <c r="H187" s="231"/>
    </row>
    <row r="188" spans="2:8" ht="15.75">
      <c r="B188" s="160"/>
      <c r="C188" s="223"/>
      <c r="E188" s="161"/>
      <c r="F188" s="160"/>
      <c r="G188" s="217"/>
      <c r="H188" s="231"/>
    </row>
    <row r="189" spans="2:8" ht="15.75">
      <c r="B189" s="160"/>
      <c r="C189" s="223">
        <v>1</v>
      </c>
      <c r="D189" s="223" t="s">
        <v>2530</v>
      </c>
      <c r="E189" s="161"/>
      <c r="F189" s="160"/>
      <c r="G189" s="217"/>
      <c r="H189" s="231"/>
    </row>
    <row r="190" spans="2:8" ht="15.75">
      <c r="B190" s="160"/>
      <c r="C190" s="223"/>
      <c r="D190" s="223" t="s">
        <v>2531</v>
      </c>
      <c r="E190" s="161"/>
      <c r="F190" s="160"/>
      <c r="G190" s="217"/>
      <c r="H190" s="231"/>
    </row>
    <row r="191" spans="2:8" ht="15.75">
      <c r="B191" s="160"/>
      <c r="C191" s="223">
        <f>C189+1</f>
        <v>2</v>
      </c>
      <c r="D191" s="223" t="s">
        <v>2532</v>
      </c>
      <c r="E191" s="161"/>
      <c r="F191" s="160"/>
      <c r="G191" s="217"/>
      <c r="H191" s="231"/>
    </row>
    <row r="192" spans="2:8" ht="31.5">
      <c r="B192" s="160"/>
      <c r="C192" s="223">
        <f>C191+1</f>
        <v>3</v>
      </c>
      <c r="D192" s="471" t="s">
        <v>2533</v>
      </c>
      <c r="E192" s="161"/>
      <c r="F192" s="160"/>
      <c r="G192" s="217"/>
      <c r="H192" s="231"/>
    </row>
    <row r="193" spans="2:11" ht="15.75">
      <c r="B193" s="160"/>
      <c r="C193" s="223">
        <f t="shared" ref="C193:C196" si="4">C192+1</f>
        <v>4</v>
      </c>
      <c r="D193" s="223" t="s">
        <v>2534</v>
      </c>
      <c r="E193" s="161"/>
      <c r="F193" s="160"/>
      <c r="G193" s="217"/>
      <c r="H193" s="231"/>
    </row>
    <row r="194" spans="2:11" ht="15.75">
      <c r="B194" s="160"/>
      <c r="C194" s="223">
        <f t="shared" si="4"/>
        <v>5</v>
      </c>
      <c r="D194" s="267" t="s">
        <v>2535</v>
      </c>
      <c r="E194" s="161"/>
      <c r="F194" s="160"/>
      <c r="G194" s="217"/>
      <c r="H194" s="231"/>
    </row>
    <row r="195" spans="2:11" ht="15.75">
      <c r="B195" s="160"/>
      <c r="C195" s="223">
        <f t="shared" si="4"/>
        <v>6</v>
      </c>
      <c r="D195" s="223" t="s">
        <v>2536</v>
      </c>
      <c r="E195" s="161"/>
      <c r="F195" s="160"/>
      <c r="G195" s="217"/>
      <c r="H195" s="231"/>
    </row>
    <row r="196" spans="2:11" ht="15.75">
      <c r="B196" s="160"/>
      <c r="C196" s="223">
        <f t="shared" si="4"/>
        <v>7</v>
      </c>
      <c r="D196" s="223" t="s">
        <v>2537</v>
      </c>
      <c r="E196" s="161"/>
      <c r="F196" s="160"/>
      <c r="G196" s="217"/>
      <c r="H196" s="231"/>
    </row>
    <row r="197" spans="2:11" ht="15.75">
      <c r="B197" s="160"/>
      <c r="C197" s="223"/>
      <c r="D197" s="223"/>
      <c r="E197" s="161"/>
      <c r="F197" s="160"/>
      <c r="G197" s="217"/>
      <c r="H197" s="231"/>
    </row>
    <row r="198" spans="2:11" ht="15.75">
      <c r="B198" s="160"/>
      <c r="C198" s="223"/>
      <c r="D198" s="345" t="s">
        <v>2538</v>
      </c>
      <c r="E198" s="161"/>
      <c r="F198" s="160"/>
      <c r="G198" s="217"/>
      <c r="H198" s="231"/>
    </row>
    <row r="199" spans="2:11" ht="15.75">
      <c r="B199" s="160"/>
      <c r="C199" s="223"/>
      <c r="D199" s="251" t="s">
        <v>2539</v>
      </c>
      <c r="E199" s="161"/>
      <c r="F199" s="160"/>
      <c r="G199" s="217"/>
      <c r="H199" s="231"/>
    </row>
    <row r="200" spans="2:11" ht="15.75">
      <c r="B200" s="160"/>
      <c r="C200" s="223"/>
      <c r="D200" s="346" t="s">
        <v>2540</v>
      </c>
      <c r="E200" s="161"/>
      <c r="F200" s="160"/>
      <c r="G200" s="217"/>
      <c r="H200" s="231"/>
    </row>
    <row r="201" spans="2:11" ht="15.75">
      <c r="B201" s="160"/>
      <c r="C201" s="223"/>
      <c r="D201" s="223" t="s">
        <v>2541</v>
      </c>
      <c r="E201" s="161"/>
      <c r="F201" s="160"/>
      <c r="G201" s="217"/>
      <c r="H201" s="231"/>
    </row>
    <row r="202" spans="2:11" ht="15.75">
      <c r="B202" s="160"/>
      <c r="C202" s="223"/>
      <c r="D202" s="346" t="s">
        <v>2542</v>
      </c>
      <c r="E202" s="161"/>
      <c r="F202" s="160"/>
      <c r="G202" s="217"/>
      <c r="H202" s="231"/>
    </row>
    <row r="203" spans="2:11" ht="15.75">
      <c r="J203" s="267"/>
      <c r="K203" s="267"/>
    </row>
    <row r="204" spans="2:11" ht="10.5" customHeight="1">
      <c r="J204" s="267"/>
      <c r="K204" s="267"/>
    </row>
    <row r="205" spans="2:11" ht="10.5" customHeight="1">
      <c r="J205" s="267"/>
      <c r="K205" s="267"/>
    </row>
    <row r="206" spans="2:11" ht="10.5" customHeight="1">
      <c r="J206" s="267"/>
      <c r="K206" s="267"/>
    </row>
    <row r="207" spans="2:11" ht="10.5" customHeight="1">
      <c r="J207" s="267"/>
      <c r="K207" s="267"/>
    </row>
    <row r="208" spans="2:11" ht="10.5" customHeight="1">
      <c r="J208" s="267"/>
      <c r="K208" s="267"/>
    </row>
    <row r="209" spans="10:11" ht="10.5" customHeight="1">
      <c r="J209" s="267"/>
      <c r="K209" s="267"/>
    </row>
    <row r="210" spans="10:11" ht="10.5" customHeight="1">
      <c r="J210" s="267"/>
      <c r="K210" s="267"/>
    </row>
    <row r="211" spans="10:11" ht="10.5" customHeight="1">
      <c r="J211" s="267"/>
      <c r="K211" s="267"/>
    </row>
    <row r="212" spans="10:11" ht="10.5" customHeight="1">
      <c r="J212" s="267"/>
      <c r="K212" s="267"/>
    </row>
    <row r="213" spans="10:11" ht="10.5" customHeight="1">
      <c r="J213" s="267"/>
      <c r="K213" s="267"/>
    </row>
    <row r="214" spans="10:11" ht="10.5" customHeight="1">
      <c r="J214" s="267"/>
      <c r="K214" s="267"/>
    </row>
    <row r="215" spans="10:11" ht="10.5" customHeight="1">
      <c r="J215" s="267"/>
      <c r="K215" s="267"/>
    </row>
    <row r="216" spans="10:11" ht="10.5" customHeight="1">
      <c r="J216" s="267"/>
      <c r="K216" s="267"/>
    </row>
  </sheetData>
  <mergeCells count="13">
    <mergeCell ref="J3:K3"/>
    <mergeCell ref="J4:K4"/>
    <mergeCell ref="J8:K8"/>
    <mergeCell ref="B143:H143"/>
    <mergeCell ref="B168:H168"/>
    <mergeCell ref="B2:H2"/>
    <mergeCell ref="C3:D3"/>
    <mergeCell ref="B5:H5"/>
    <mergeCell ref="B108:H108"/>
    <mergeCell ref="B7:H7"/>
    <mergeCell ref="B18:H18"/>
    <mergeCell ref="B30:H30"/>
    <mergeCell ref="B13:H13"/>
  </mergeCells>
  <hyperlinks>
    <hyperlink ref="J2" location="'Cover Sheet'!A1" display="Back to Cover Sheet" xr:uid="{00000000-0004-0000-1900-000000000000}"/>
    <hyperlink ref="D202" r:id="rId1" xr:uid="{00000000-0004-0000-1900-000001000000}"/>
    <hyperlink ref="D200" r:id="rId2" xr:uid="{00000000-0004-0000-1900-000002000000}"/>
  </hyperlinks>
  <pageMargins left="0.75" right="0.75" top="1" bottom="1" header="0.5" footer="0.5"/>
  <pageSetup orientation="portrait" horizontalDpi="4294967292" verticalDpi="4294967292" r:id="rId3"/>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92D050"/>
  </sheetPr>
  <dimension ref="B1:K290"/>
  <sheetViews>
    <sheetView zoomScale="80" zoomScaleNormal="80" zoomScalePageLayoutView="125" workbookViewId="0">
      <selection activeCell="B2" sqref="B2:H2"/>
    </sheetView>
  </sheetViews>
  <sheetFormatPr defaultColWidth="8.7109375" defaultRowHeight="10.5" customHeight="1"/>
  <cols>
    <col min="1" max="1" width="2.28515625" style="267" customWidth="1"/>
    <col min="2" max="2" width="3.85546875" style="264" customWidth="1"/>
    <col min="3" max="3" width="2.28515625" style="271" customWidth="1"/>
    <col min="4" max="4" width="200.140625" style="267" customWidth="1"/>
    <col min="5" max="5" width="15.7109375" style="272" customWidth="1"/>
    <col min="6" max="6" width="15.85546875" style="264" bestFit="1" customWidth="1"/>
    <col min="7" max="7" width="15.7109375" style="273" bestFit="1" customWidth="1"/>
    <col min="8" max="8" width="14.42578125" style="274" bestFit="1" customWidth="1"/>
    <col min="9" max="9" width="4.140625" style="267" customWidth="1"/>
    <col min="10" max="10" width="30" style="191" bestFit="1" customWidth="1"/>
    <col min="11" max="11" width="25" style="191" customWidth="1"/>
    <col min="12" max="16384" width="8.7109375" style="267"/>
  </cols>
  <sheetData>
    <row r="1" spans="2:11" ht="14.1" customHeight="1"/>
    <row r="2" spans="2:11" ht="21">
      <c r="B2" s="530" t="s">
        <v>2543</v>
      </c>
      <c r="C2" s="530"/>
      <c r="D2" s="530"/>
      <c r="E2" s="530"/>
      <c r="F2" s="530"/>
      <c r="G2" s="530"/>
      <c r="H2" s="530"/>
      <c r="J2" s="184" t="s">
        <v>53</v>
      </c>
      <c r="K2" s="267"/>
    </row>
    <row r="3" spans="2:11" ht="23.25">
      <c r="B3" s="117" t="s">
        <v>151</v>
      </c>
      <c r="C3" s="529" t="s">
        <v>620</v>
      </c>
      <c r="D3" s="529"/>
      <c r="E3" s="467" t="s">
        <v>200</v>
      </c>
      <c r="F3" s="467" t="s">
        <v>201</v>
      </c>
      <c r="G3" s="467" t="s">
        <v>202</v>
      </c>
      <c r="H3" s="467" t="s">
        <v>203</v>
      </c>
      <c r="J3" s="551" t="s">
        <v>204</v>
      </c>
      <c r="K3" s="551"/>
    </row>
    <row r="4" spans="2:11" ht="15.75">
      <c r="B4" s="359"/>
      <c r="C4" s="360" t="s">
        <v>621</v>
      </c>
      <c r="D4" s="359"/>
      <c r="E4" s="359"/>
      <c r="F4" s="359"/>
      <c r="G4" s="359"/>
      <c r="H4" s="359"/>
      <c r="J4" s="552" t="str">
        <f>Cust_Acyn</f>
        <v>Customer</v>
      </c>
      <c r="K4" s="552"/>
    </row>
    <row r="5" spans="2:11" ht="15.75">
      <c r="B5" s="579" t="s">
        <v>2362</v>
      </c>
      <c r="C5" s="579"/>
      <c r="D5" s="579"/>
      <c r="E5" s="579"/>
      <c r="F5" s="579"/>
      <c r="G5" s="579"/>
      <c r="H5" s="579"/>
      <c r="J5" s="173" t="s">
        <v>209</v>
      </c>
      <c r="K5" s="173" t="str">
        <f>Cust_PM</f>
        <v>Cust_PM_TBD</v>
      </c>
    </row>
    <row r="6" spans="2:11" ht="15.75">
      <c r="B6" s="208">
        <v>1</v>
      </c>
      <c r="C6" s="209" t="s">
        <v>2363</v>
      </c>
      <c r="D6" s="209"/>
      <c r="E6" s="209" t="str">
        <f>Cust_Acyn&amp;"/ Hitachi"</f>
        <v>Customer/ Hitachi</v>
      </c>
      <c r="F6" s="208" t="s">
        <v>627</v>
      </c>
      <c r="G6" s="210"/>
      <c r="H6" s="211"/>
      <c r="J6" s="173" t="s">
        <v>213</v>
      </c>
      <c r="K6" s="173" t="str">
        <f>Cust_Storage_Lead</f>
        <v>Cust_Storage_Lead_TBD</v>
      </c>
    </row>
    <row r="7" spans="2:11" s="280" customFormat="1" ht="15.75">
      <c r="B7" s="560" t="s">
        <v>2364</v>
      </c>
      <c r="C7" s="561"/>
      <c r="D7" s="561"/>
      <c r="E7" s="561"/>
      <c r="F7" s="561"/>
      <c r="G7" s="561"/>
      <c r="H7" s="562"/>
      <c r="J7" s="173" t="s">
        <v>215</v>
      </c>
      <c r="K7" s="173"/>
    </row>
    <row r="8" spans="2:11" ht="15.75">
      <c r="B8" s="208"/>
      <c r="C8" s="222" t="s">
        <v>1048</v>
      </c>
      <c r="D8" s="222"/>
      <c r="E8" s="229"/>
      <c r="F8" s="199"/>
      <c r="G8" s="209"/>
      <c r="H8" s="230"/>
      <c r="J8" s="552" t="s">
        <v>217</v>
      </c>
      <c r="K8" s="552"/>
    </row>
    <row r="9" spans="2:11" s="280" customFormat="1" ht="15.75">
      <c r="B9" s="208"/>
      <c r="C9" s="223" t="s">
        <v>2365</v>
      </c>
      <c r="D9" s="227"/>
      <c r="E9" s="474" t="s">
        <v>294</v>
      </c>
      <c r="F9" s="199" t="s">
        <v>208</v>
      </c>
      <c r="G9" s="209"/>
      <c r="H9" s="228"/>
      <c r="J9" s="173" t="s">
        <v>219</v>
      </c>
      <c r="K9" s="173" t="str">
        <f>Hitachi_PM_1</f>
        <v>HitachiPM_TBD</v>
      </c>
    </row>
    <row r="10" spans="2:11" s="280" customFormat="1" ht="15.75">
      <c r="B10" s="208">
        <f>B6+1</f>
        <v>2</v>
      </c>
      <c r="C10" s="223" t="s">
        <v>2366</v>
      </c>
      <c r="D10" s="227"/>
      <c r="E10" s="474" t="s">
        <v>294</v>
      </c>
      <c r="F10" s="199" t="s">
        <v>208</v>
      </c>
      <c r="G10" s="209"/>
      <c r="H10" s="228"/>
      <c r="J10" s="173" t="s">
        <v>1159</v>
      </c>
      <c r="K10" s="173" t="str">
        <f>Hitachi_STC_1</f>
        <v>Hitachi_STC_TBD</v>
      </c>
    </row>
    <row r="11" spans="2:11" s="280" customFormat="1" ht="15.75">
      <c r="B11" s="208">
        <f t="shared" ref="B11:B12" si="0">B10+1</f>
        <v>3</v>
      </c>
      <c r="C11" s="223" t="s">
        <v>2367</v>
      </c>
      <c r="D11" s="227"/>
      <c r="E11" s="474" t="s">
        <v>294</v>
      </c>
      <c r="F11" s="199" t="s">
        <v>208</v>
      </c>
      <c r="G11" s="209"/>
      <c r="H11" s="228"/>
      <c r="J11" s="173" t="s">
        <v>223</v>
      </c>
      <c r="K11" s="173" t="str">
        <f>Hitachi_Lead_TC</f>
        <v>HitachiLeadTC_TBD</v>
      </c>
    </row>
    <row r="12" spans="2:11" s="280" customFormat="1" ht="15.75">
      <c r="B12" s="208">
        <f t="shared" si="0"/>
        <v>4</v>
      </c>
      <c r="C12" s="223" t="s">
        <v>2544</v>
      </c>
      <c r="D12" s="227"/>
      <c r="E12" s="474" t="s">
        <v>294</v>
      </c>
      <c r="F12" s="199" t="s">
        <v>208</v>
      </c>
      <c r="G12" s="209"/>
      <c r="H12" s="228"/>
      <c r="J12" s="173" t="s">
        <v>225</v>
      </c>
      <c r="K12" s="173" t="str">
        <f>Hitachi_TC_1</f>
        <v>HitachiTC1_TBD</v>
      </c>
    </row>
    <row r="13" spans="2:11" s="280" customFormat="1" ht="15.75">
      <c r="B13" s="635" t="s">
        <v>2369</v>
      </c>
      <c r="C13" s="636"/>
      <c r="D13" s="636"/>
      <c r="E13" s="636"/>
      <c r="F13" s="636"/>
      <c r="G13" s="636"/>
      <c r="H13" s="637"/>
      <c r="J13" s="173" t="s">
        <v>227</v>
      </c>
      <c r="K13" s="173" t="str">
        <f>Hitachi_TC_2</f>
        <v>HitachiTC2_TBD</v>
      </c>
    </row>
    <row r="14" spans="2:11" ht="15.75">
      <c r="B14" s="160">
        <f>B12+1</f>
        <v>5</v>
      </c>
      <c r="C14" s="462" t="s">
        <v>1052</v>
      </c>
      <c r="D14" s="462"/>
      <c r="E14" s="474" t="s">
        <v>294</v>
      </c>
      <c r="F14" s="160" t="s">
        <v>1053</v>
      </c>
      <c r="G14" s="217"/>
      <c r="H14" s="231"/>
    </row>
    <row r="15" spans="2:11" ht="15.75">
      <c r="B15" s="208">
        <f>B14+1</f>
        <v>6</v>
      </c>
      <c r="C15" s="462" t="s">
        <v>1056</v>
      </c>
      <c r="D15" s="462"/>
      <c r="E15" s="474" t="s">
        <v>294</v>
      </c>
      <c r="F15" s="160" t="s">
        <v>1053</v>
      </c>
      <c r="G15" s="217"/>
      <c r="H15" s="231"/>
    </row>
    <row r="16" spans="2:11" ht="15.75">
      <c r="B16" s="208">
        <f>B15+1</f>
        <v>7</v>
      </c>
      <c r="C16" s="462" t="s">
        <v>1057</v>
      </c>
      <c r="D16" s="462"/>
      <c r="E16" s="474" t="s">
        <v>294</v>
      </c>
      <c r="F16" s="160" t="s">
        <v>1053</v>
      </c>
      <c r="G16" s="217"/>
      <c r="H16" s="231"/>
    </row>
    <row r="17" spans="2:11" ht="15.75">
      <c r="B17" s="208">
        <f>B16+1</f>
        <v>8</v>
      </c>
      <c r="C17" s="462" t="s">
        <v>2370</v>
      </c>
      <c r="D17" s="462"/>
      <c r="E17" s="474" t="s">
        <v>294</v>
      </c>
      <c r="F17" s="160" t="s">
        <v>1053</v>
      </c>
      <c r="G17" s="217"/>
      <c r="H17" s="231"/>
    </row>
    <row r="18" spans="2:11" ht="15.75">
      <c r="B18" s="632" t="s">
        <v>2371</v>
      </c>
      <c r="C18" s="633"/>
      <c r="D18" s="633"/>
      <c r="E18" s="633"/>
      <c r="F18" s="633"/>
      <c r="G18" s="633"/>
      <c r="H18" s="634"/>
    </row>
    <row r="19" spans="2:11" ht="15.75">
      <c r="B19" s="160">
        <f>B17+1</f>
        <v>9</v>
      </c>
      <c r="C19" s="462" t="s">
        <v>2374</v>
      </c>
      <c r="D19" s="131"/>
      <c r="E19" s="161" t="str">
        <f t="shared" ref="E19:E26" si="1">Cust_Acyn</f>
        <v>Customer</v>
      </c>
      <c r="F19" s="216" t="s">
        <v>325</v>
      </c>
      <c r="G19" s="217"/>
      <c r="H19" s="231"/>
    </row>
    <row r="20" spans="2:11" ht="15.75">
      <c r="B20" s="160">
        <f>B19+1</f>
        <v>10</v>
      </c>
      <c r="C20" s="209" t="s">
        <v>631</v>
      </c>
      <c r="D20" s="462"/>
      <c r="E20" s="161" t="str">
        <f t="shared" si="1"/>
        <v>Customer</v>
      </c>
      <c r="F20" s="216" t="s">
        <v>325</v>
      </c>
      <c r="G20" s="217"/>
      <c r="H20" s="231"/>
    </row>
    <row r="21" spans="2:11" ht="15.75">
      <c r="B21" s="160">
        <f>B20+1</f>
        <v>11</v>
      </c>
      <c r="C21" s="209" t="s">
        <v>2377</v>
      </c>
      <c r="D21" s="213"/>
      <c r="E21" s="161" t="str">
        <f t="shared" si="1"/>
        <v>Customer</v>
      </c>
      <c r="F21" s="216" t="s">
        <v>325</v>
      </c>
      <c r="G21" s="217"/>
      <c r="H21" s="231"/>
    </row>
    <row r="22" spans="2:11" ht="15.75">
      <c r="B22" s="160">
        <f>B21+1</f>
        <v>12</v>
      </c>
      <c r="C22" s="209" t="s">
        <v>2378</v>
      </c>
      <c r="D22" s="209"/>
      <c r="E22" s="161" t="str">
        <f t="shared" si="1"/>
        <v>Customer</v>
      </c>
      <c r="F22" s="216" t="s">
        <v>325</v>
      </c>
      <c r="G22" s="217"/>
      <c r="H22" s="231"/>
    </row>
    <row r="23" spans="2:11" ht="15.75">
      <c r="B23" s="160">
        <f t="shared" ref="B23:B25" si="2">B22+1</f>
        <v>13</v>
      </c>
      <c r="C23" s="209" t="s">
        <v>2545</v>
      </c>
      <c r="D23" s="209"/>
      <c r="E23" s="161" t="str">
        <f t="shared" si="1"/>
        <v>Customer</v>
      </c>
      <c r="F23" s="216" t="s">
        <v>325</v>
      </c>
      <c r="G23" s="217"/>
      <c r="H23" s="231"/>
    </row>
    <row r="24" spans="2:11" ht="15.75">
      <c r="B24" s="160">
        <f t="shared" si="2"/>
        <v>14</v>
      </c>
      <c r="C24" s="209" t="s">
        <v>2380</v>
      </c>
      <c r="D24" s="209"/>
      <c r="E24" s="161" t="str">
        <f t="shared" si="1"/>
        <v>Customer</v>
      </c>
      <c r="F24" s="216" t="s">
        <v>325</v>
      </c>
      <c r="G24" s="217"/>
      <c r="H24" s="231"/>
    </row>
    <row r="25" spans="2:11" ht="15.75">
      <c r="B25" s="160">
        <f t="shared" si="2"/>
        <v>15</v>
      </c>
      <c r="C25" s="209" t="s">
        <v>2381</v>
      </c>
      <c r="D25" s="209"/>
      <c r="E25" s="161" t="str">
        <f t="shared" si="1"/>
        <v>Customer</v>
      </c>
      <c r="F25" s="216" t="s">
        <v>325</v>
      </c>
      <c r="G25" s="248"/>
      <c r="H25" s="228"/>
    </row>
    <row r="26" spans="2:11" s="280" customFormat="1" ht="15.75">
      <c r="B26" s="160">
        <f>B25+1</f>
        <v>16</v>
      </c>
      <c r="C26" s="462" t="s">
        <v>2546</v>
      </c>
      <c r="D26" s="131"/>
      <c r="E26" s="161" t="str">
        <f t="shared" si="1"/>
        <v>Customer</v>
      </c>
      <c r="F26" s="216" t="s">
        <v>325</v>
      </c>
      <c r="G26" s="217"/>
      <c r="H26" s="231"/>
      <c r="J26" s="191"/>
      <c r="K26" s="191"/>
    </row>
    <row r="27" spans="2:11" ht="15.75">
      <c r="B27" s="160"/>
      <c r="C27" s="462"/>
      <c r="D27" s="347" t="s">
        <v>2547</v>
      </c>
      <c r="E27" s="161"/>
      <c r="F27" s="160"/>
      <c r="G27" s="217"/>
      <c r="H27" s="231"/>
    </row>
    <row r="28" spans="2:11" ht="15.75">
      <c r="B28" s="160">
        <f>B26+1</f>
        <v>17</v>
      </c>
      <c r="C28" s="462" t="s">
        <v>2548</v>
      </c>
      <c r="D28" s="131"/>
      <c r="E28" s="161" t="str">
        <f>Cust_Acyn</f>
        <v>Customer</v>
      </c>
      <c r="F28" s="216" t="s">
        <v>325</v>
      </c>
      <c r="G28" s="217"/>
      <c r="H28" s="231"/>
    </row>
    <row r="29" spans="2:11" ht="15.75">
      <c r="B29" s="160"/>
      <c r="C29" s="462"/>
      <c r="D29" s="347" t="s">
        <v>2549</v>
      </c>
      <c r="E29" s="161"/>
      <c r="F29" s="160"/>
      <c r="G29" s="217"/>
      <c r="H29" s="231"/>
    </row>
    <row r="30" spans="2:11" ht="15.75">
      <c r="B30" s="160"/>
      <c r="C30" s="462"/>
      <c r="D30" s="131" t="s">
        <v>2550</v>
      </c>
      <c r="E30" s="161"/>
      <c r="F30" s="160"/>
      <c r="G30" s="217"/>
      <c r="H30" s="231"/>
    </row>
    <row r="31" spans="2:11" ht="15.75">
      <c r="B31" s="160">
        <f>B28+1</f>
        <v>18</v>
      </c>
      <c r="C31" s="462" t="s">
        <v>2551</v>
      </c>
      <c r="D31" s="131"/>
      <c r="E31" s="161" t="str">
        <f>Cust_Acyn</f>
        <v>Customer</v>
      </c>
      <c r="F31" s="216" t="s">
        <v>325</v>
      </c>
      <c r="G31" s="217"/>
      <c r="H31" s="231"/>
    </row>
    <row r="32" spans="2:11" ht="15.75">
      <c r="B32" s="160"/>
      <c r="C32" s="462"/>
      <c r="D32" s="347" t="s">
        <v>2552</v>
      </c>
      <c r="E32" s="161"/>
      <c r="F32" s="160"/>
      <c r="G32" s="217"/>
      <c r="H32" s="231"/>
    </row>
    <row r="33" spans="2:8" ht="15.75">
      <c r="B33" s="160"/>
      <c r="C33" s="462"/>
      <c r="D33" s="131" t="s">
        <v>770</v>
      </c>
      <c r="E33" s="161"/>
      <c r="F33" s="160"/>
      <c r="G33" s="217"/>
      <c r="H33" s="231"/>
    </row>
    <row r="34" spans="2:8" ht="15.75">
      <c r="B34" s="160"/>
      <c r="C34" s="462"/>
      <c r="D34" s="347" t="s">
        <v>2553</v>
      </c>
      <c r="E34" s="161"/>
      <c r="F34" s="160"/>
      <c r="G34" s="217"/>
      <c r="H34" s="231"/>
    </row>
    <row r="35" spans="2:8" ht="15.75">
      <c r="B35" s="160"/>
      <c r="C35" s="462"/>
      <c r="D35" s="347" t="s">
        <v>2554</v>
      </c>
      <c r="E35" s="161"/>
      <c r="F35" s="160"/>
      <c r="G35" s="217"/>
      <c r="H35" s="231"/>
    </row>
    <row r="36" spans="2:8" ht="15.75">
      <c r="B36" s="160"/>
      <c r="C36" s="462"/>
      <c r="D36" s="347" t="s">
        <v>2555</v>
      </c>
      <c r="E36" s="161"/>
      <c r="F36" s="160"/>
      <c r="G36" s="217"/>
      <c r="H36" s="231"/>
    </row>
    <row r="37" spans="2:8" ht="15.75">
      <c r="B37" s="160"/>
      <c r="C37" s="462"/>
      <c r="D37" s="347" t="s">
        <v>2556</v>
      </c>
      <c r="E37" s="161"/>
      <c r="F37" s="160"/>
      <c r="G37" s="217"/>
      <c r="H37" s="231"/>
    </row>
    <row r="38" spans="2:8" ht="15.75">
      <c r="B38" s="160"/>
      <c r="C38" s="462"/>
      <c r="D38" s="347"/>
      <c r="E38" s="161"/>
      <c r="F38" s="160"/>
      <c r="G38" s="217"/>
      <c r="H38" s="231"/>
    </row>
    <row r="39" spans="2:8" ht="15.75">
      <c r="B39" s="160"/>
      <c r="C39" s="462"/>
      <c r="D39" s="347" t="s">
        <v>2557</v>
      </c>
      <c r="E39" s="161"/>
      <c r="F39" s="160"/>
      <c r="G39" s="217"/>
      <c r="H39" s="231"/>
    </row>
    <row r="40" spans="2:8" ht="15.75">
      <c r="B40" s="160"/>
      <c r="C40" s="462"/>
      <c r="D40" s="347" t="s">
        <v>2556</v>
      </c>
      <c r="E40" s="161"/>
      <c r="F40" s="160"/>
      <c r="G40" s="217"/>
      <c r="H40" s="231"/>
    </row>
    <row r="41" spans="2:8" ht="15.75">
      <c r="B41" s="579" t="s">
        <v>2382</v>
      </c>
      <c r="C41" s="579"/>
      <c r="D41" s="579"/>
      <c r="E41" s="579"/>
      <c r="F41" s="579"/>
      <c r="G41" s="579"/>
      <c r="H41" s="579"/>
    </row>
    <row r="42" spans="2:8" ht="15.75">
      <c r="B42" s="160">
        <f>B31+1</f>
        <v>19</v>
      </c>
      <c r="C42" s="223" t="s">
        <v>2383</v>
      </c>
      <c r="D42" s="223"/>
      <c r="E42" s="161" t="str">
        <f>Cust_Acyn</f>
        <v>Customer</v>
      </c>
      <c r="F42" s="216" t="s">
        <v>325</v>
      </c>
      <c r="G42" s="217"/>
      <c r="H42" s="231"/>
    </row>
    <row r="43" spans="2:8" ht="15.75">
      <c r="B43" s="160"/>
      <c r="C43" s="223"/>
      <c r="D43" s="347" t="s">
        <v>2384</v>
      </c>
      <c r="E43" s="161"/>
      <c r="F43" s="160"/>
      <c r="G43" s="217"/>
      <c r="H43" s="231"/>
    </row>
    <row r="44" spans="2:8" ht="15.75">
      <c r="B44" s="160">
        <f>B42+1</f>
        <v>20</v>
      </c>
      <c r="C44" s="209" t="s">
        <v>2385</v>
      </c>
      <c r="D44" s="223"/>
      <c r="E44" s="161" t="str">
        <f>Cust_Acyn</f>
        <v>Customer</v>
      </c>
      <c r="F44" s="216" t="s">
        <v>325</v>
      </c>
      <c r="G44" s="217"/>
      <c r="H44" s="231"/>
    </row>
    <row r="45" spans="2:8" s="191" customFormat="1" ht="15.75">
      <c r="B45" s="160"/>
      <c r="C45" s="223"/>
      <c r="D45" s="223" t="s">
        <v>2386</v>
      </c>
      <c r="E45" s="161"/>
      <c r="F45" s="160"/>
      <c r="G45" s="217"/>
      <c r="H45" s="231"/>
    </row>
    <row r="46" spans="2:8" s="191" customFormat="1" ht="15.75">
      <c r="B46" s="160"/>
      <c r="C46" s="223"/>
      <c r="D46" s="223" t="s">
        <v>2387</v>
      </c>
      <c r="E46" s="161"/>
      <c r="F46" s="160"/>
      <c r="G46" s="217"/>
      <c r="H46" s="231"/>
    </row>
    <row r="47" spans="2:8" s="191" customFormat="1" ht="15.75">
      <c r="B47" s="160"/>
      <c r="C47" s="223"/>
      <c r="D47" s="223" t="s">
        <v>2388</v>
      </c>
      <c r="E47" s="161"/>
      <c r="F47" s="160"/>
      <c r="G47" s="217"/>
      <c r="H47" s="231"/>
    </row>
    <row r="48" spans="2:8" s="191" customFormat="1" ht="31.5">
      <c r="B48" s="160"/>
      <c r="C48" s="223"/>
      <c r="D48" s="341" t="s">
        <v>2389</v>
      </c>
      <c r="E48" s="161"/>
      <c r="F48" s="160"/>
      <c r="G48" s="217"/>
      <c r="H48" s="231"/>
    </row>
    <row r="49" spans="2:8" ht="15.75">
      <c r="B49" s="160">
        <f>B44+1</f>
        <v>21</v>
      </c>
      <c r="C49" s="223" t="s">
        <v>2390</v>
      </c>
      <c r="D49" s="170"/>
      <c r="E49" s="161" t="str">
        <f>Cust_Acyn</f>
        <v>Customer</v>
      </c>
      <c r="F49" s="216" t="s">
        <v>325</v>
      </c>
      <c r="G49" s="217"/>
      <c r="H49" s="231"/>
    </row>
    <row r="50" spans="2:8" ht="15.75">
      <c r="B50" s="160"/>
      <c r="C50" s="208" t="s">
        <v>167</v>
      </c>
      <c r="D50" s="223" t="s">
        <v>2391</v>
      </c>
      <c r="E50" s="161"/>
      <c r="F50" s="160"/>
      <c r="G50" s="217"/>
      <c r="H50" s="231"/>
    </row>
    <row r="51" spans="2:8" ht="15.75">
      <c r="B51" s="160"/>
      <c r="C51" s="223"/>
      <c r="D51" s="223" t="s">
        <v>2392</v>
      </c>
      <c r="E51" s="161"/>
      <c r="F51" s="160"/>
      <c r="G51" s="217"/>
      <c r="H51" s="231"/>
    </row>
    <row r="52" spans="2:8" ht="15.75">
      <c r="B52" s="160"/>
      <c r="C52" s="223"/>
      <c r="D52" s="348" t="s">
        <v>2558</v>
      </c>
      <c r="E52" s="161"/>
      <c r="F52" s="160"/>
      <c r="G52" s="217"/>
      <c r="H52" s="231"/>
    </row>
    <row r="53" spans="2:8" ht="15.75">
      <c r="B53" s="160"/>
      <c r="C53" s="223"/>
      <c r="D53" s="348" t="s">
        <v>2394</v>
      </c>
      <c r="E53" s="161"/>
      <c r="F53" s="160"/>
      <c r="G53" s="217"/>
      <c r="H53" s="231"/>
    </row>
    <row r="54" spans="2:8" ht="15.75">
      <c r="B54" s="160"/>
      <c r="C54" s="223"/>
      <c r="D54" s="348" t="s">
        <v>2395</v>
      </c>
      <c r="E54" s="161"/>
      <c r="F54" s="160"/>
      <c r="G54" s="217"/>
      <c r="H54" s="231"/>
    </row>
    <row r="55" spans="2:8" ht="15.75">
      <c r="B55" s="160"/>
      <c r="C55" s="223"/>
      <c r="D55" s="348" t="s">
        <v>2396</v>
      </c>
      <c r="E55" s="161"/>
      <c r="F55" s="160"/>
      <c r="G55" s="217"/>
      <c r="H55" s="231"/>
    </row>
    <row r="56" spans="2:8" ht="15.75">
      <c r="B56" s="160"/>
      <c r="C56" s="223"/>
      <c r="D56" s="223" t="s">
        <v>2397</v>
      </c>
      <c r="E56" s="161"/>
      <c r="F56" s="160"/>
      <c r="G56" s="217"/>
      <c r="H56" s="231"/>
    </row>
    <row r="57" spans="2:8" ht="15.75">
      <c r="B57" s="160"/>
      <c r="C57" s="223"/>
      <c r="D57" s="41" t="s">
        <v>2559</v>
      </c>
      <c r="E57" s="161"/>
      <c r="F57" s="160"/>
      <c r="G57" s="217"/>
      <c r="H57" s="231"/>
    </row>
    <row r="58" spans="2:8" ht="15.75">
      <c r="B58" s="160"/>
      <c r="C58" s="223"/>
      <c r="D58" s="41" t="s">
        <v>2399</v>
      </c>
      <c r="E58" s="161"/>
      <c r="F58" s="160"/>
      <c r="G58" s="217"/>
      <c r="H58" s="231"/>
    </row>
    <row r="59" spans="2:8" ht="15.75">
      <c r="B59" s="160"/>
      <c r="C59" s="223"/>
      <c r="D59" s="41" t="s">
        <v>2400</v>
      </c>
      <c r="E59" s="161"/>
      <c r="F59" s="160"/>
      <c r="G59" s="217"/>
      <c r="H59" s="231"/>
    </row>
    <row r="60" spans="2:8" ht="15.75">
      <c r="B60" s="160"/>
      <c r="C60" s="223"/>
      <c r="D60" s="41" t="s">
        <v>2560</v>
      </c>
      <c r="E60" s="161"/>
      <c r="F60" s="160"/>
      <c r="G60" s="217"/>
      <c r="H60" s="231"/>
    </row>
    <row r="61" spans="2:8" ht="15.75">
      <c r="B61" s="160"/>
      <c r="C61" s="223"/>
      <c r="D61" s="41" t="s">
        <v>2561</v>
      </c>
      <c r="E61" s="161"/>
      <c r="F61" s="160"/>
      <c r="G61" s="217"/>
      <c r="H61" s="231"/>
    </row>
    <row r="62" spans="2:8" ht="15.75">
      <c r="B62" s="160"/>
      <c r="C62" s="223"/>
      <c r="D62" s="41" t="s">
        <v>2562</v>
      </c>
      <c r="E62" s="161"/>
      <c r="F62" s="160"/>
      <c r="G62" s="217"/>
      <c r="H62" s="231"/>
    </row>
    <row r="63" spans="2:8" ht="15.75">
      <c r="B63" s="160"/>
      <c r="C63" s="223"/>
      <c r="D63" s="223" t="s">
        <v>2404</v>
      </c>
      <c r="E63" s="161"/>
      <c r="F63" s="160"/>
      <c r="G63" s="217"/>
      <c r="H63" s="231"/>
    </row>
    <row r="64" spans="2:8" ht="15.75">
      <c r="B64" s="160"/>
      <c r="C64" s="223"/>
      <c r="D64" s="41" t="s">
        <v>2405</v>
      </c>
      <c r="E64" s="161"/>
      <c r="F64" s="160"/>
      <c r="G64" s="217"/>
      <c r="H64" s="231"/>
    </row>
    <row r="65" spans="2:11" ht="15.75">
      <c r="B65" s="160"/>
      <c r="C65" s="223"/>
      <c r="D65" s="223" t="s">
        <v>2406</v>
      </c>
      <c r="F65" s="160"/>
      <c r="G65" s="217"/>
      <c r="H65" s="231"/>
    </row>
    <row r="66" spans="2:11" ht="15.75">
      <c r="B66" s="160"/>
      <c r="C66" s="223"/>
      <c r="D66" s="41" t="s">
        <v>2563</v>
      </c>
      <c r="E66" s="161"/>
      <c r="F66" s="160"/>
      <c r="G66" s="217"/>
      <c r="H66" s="231"/>
    </row>
    <row r="67" spans="2:11" ht="15.75">
      <c r="B67" s="160"/>
      <c r="C67" s="223"/>
      <c r="D67" s="161" t="s">
        <v>2408</v>
      </c>
      <c r="E67" s="161"/>
      <c r="F67" s="160"/>
      <c r="G67" s="217"/>
      <c r="H67" s="231"/>
    </row>
    <row r="68" spans="2:11" ht="15.75">
      <c r="B68" s="160"/>
      <c r="C68" s="223"/>
      <c r="D68" s="223" t="s">
        <v>2564</v>
      </c>
      <c r="E68" s="161"/>
      <c r="F68" s="160"/>
      <c r="G68" s="217"/>
      <c r="H68" s="231"/>
    </row>
    <row r="69" spans="2:11" ht="31.5">
      <c r="B69" s="160"/>
      <c r="C69" s="223"/>
      <c r="D69" s="341" t="s">
        <v>2410</v>
      </c>
      <c r="E69" s="161"/>
      <c r="F69" s="160"/>
      <c r="G69" s="217"/>
      <c r="H69" s="231"/>
    </row>
    <row r="70" spans="2:11" ht="15.75">
      <c r="B70" s="160"/>
      <c r="C70" s="223"/>
      <c r="D70" s="223" t="s">
        <v>2411</v>
      </c>
      <c r="E70" s="161"/>
      <c r="F70" s="160"/>
      <c r="G70" s="217"/>
      <c r="H70" s="231"/>
    </row>
    <row r="71" spans="2:11" ht="15.75">
      <c r="B71" s="160"/>
      <c r="C71" s="223"/>
      <c r="D71" s="348" t="s">
        <v>2565</v>
      </c>
      <c r="E71" s="161"/>
      <c r="F71" s="160"/>
      <c r="G71" s="217"/>
      <c r="H71" s="231"/>
    </row>
    <row r="72" spans="2:11" ht="31.5">
      <c r="B72" s="160"/>
      <c r="C72" s="223"/>
      <c r="D72" s="336" t="s">
        <v>2413</v>
      </c>
      <c r="E72" s="161"/>
      <c r="F72" s="160"/>
      <c r="G72" s="217"/>
      <c r="H72" s="231"/>
      <c r="J72" s="267"/>
      <c r="K72" s="267"/>
    </row>
    <row r="73" spans="2:11" ht="15.75">
      <c r="B73" s="160"/>
      <c r="C73" s="208" t="s">
        <v>169</v>
      </c>
      <c r="D73" s="223" t="s">
        <v>2414</v>
      </c>
      <c r="E73" s="161"/>
      <c r="F73" s="160"/>
      <c r="G73" s="217"/>
      <c r="H73" s="231"/>
    </row>
    <row r="74" spans="2:11" ht="15.75">
      <c r="B74" s="160"/>
      <c r="C74" s="223"/>
      <c r="D74" s="223" t="s">
        <v>2415</v>
      </c>
      <c r="E74" s="161"/>
      <c r="F74" s="160"/>
      <c r="G74" s="217"/>
      <c r="H74" s="231"/>
    </row>
    <row r="75" spans="2:11" ht="15.75">
      <c r="B75" s="160"/>
      <c r="C75" s="223"/>
      <c r="D75" s="41" t="s">
        <v>2566</v>
      </c>
      <c r="E75" s="161"/>
      <c r="F75" s="160"/>
      <c r="G75" s="217"/>
      <c r="H75" s="231"/>
    </row>
    <row r="76" spans="2:11" ht="15.75">
      <c r="B76" s="160"/>
      <c r="C76" s="223"/>
      <c r="D76" s="223" t="s">
        <v>2417</v>
      </c>
      <c r="E76" s="161"/>
      <c r="F76" s="160"/>
      <c r="G76" s="217"/>
      <c r="H76" s="231"/>
    </row>
    <row r="77" spans="2:11" ht="15.75">
      <c r="B77" s="160"/>
      <c r="C77" s="223"/>
      <c r="D77" s="41" t="s">
        <v>2567</v>
      </c>
      <c r="E77" s="161"/>
      <c r="F77" s="160"/>
      <c r="G77" s="217"/>
      <c r="H77" s="231"/>
    </row>
    <row r="78" spans="2:11" ht="15.75">
      <c r="B78" s="160"/>
      <c r="C78" s="223"/>
      <c r="D78" s="41" t="s">
        <v>2419</v>
      </c>
      <c r="E78" s="161"/>
      <c r="F78" s="160"/>
      <c r="G78" s="217"/>
      <c r="H78" s="231"/>
    </row>
    <row r="79" spans="2:11" ht="15.75">
      <c r="B79" s="160"/>
      <c r="C79" s="223"/>
      <c r="D79" s="223" t="s">
        <v>2420</v>
      </c>
      <c r="E79" s="161"/>
      <c r="F79" s="160"/>
      <c r="G79" s="217"/>
      <c r="H79" s="231"/>
    </row>
    <row r="80" spans="2:11" ht="15.75">
      <c r="B80" s="160">
        <f>B49+1</f>
        <v>22</v>
      </c>
      <c r="C80" s="223" t="s">
        <v>2568</v>
      </c>
      <c r="D80" s="341"/>
      <c r="E80" s="161" t="str">
        <f>Cust_Acyn</f>
        <v>Customer</v>
      </c>
      <c r="F80" s="216" t="s">
        <v>325</v>
      </c>
      <c r="G80" s="217"/>
      <c r="H80" s="231"/>
    </row>
    <row r="81" spans="2:8" ht="15.75">
      <c r="B81" s="160"/>
      <c r="C81" s="223"/>
      <c r="D81" s="347" t="s">
        <v>2569</v>
      </c>
      <c r="E81" s="161"/>
      <c r="F81" s="160"/>
      <c r="G81" s="217"/>
      <c r="H81" s="231"/>
    </row>
    <row r="82" spans="2:8" ht="15.75">
      <c r="B82" s="160"/>
      <c r="C82" s="223"/>
      <c r="D82" s="209" t="s">
        <v>770</v>
      </c>
      <c r="E82" s="161"/>
      <c r="F82" s="160"/>
      <c r="G82" s="217"/>
      <c r="H82" s="231"/>
    </row>
    <row r="83" spans="2:8" ht="15.75">
      <c r="B83" s="160"/>
      <c r="C83" s="223"/>
      <c r="D83" s="348" t="s">
        <v>2570</v>
      </c>
      <c r="E83" s="161"/>
      <c r="F83" s="160"/>
      <c r="G83" s="217"/>
      <c r="H83" s="231"/>
    </row>
    <row r="84" spans="2:8" ht="15.75">
      <c r="B84" s="160"/>
      <c r="C84" s="223"/>
      <c r="D84" s="348" t="s">
        <v>2451</v>
      </c>
      <c r="E84" s="161"/>
      <c r="F84" s="160"/>
      <c r="G84" s="217"/>
      <c r="H84" s="231"/>
    </row>
    <row r="85" spans="2:8" ht="15.75">
      <c r="B85" s="160"/>
      <c r="C85" s="223"/>
      <c r="D85" s="348" t="s">
        <v>2571</v>
      </c>
      <c r="E85" s="161"/>
      <c r="F85" s="160"/>
      <c r="G85" s="217"/>
      <c r="H85" s="231"/>
    </row>
    <row r="86" spans="2:8" ht="15.75">
      <c r="B86" s="160"/>
      <c r="C86" s="223"/>
      <c r="D86" s="348" t="s">
        <v>2455</v>
      </c>
      <c r="E86" s="161"/>
      <c r="F86" s="160"/>
      <c r="G86" s="217"/>
      <c r="H86" s="231"/>
    </row>
    <row r="87" spans="2:8" ht="15.75">
      <c r="B87" s="160"/>
      <c r="C87" s="223"/>
      <c r="D87" s="209" t="s">
        <v>1075</v>
      </c>
      <c r="E87" s="161"/>
      <c r="F87" s="160"/>
      <c r="G87" s="217"/>
      <c r="H87" s="231"/>
    </row>
    <row r="88" spans="2:8" ht="15.75">
      <c r="B88" s="160"/>
      <c r="C88" s="223"/>
      <c r="D88" s="348" t="s">
        <v>2572</v>
      </c>
      <c r="E88" s="161"/>
      <c r="F88" s="160"/>
      <c r="G88" s="217"/>
      <c r="H88" s="231"/>
    </row>
    <row r="89" spans="2:8" ht="15.75">
      <c r="B89" s="160"/>
      <c r="C89" s="223"/>
      <c r="D89" s="348" t="s">
        <v>2573</v>
      </c>
      <c r="E89" s="161"/>
      <c r="F89" s="160"/>
      <c r="G89" s="217"/>
      <c r="H89" s="231"/>
    </row>
    <row r="90" spans="2:8" ht="15.75">
      <c r="B90" s="160"/>
      <c r="C90" s="223"/>
      <c r="D90" s="348" t="s">
        <v>2574</v>
      </c>
      <c r="E90" s="161"/>
      <c r="F90" s="160"/>
      <c r="G90" s="217"/>
      <c r="H90" s="231"/>
    </row>
    <row r="91" spans="2:8" ht="15.75">
      <c r="B91" s="160"/>
      <c r="C91" s="223"/>
      <c r="D91" s="348" t="s">
        <v>2575</v>
      </c>
      <c r="E91" s="161"/>
      <c r="F91" s="160"/>
      <c r="G91" s="217"/>
      <c r="H91" s="231"/>
    </row>
    <row r="92" spans="2:8" ht="15.75">
      <c r="B92" s="160">
        <f>B80+1</f>
        <v>23</v>
      </c>
      <c r="C92" s="223" t="s">
        <v>2576</v>
      </c>
      <c r="D92" s="209"/>
      <c r="E92" s="161" t="str">
        <f>Cust_Acyn</f>
        <v>Customer</v>
      </c>
      <c r="F92" s="216" t="s">
        <v>325</v>
      </c>
      <c r="G92" s="217"/>
      <c r="H92" s="231"/>
    </row>
    <row r="93" spans="2:8" ht="15.75">
      <c r="B93" s="160"/>
      <c r="C93" s="223"/>
      <c r="D93" s="348" t="s">
        <v>2577</v>
      </c>
      <c r="E93" s="161"/>
      <c r="F93" s="160"/>
      <c r="G93" s="217"/>
      <c r="H93" s="231"/>
    </row>
    <row r="94" spans="2:8" ht="15.75">
      <c r="B94" s="160">
        <f>B92+1</f>
        <v>24</v>
      </c>
      <c r="C94" s="223" t="s">
        <v>2578</v>
      </c>
      <c r="D94" s="209"/>
      <c r="E94" s="161" t="str">
        <f>Cust_Acyn</f>
        <v>Customer</v>
      </c>
      <c r="F94" s="216" t="s">
        <v>325</v>
      </c>
      <c r="G94" s="217"/>
      <c r="H94" s="231"/>
    </row>
    <row r="95" spans="2:8" ht="15.75">
      <c r="B95" s="160"/>
      <c r="C95" s="223"/>
      <c r="D95" s="348" t="s">
        <v>2579</v>
      </c>
      <c r="E95" s="161"/>
      <c r="F95" s="160"/>
      <c r="G95" s="217"/>
      <c r="H95" s="231"/>
    </row>
    <row r="96" spans="2:8" ht="15.75">
      <c r="B96" s="160"/>
      <c r="C96" s="223"/>
      <c r="D96" s="209" t="s">
        <v>2580</v>
      </c>
      <c r="E96" s="161"/>
      <c r="F96" s="160"/>
      <c r="G96" s="217"/>
      <c r="H96" s="231"/>
    </row>
    <row r="97" spans="2:8" ht="15.75">
      <c r="B97" s="160"/>
      <c r="C97" s="223"/>
      <c r="D97" s="348" t="s">
        <v>2581</v>
      </c>
      <c r="E97" s="161"/>
      <c r="F97" s="160"/>
      <c r="G97" s="217"/>
      <c r="H97" s="231"/>
    </row>
    <row r="98" spans="2:8" ht="15.75">
      <c r="B98" s="160"/>
      <c r="C98" s="223"/>
      <c r="D98" s="348" t="s">
        <v>2582</v>
      </c>
      <c r="E98" s="161"/>
      <c r="F98" s="160"/>
      <c r="G98" s="217"/>
      <c r="H98" s="231"/>
    </row>
    <row r="99" spans="2:8" ht="15.75">
      <c r="B99" s="160"/>
      <c r="C99" s="223"/>
      <c r="D99" s="350" t="s">
        <v>2583</v>
      </c>
      <c r="E99" s="161"/>
      <c r="F99" s="160"/>
      <c r="G99" s="217"/>
      <c r="H99" s="231"/>
    </row>
    <row r="100" spans="2:8" ht="15.75">
      <c r="B100" s="160"/>
      <c r="C100" s="223"/>
      <c r="D100" s="349" t="s">
        <v>2584</v>
      </c>
      <c r="E100" s="161"/>
      <c r="F100" s="160"/>
      <c r="G100" s="217"/>
      <c r="H100" s="231"/>
    </row>
    <row r="101" spans="2:8" ht="15.75">
      <c r="B101" s="160"/>
      <c r="C101" s="223"/>
      <c r="D101" s="348" t="s">
        <v>2582</v>
      </c>
      <c r="E101" s="161"/>
      <c r="F101" s="160"/>
      <c r="G101" s="217"/>
      <c r="H101" s="231"/>
    </row>
    <row r="102" spans="2:8" ht="15.75">
      <c r="B102" s="160"/>
      <c r="C102" s="223"/>
      <c r="D102" s="350" t="s">
        <v>2585</v>
      </c>
      <c r="E102" s="161"/>
      <c r="F102" s="160"/>
      <c r="G102" s="217"/>
      <c r="H102" s="231"/>
    </row>
    <row r="103" spans="2:8" ht="15.75">
      <c r="B103" s="160">
        <f>B94+1</f>
        <v>25</v>
      </c>
      <c r="C103" s="223" t="s">
        <v>2586</v>
      </c>
      <c r="D103" s="209"/>
      <c r="E103" s="161" t="str">
        <f>Cust_Acyn</f>
        <v>Customer</v>
      </c>
      <c r="F103" s="216" t="s">
        <v>325</v>
      </c>
      <c r="G103" s="217"/>
      <c r="H103" s="231"/>
    </row>
    <row r="104" spans="2:8" ht="15.75">
      <c r="B104" s="160"/>
      <c r="D104" s="223" t="s">
        <v>2587</v>
      </c>
      <c r="E104" s="161"/>
      <c r="F104" s="160"/>
      <c r="G104" s="217"/>
      <c r="H104" s="231"/>
    </row>
    <row r="105" spans="2:8" ht="15.75">
      <c r="B105" s="160"/>
      <c r="C105" s="223"/>
      <c r="D105" s="209" t="s">
        <v>2588</v>
      </c>
      <c r="E105" s="161"/>
      <c r="F105" s="160"/>
      <c r="G105" s="217"/>
      <c r="H105" s="231"/>
    </row>
    <row r="106" spans="2:8" ht="15.75">
      <c r="B106" s="160"/>
      <c r="C106" s="223"/>
      <c r="D106" s="348" t="s">
        <v>2589</v>
      </c>
      <c r="E106" s="161"/>
      <c r="F106" s="160"/>
      <c r="G106" s="217"/>
      <c r="H106" s="231"/>
    </row>
    <row r="107" spans="2:8" ht="15.75">
      <c r="B107" s="160"/>
      <c r="C107" s="223"/>
      <c r="D107" s="209" t="s">
        <v>2590</v>
      </c>
      <c r="E107" s="161"/>
      <c r="F107" s="160"/>
      <c r="G107" s="217"/>
      <c r="H107" s="231"/>
    </row>
    <row r="108" spans="2:8" ht="15.75">
      <c r="B108" s="160"/>
      <c r="C108" s="223"/>
      <c r="D108" s="348" t="s">
        <v>2591</v>
      </c>
      <c r="E108" s="161"/>
      <c r="F108" s="160"/>
      <c r="G108" s="217"/>
      <c r="H108" s="231"/>
    </row>
    <row r="109" spans="2:8" ht="15.75">
      <c r="B109" s="160"/>
      <c r="C109" s="223"/>
      <c r="D109" s="209" t="s">
        <v>2592</v>
      </c>
      <c r="E109" s="161"/>
      <c r="F109" s="160"/>
      <c r="G109" s="217"/>
      <c r="H109" s="231"/>
    </row>
    <row r="110" spans="2:8" ht="15.75">
      <c r="B110" s="160"/>
      <c r="C110" s="223"/>
      <c r="D110" s="348" t="s">
        <v>2593</v>
      </c>
      <c r="E110" s="161"/>
      <c r="F110" s="160"/>
      <c r="G110" s="217"/>
      <c r="H110" s="231"/>
    </row>
    <row r="111" spans="2:8" ht="15.75">
      <c r="B111" s="160"/>
      <c r="C111" s="223"/>
      <c r="D111" s="209" t="s">
        <v>2594</v>
      </c>
      <c r="E111" s="161"/>
      <c r="F111" s="160"/>
      <c r="G111" s="217"/>
      <c r="H111" s="231"/>
    </row>
    <row r="112" spans="2:8" ht="15.75">
      <c r="B112" s="160">
        <f>B103+1</f>
        <v>26</v>
      </c>
      <c r="C112" s="223" t="s">
        <v>2595</v>
      </c>
      <c r="D112" s="209"/>
      <c r="E112" s="161" t="str">
        <f>Cust_Acyn</f>
        <v>Customer</v>
      </c>
      <c r="F112" s="216" t="s">
        <v>325</v>
      </c>
      <c r="G112" s="217"/>
      <c r="H112" s="231"/>
    </row>
    <row r="113" spans="2:8" ht="15.75">
      <c r="B113" s="160"/>
      <c r="C113" s="223"/>
      <c r="D113" s="209" t="s">
        <v>2588</v>
      </c>
      <c r="E113" s="161"/>
      <c r="F113" s="160"/>
      <c r="G113" s="217"/>
      <c r="H113" s="231"/>
    </row>
    <row r="114" spans="2:8" ht="15.75">
      <c r="B114" s="160"/>
      <c r="C114" s="223"/>
      <c r="D114" s="348" t="s">
        <v>2596</v>
      </c>
      <c r="E114" s="161"/>
      <c r="F114" s="160"/>
      <c r="G114" s="217"/>
      <c r="H114" s="231"/>
    </row>
    <row r="115" spans="2:8" ht="15.75">
      <c r="B115" s="160">
        <f>B112+1</f>
        <v>27</v>
      </c>
      <c r="C115" s="223" t="s">
        <v>2597</v>
      </c>
      <c r="D115" s="209"/>
      <c r="E115" s="161" t="str">
        <f>Cust_Acyn</f>
        <v>Customer</v>
      </c>
      <c r="F115" s="216" t="s">
        <v>325</v>
      </c>
      <c r="G115" s="217"/>
      <c r="H115" s="231"/>
    </row>
    <row r="116" spans="2:8" ht="15.75">
      <c r="B116" s="160"/>
      <c r="C116" s="223"/>
      <c r="D116" s="348" t="s">
        <v>2598</v>
      </c>
      <c r="E116" s="161"/>
      <c r="F116" s="160"/>
      <c r="G116" s="217"/>
      <c r="H116" s="231"/>
    </row>
    <row r="117" spans="2:8" ht="15.75">
      <c r="B117" s="160"/>
      <c r="C117" s="223"/>
      <c r="D117" s="209" t="s">
        <v>2599</v>
      </c>
      <c r="E117" s="161"/>
      <c r="F117" s="160"/>
      <c r="G117" s="217"/>
      <c r="H117" s="231"/>
    </row>
    <row r="118" spans="2:8" ht="15.75">
      <c r="B118" s="160"/>
      <c r="C118" s="223"/>
      <c r="D118" s="351" t="s">
        <v>2600</v>
      </c>
      <c r="E118" s="161"/>
      <c r="F118" s="160"/>
      <c r="G118" s="217"/>
      <c r="H118" s="231"/>
    </row>
    <row r="119" spans="2:8" ht="15.75">
      <c r="B119" s="160">
        <f>B115+1</f>
        <v>28</v>
      </c>
      <c r="C119" s="223" t="s">
        <v>2601</v>
      </c>
      <c r="D119" s="209"/>
      <c r="E119" s="161" t="str">
        <f>Cust_Acyn</f>
        <v>Customer</v>
      </c>
      <c r="F119" s="216" t="s">
        <v>325</v>
      </c>
      <c r="G119" s="217"/>
      <c r="H119" s="231"/>
    </row>
    <row r="120" spans="2:8" ht="15.75">
      <c r="B120" s="160"/>
      <c r="C120" s="223"/>
      <c r="D120" s="209" t="s">
        <v>2588</v>
      </c>
      <c r="E120" s="161"/>
      <c r="F120" s="160"/>
      <c r="G120" s="217"/>
      <c r="H120" s="231"/>
    </row>
    <row r="121" spans="2:8" ht="15.75">
      <c r="B121" s="160"/>
      <c r="C121" s="223"/>
      <c r="D121" s="348" t="s">
        <v>2602</v>
      </c>
      <c r="E121" s="161"/>
      <c r="F121" s="160"/>
      <c r="G121" s="217"/>
      <c r="H121" s="231"/>
    </row>
    <row r="122" spans="2:8" ht="15.75">
      <c r="B122" s="160">
        <f>B119+1</f>
        <v>29</v>
      </c>
      <c r="C122" s="223" t="s">
        <v>2603</v>
      </c>
      <c r="D122" s="209"/>
      <c r="E122" s="161" t="str">
        <f>Cust_Acyn</f>
        <v>Customer</v>
      </c>
      <c r="F122" s="216" t="s">
        <v>325</v>
      </c>
      <c r="G122" s="217"/>
      <c r="H122" s="231"/>
    </row>
    <row r="123" spans="2:8" ht="15.75">
      <c r="B123" s="160"/>
      <c r="D123" s="223" t="s">
        <v>2604</v>
      </c>
      <c r="E123" s="161"/>
      <c r="F123" s="160"/>
      <c r="G123" s="217"/>
      <c r="H123" s="231"/>
    </row>
    <row r="124" spans="2:8" ht="15.75">
      <c r="B124" s="160"/>
      <c r="C124" s="223"/>
      <c r="D124" s="209" t="s">
        <v>2605</v>
      </c>
      <c r="E124" s="161"/>
      <c r="F124" s="160"/>
      <c r="G124" s="217"/>
      <c r="H124" s="231"/>
    </row>
    <row r="125" spans="2:8" ht="15.75">
      <c r="B125" s="160"/>
      <c r="C125" s="223"/>
      <c r="D125" s="348" t="s">
        <v>2606</v>
      </c>
      <c r="E125" s="161"/>
      <c r="F125" s="160"/>
      <c r="G125" s="217"/>
      <c r="H125" s="231"/>
    </row>
    <row r="126" spans="2:8" ht="15.75">
      <c r="B126" s="160"/>
      <c r="C126" s="223"/>
      <c r="D126" s="352" t="s">
        <v>2607</v>
      </c>
      <c r="E126" s="161"/>
      <c r="F126" s="160"/>
      <c r="G126" s="217"/>
      <c r="H126" s="231"/>
    </row>
    <row r="127" spans="2:8" ht="15.75">
      <c r="B127" s="160"/>
      <c r="C127" s="223"/>
      <c r="D127" s="348" t="s">
        <v>2608</v>
      </c>
      <c r="E127" s="161"/>
      <c r="F127" s="160"/>
      <c r="G127" s="217"/>
      <c r="H127" s="231"/>
    </row>
    <row r="128" spans="2:8" ht="15.75">
      <c r="B128" s="160"/>
      <c r="C128" s="223" t="s">
        <v>167</v>
      </c>
      <c r="D128" s="209" t="s">
        <v>2609</v>
      </c>
      <c r="E128" s="161"/>
      <c r="F128" s="160"/>
      <c r="G128" s="217"/>
      <c r="H128" s="231"/>
    </row>
    <row r="129" spans="2:8" ht="15.75">
      <c r="B129" s="160"/>
      <c r="C129" s="223"/>
      <c r="D129" s="348" t="s">
        <v>2610</v>
      </c>
      <c r="E129" s="161"/>
      <c r="F129" s="160"/>
      <c r="G129" s="217"/>
      <c r="H129" s="231"/>
    </row>
    <row r="130" spans="2:8" ht="15.75">
      <c r="B130" s="160"/>
      <c r="C130" s="223" t="s">
        <v>169</v>
      </c>
      <c r="D130" s="209" t="s">
        <v>2611</v>
      </c>
      <c r="E130" s="161"/>
      <c r="F130" s="160"/>
      <c r="G130" s="217"/>
      <c r="H130" s="231"/>
    </row>
    <row r="131" spans="2:8" ht="15.75">
      <c r="B131" s="160"/>
      <c r="C131" s="223"/>
      <c r="D131" s="348" t="s">
        <v>2612</v>
      </c>
      <c r="E131" s="161"/>
      <c r="F131" s="160"/>
      <c r="G131" s="217"/>
      <c r="H131" s="231"/>
    </row>
    <row r="132" spans="2:8" ht="15.75">
      <c r="B132" s="160"/>
      <c r="C132" s="223"/>
      <c r="D132" s="348" t="s">
        <v>2613</v>
      </c>
      <c r="E132" s="161"/>
      <c r="F132" s="160"/>
      <c r="G132" s="217"/>
      <c r="H132" s="231"/>
    </row>
    <row r="133" spans="2:8" ht="15.75">
      <c r="B133" s="160">
        <f>B122+1</f>
        <v>30</v>
      </c>
      <c r="C133" s="223" t="s">
        <v>2614</v>
      </c>
      <c r="D133" s="209"/>
      <c r="E133" s="161" t="str">
        <f>Cust_Acyn</f>
        <v>Customer</v>
      </c>
      <c r="F133" s="216" t="s">
        <v>325</v>
      </c>
      <c r="G133" s="217"/>
      <c r="H133" s="231"/>
    </row>
    <row r="134" spans="2:8" ht="15.75">
      <c r="B134" s="160"/>
      <c r="C134" s="223"/>
      <c r="D134" s="209" t="s">
        <v>2587</v>
      </c>
      <c r="E134" s="161"/>
      <c r="F134" s="160"/>
      <c r="G134" s="217"/>
      <c r="H134" s="231"/>
    </row>
    <row r="135" spans="2:8" ht="15.75">
      <c r="B135" s="160"/>
      <c r="C135" s="131" t="s">
        <v>167</v>
      </c>
      <c r="D135" s="223" t="s">
        <v>2615</v>
      </c>
      <c r="E135" s="161"/>
      <c r="F135" s="160"/>
      <c r="G135" s="217"/>
      <c r="H135" s="231"/>
    </row>
    <row r="136" spans="2:8" ht="15.75">
      <c r="B136" s="160"/>
      <c r="C136" s="131"/>
      <c r="D136" s="348" t="s">
        <v>2616</v>
      </c>
      <c r="E136" s="161"/>
      <c r="F136" s="160"/>
      <c r="G136" s="217"/>
      <c r="H136" s="231"/>
    </row>
    <row r="137" spans="2:8" ht="15.75">
      <c r="B137" s="160"/>
      <c r="C137" s="131" t="s">
        <v>169</v>
      </c>
      <c r="D137" s="223" t="s">
        <v>2617</v>
      </c>
      <c r="E137" s="161"/>
      <c r="F137" s="160"/>
      <c r="G137" s="217"/>
      <c r="H137" s="231"/>
    </row>
    <row r="138" spans="2:8" ht="15.75">
      <c r="B138" s="160"/>
      <c r="C138" s="131"/>
      <c r="D138" s="348" t="s">
        <v>2618</v>
      </c>
      <c r="E138" s="161"/>
      <c r="F138" s="160"/>
      <c r="G138" s="217"/>
      <c r="H138" s="231"/>
    </row>
    <row r="139" spans="2:8" ht="15.75">
      <c r="B139" s="160">
        <f>B133+1</f>
        <v>31</v>
      </c>
      <c r="C139" s="223" t="s">
        <v>2595</v>
      </c>
      <c r="D139" s="209"/>
      <c r="E139" s="161" t="str">
        <f>Cust_Acyn</f>
        <v>Customer</v>
      </c>
      <c r="F139" s="216" t="s">
        <v>325</v>
      </c>
      <c r="G139" s="217"/>
      <c r="H139" s="231"/>
    </row>
    <row r="140" spans="2:8" ht="15.75">
      <c r="B140" s="160"/>
      <c r="C140" s="223"/>
      <c r="D140" s="348" t="s">
        <v>2596</v>
      </c>
      <c r="E140" s="161"/>
      <c r="F140" s="160"/>
      <c r="G140" s="217"/>
      <c r="H140" s="231"/>
    </row>
    <row r="141" spans="2:8" ht="15.75">
      <c r="B141" s="160">
        <f>B139+1</f>
        <v>32</v>
      </c>
      <c r="C141" s="223" t="s">
        <v>2597</v>
      </c>
      <c r="D141" s="209"/>
      <c r="E141" s="161"/>
      <c r="F141" s="160"/>
      <c r="G141" s="217"/>
      <c r="H141" s="231"/>
    </row>
    <row r="142" spans="2:8" ht="15.75">
      <c r="B142" s="160"/>
      <c r="C142" s="223"/>
      <c r="D142" s="348" t="s">
        <v>2598</v>
      </c>
      <c r="E142" s="161"/>
      <c r="F142" s="160"/>
      <c r="G142" s="217"/>
      <c r="H142" s="231"/>
    </row>
    <row r="143" spans="2:8" ht="15.75">
      <c r="B143" s="160"/>
      <c r="C143" s="223"/>
      <c r="D143" s="209" t="s">
        <v>2599</v>
      </c>
      <c r="E143" s="161"/>
      <c r="F143" s="160"/>
      <c r="G143" s="217"/>
      <c r="H143" s="231"/>
    </row>
    <row r="144" spans="2:8" ht="15.75">
      <c r="B144" s="160"/>
      <c r="C144" s="223"/>
      <c r="D144" s="351" t="s">
        <v>2600</v>
      </c>
      <c r="E144" s="161"/>
      <c r="F144" s="160"/>
      <c r="G144" s="217"/>
      <c r="H144" s="231"/>
    </row>
    <row r="145" spans="2:8" ht="15.75">
      <c r="B145" s="160">
        <f>B141+1</f>
        <v>33</v>
      </c>
      <c r="C145" s="223" t="s">
        <v>2619</v>
      </c>
      <c r="D145" s="209"/>
      <c r="E145" s="161" t="str">
        <f>Cust_Acyn</f>
        <v>Customer</v>
      </c>
      <c r="F145" s="216" t="s">
        <v>325</v>
      </c>
      <c r="G145" s="217"/>
      <c r="H145" s="231"/>
    </row>
    <row r="146" spans="2:8" ht="15.75">
      <c r="B146" s="160">
        <f>B145+1</f>
        <v>34</v>
      </c>
      <c r="C146" s="223" t="s">
        <v>2620</v>
      </c>
      <c r="D146" s="209"/>
      <c r="E146" s="161" t="str">
        <f>Cust_Acyn</f>
        <v>Customer</v>
      </c>
      <c r="F146" s="216" t="s">
        <v>325</v>
      </c>
      <c r="G146" s="217"/>
      <c r="H146" s="231"/>
    </row>
    <row r="147" spans="2:8" ht="15.75">
      <c r="B147" s="579" t="s">
        <v>2457</v>
      </c>
      <c r="C147" s="579"/>
      <c r="D147" s="579"/>
      <c r="E147" s="579"/>
      <c r="F147" s="579"/>
      <c r="G147" s="579"/>
      <c r="H147" s="579"/>
    </row>
    <row r="148" spans="2:8" ht="15.75">
      <c r="B148" s="160"/>
      <c r="C148" s="223" t="s">
        <v>2458</v>
      </c>
      <c r="D148" s="223"/>
      <c r="E148" s="161"/>
      <c r="F148" s="160"/>
      <c r="G148" s="217"/>
      <c r="H148" s="231"/>
    </row>
    <row r="149" spans="2:8" ht="15.75">
      <c r="B149" s="160">
        <f>B146+1</f>
        <v>35</v>
      </c>
      <c r="C149" s="223" t="s">
        <v>2459</v>
      </c>
      <c r="D149" s="223"/>
      <c r="E149" s="161" t="str">
        <f>Cust_Acyn</f>
        <v>Customer</v>
      </c>
      <c r="F149" s="216" t="s">
        <v>325</v>
      </c>
      <c r="G149" s="217"/>
      <c r="H149" s="231"/>
    </row>
    <row r="150" spans="2:8" ht="15.75">
      <c r="B150" s="160"/>
      <c r="C150" s="223"/>
      <c r="D150" s="223" t="s">
        <v>2460</v>
      </c>
      <c r="E150" s="161"/>
      <c r="F150" s="160"/>
      <c r="G150" s="217"/>
      <c r="H150" s="231"/>
    </row>
    <row r="151" spans="2:8" ht="15.75">
      <c r="B151" s="160"/>
      <c r="C151" s="223" t="s">
        <v>167</v>
      </c>
      <c r="D151" s="223" t="s">
        <v>2621</v>
      </c>
      <c r="E151" s="161"/>
      <c r="F151" s="160"/>
      <c r="G151" s="217"/>
      <c r="H151" s="231"/>
    </row>
    <row r="152" spans="2:8" ht="15.75">
      <c r="B152" s="160"/>
      <c r="C152" s="131"/>
      <c r="D152" s="348" t="s">
        <v>2622</v>
      </c>
      <c r="E152" s="161"/>
      <c r="F152" s="160"/>
      <c r="G152" s="217"/>
      <c r="H152" s="231"/>
    </row>
    <row r="153" spans="2:8" ht="15.75">
      <c r="B153" s="160"/>
      <c r="C153" s="131"/>
      <c r="D153" s="209" t="s">
        <v>2623</v>
      </c>
      <c r="E153" s="161"/>
      <c r="F153" s="160"/>
      <c r="G153" s="217"/>
      <c r="H153" s="231"/>
    </row>
    <row r="154" spans="2:8" ht="15.75">
      <c r="B154" s="160"/>
      <c r="C154" s="223" t="s">
        <v>2463</v>
      </c>
      <c r="D154" s="348" t="s">
        <v>2624</v>
      </c>
      <c r="E154" s="161"/>
      <c r="F154" s="160"/>
      <c r="G154" s="217"/>
      <c r="H154" s="231"/>
    </row>
    <row r="155" spans="2:8" ht="15.75">
      <c r="B155" s="160"/>
      <c r="C155" s="223" t="s">
        <v>169</v>
      </c>
      <c r="D155" s="223" t="s">
        <v>2625</v>
      </c>
      <c r="E155" s="161"/>
      <c r="F155" s="160"/>
      <c r="G155" s="217"/>
      <c r="H155" s="231"/>
    </row>
    <row r="156" spans="2:8" ht="15.75">
      <c r="B156" s="160"/>
      <c r="C156" s="131"/>
      <c r="D156" s="348" t="s">
        <v>2602</v>
      </c>
      <c r="E156" s="161"/>
      <c r="F156" s="160"/>
      <c r="G156" s="217"/>
      <c r="H156" s="231"/>
    </row>
    <row r="157" spans="2:8" ht="15.75">
      <c r="B157" s="160"/>
      <c r="C157" s="131"/>
      <c r="D157" s="223" t="s">
        <v>2580</v>
      </c>
      <c r="E157" s="161"/>
      <c r="F157" s="160"/>
      <c r="G157" s="217"/>
      <c r="H157" s="231"/>
    </row>
    <row r="158" spans="2:8" ht="15.75">
      <c r="B158" s="160"/>
      <c r="C158" s="131"/>
      <c r="D158" s="348" t="s">
        <v>2626</v>
      </c>
      <c r="E158" s="161"/>
      <c r="F158" s="160"/>
      <c r="G158" s="217"/>
      <c r="H158" s="231"/>
    </row>
    <row r="159" spans="2:8" ht="15.75">
      <c r="B159" s="160"/>
      <c r="C159" s="131"/>
      <c r="D159" s="353" t="s">
        <v>2627</v>
      </c>
      <c r="E159" s="161"/>
      <c r="F159" s="160"/>
      <c r="G159" s="217"/>
      <c r="H159" s="231"/>
    </row>
    <row r="160" spans="2:8" ht="15.75">
      <c r="B160" s="160"/>
      <c r="C160" s="131"/>
      <c r="D160" s="353" t="s">
        <v>2628</v>
      </c>
      <c r="E160" s="161"/>
      <c r="F160" s="160"/>
      <c r="G160" s="217"/>
      <c r="H160" s="231"/>
    </row>
    <row r="161" spans="2:8" ht="15.75">
      <c r="B161" s="160"/>
      <c r="C161" s="131"/>
      <c r="D161" s="353" t="s">
        <v>2629</v>
      </c>
      <c r="E161" s="161"/>
      <c r="F161" s="160"/>
      <c r="G161" s="217"/>
      <c r="H161" s="231"/>
    </row>
    <row r="162" spans="2:8" ht="15.75">
      <c r="B162" s="160"/>
      <c r="C162" s="131"/>
      <c r="D162" s="353" t="s">
        <v>2630</v>
      </c>
      <c r="E162" s="161"/>
      <c r="F162" s="160"/>
      <c r="G162" s="217"/>
      <c r="H162" s="231"/>
    </row>
    <row r="163" spans="2:8" ht="15.75">
      <c r="B163" s="160"/>
      <c r="C163" s="131"/>
      <c r="D163" s="353" t="s">
        <v>2631</v>
      </c>
      <c r="E163" s="161"/>
      <c r="F163" s="160"/>
      <c r="G163" s="217"/>
      <c r="H163" s="231"/>
    </row>
    <row r="164" spans="2:8" ht="15.75">
      <c r="B164" s="160"/>
      <c r="C164" s="131"/>
      <c r="D164" s="353" t="s">
        <v>2632</v>
      </c>
      <c r="E164" s="161"/>
      <c r="F164" s="160"/>
      <c r="G164" s="217"/>
      <c r="H164" s="231"/>
    </row>
    <row r="165" spans="2:8" ht="15.75">
      <c r="B165" s="160"/>
      <c r="C165" s="131"/>
      <c r="D165" s="353" t="s">
        <v>2633</v>
      </c>
      <c r="E165" s="161"/>
      <c r="F165" s="160"/>
      <c r="G165" s="217"/>
      <c r="H165" s="231"/>
    </row>
    <row r="166" spans="2:8" ht="15.75">
      <c r="B166" s="160"/>
      <c r="C166" s="131"/>
      <c r="D166" s="353" t="s">
        <v>2634</v>
      </c>
      <c r="E166" s="161"/>
      <c r="F166" s="160"/>
      <c r="G166" s="217"/>
      <c r="H166" s="231"/>
    </row>
    <row r="167" spans="2:8" ht="15.75">
      <c r="B167" s="160"/>
      <c r="C167" s="131"/>
      <c r="D167" s="353" t="s">
        <v>2635</v>
      </c>
      <c r="E167" s="161"/>
      <c r="F167" s="160"/>
      <c r="G167" s="217"/>
      <c r="H167" s="231"/>
    </row>
    <row r="168" spans="2:8" ht="15.75">
      <c r="B168" s="160">
        <f>B149+1</f>
        <v>36</v>
      </c>
      <c r="C168" s="223" t="s">
        <v>2614</v>
      </c>
      <c r="D168" s="209"/>
      <c r="E168" s="161" t="str">
        <f>Cust_Acyn</f>
        <v>Customer</v>
      </c>
      <c r="F168" s="216" t="s">
        <v>325</v>
      </c>
      <c r="G168" s="217"/>
      <c r="H168" s="231"/>
    </row>
    <row r="169" spans="2:8" ht="15.75">
      <c r="B169" s="160"/>
      <c r="C169" s="223"/>
      <c r="D169" s="209" t="s">
        <v>2587</v>
      </c>
      <c r="E169" s="161"/>
      <c r="F169" s="160"/>
      <c r="G169" s="217"/>
      <c r="H169" s="231"/>
    </row>
    <row r="170" spans="2:8" ht="15.75">
      <c r="B170" s="160"/>
      <c r="C170" s="131" t="s">
        <v>167</v>
      </c>
      <c r="D170" s="223" t="s">
        <v>2615</v>
      </c>
      <c r="E170" s="161"/>
      <c r="F170" s="160"/>
      <c r="G170" s="217"/>
      <c r="H170" s="231"/>
    </row>
    <row r="171" spans="2:8" ht="15.75">
      <c r="B171" s="160"/>
      <c r="C171" s="131"/>
      <c r="D171" s="348" t="s">
        <v>2616</v>
      </c>
      <c r="E171" s="161"/>
      <c r="F171" s="160"/>
      <c r="G171" s="217"/>
      <c r="H171" s="231"/>
    </row>
    <row r="172" spans="2:8" ht="15.75">
      <c r="B172" s="160"/>
      <c r="C172" s="131" t="s">
        <v>169</v>
      </c>
      <c r="D172" s="223" t="s">
        <v>2617</v>
      </c>
      <c r="E172" s="161"/>
      <c r="F172" s="160"/>
      <c r="G172" s="217"/>
      <c r="H172" s="231"/>
    </row>
    <row r="173" spans="2:8" ht="15.75">
      <c r="B173" s="160"/>
      <c r="C173" s="131"/>
      <c r="D173" s="348" t="s">
        <v>2618</v>
      </c>
      <c r="E173" s="161"/>
      <c r="F173" s="160"/>
      <c r="G173" s="217"/>
      <c r="H173" s="231"/>
    </row>
    <row r="174" spans="2:8" ht="15.75">
      <c r="B174" s="160">
        <f>B168+1</f>
        <v>37</v>
      </c>
      <c r="C174" s="223" t="s">
        <v>2595</v>
      </c>
      <c r="D174" s="209"/>
      <c r="E174" s="161" t="str">
        <f>Cust_Acyn</f>
        <v>Customer</v>
      </c>
      <c r="F174" s="216" t="s">
        <v>325</v>
      </c>
      <c r="G174" s="217"/>
      <c r="H174" s="231"/>
    </row>
    <row r="175" spans="2:8" ht="15.75">
      <c r="B175" s="160"/>
      <c r="C175" s="223"/>
      <c r="D175" s="348" t="s">
        <v>2596</v>
      </c>
      <c r="E175" s="161"/>
      <c r="F175" s="160"/>
      <c r="G175" s="217"/>
      <c r="H175" s="231"/>
    </row>
    <row r="176" spans="2:8" ht="15.75">
      <c r="B176" s="160">
        <f>B174+1</f>
        <v>38</v>
      </c>
      <c r="C176" s="462" t="s">
        <v>2636</v>
      </c>
      <c r="D176" s="223"/>
      <c r="E176" s="161" t="str">
        <f>Cust_Acyn</f>
        <v>Customer</v>
      </c>
      <c r="F176" s="216" t="s">
        <v>325</v>
      </c>
      <c r="G176" s="217"/>
      <c r="H176" s="231"/>
    </row>
    <row r="177" spans="2:8" ht="15.75">
      <c r="B177" s="160"/>
      <c r="C177" s="462"/>
      <c r="D177" s="348" t="s">
        <v>2637</v>
      </c>
      <c r="E177" s="161"/>
      <c r="F177" s="160"/>
      <c r="G177" s="217"/>
      <c r="H177" s="231"/>
    </row>
    <row r="178" spans="2:8" ht="15.75">
      <c r="B178" s="160"/>
      <c r="C178" s="462"/>
      <c r="D178" s="223" t="s">
        <v>2638</v>
      </c>
      <c r="E178" s="161"/>
      <c r="F178" s="160"/>
      <c r="G178" s="217"/>
      <c r="H178" s="231"/>
    </row>
    <row r="179" spans="2:8" ht="15.75">
      <c r="B179" s="160"/>
      <c r="C179" s="462"/>
      <c r="D179" s="348" t="s">
        <v>2639</v>
      </c>
      <c r="E179" s="161"/>
      <c r="F179" s="160"/>
      <c r="G179" s="217"/>
      <c r="H179" s="231"/>
    </row>
    <row r="180" spans="2:8" ht="15.75">
      <c r="B180" s="160"/>
      <c r="C180" s="462"/>
      <c r="D180" s="223" t="s">
        <v>2640</v>
      </c>
      <c r="E180" s="161"/>
      <c r="F180" s="160"/>
      <c r="G180" s="217"/>
      <c r="H180" s="231"/>
    </row>
    <row r="181" spans="2:8" ht="15.75">
      <c r="B181" s="160"/>
      <c r="C181" s="462"/>
      <c r="D181" s="348" t="s">
        <v>2641</v>
      </c>
      <c r="E181" s="161"/>
      <c r="F181" s="160"/>
      <c r="G181" s="217"/>
      <c r="H181" s="231"/>
    </row>
    <row r="182" spans="2:8" ht="15.75">
      <c r="B182" s="160">
        <f>B176+1</f>
        <v>39</v>
      </c>
      <c r="C182" s="462" t="s">
        <v>2642</v>
      </c>
      <c r="D182" s="223"/>
      <c r="E182" s="161" t="str">
        <f>Cust_Acyn</f>
        <v>Customer</v>
      </c>
      <c r="F182" s="216" t="s">
        <v>325</v>
      </c>
      <c r="G182" s="217"/>
      <c r="H182" s="231"/>
    </row>
    <row r="183" spans="2:8" ht="15.75">
      <c r="B183" s="160"/>
      <c r="C183" s="462" t="s">
        <v>2643</v>
      </c>
      <c r="D183" s="223"/>
      <c r="E183" s="161"/>
      <c r="F183" s="160"/>
      <c r="G183" s="217"/>
      <c r="H183" s="231"/>
    </row>
    <row r="184" spans="2:8" ht="15.75">
      <c r="B184" s="160"/>
      <c r="C184" s="462"/>
      <c r="D184" s="223" t="s">
        <v>2644</v>
      </c>
      <c r="E184" s="161"/>
      <c r="F184" s="160"/>
      <c r="G184" s="217"/>
      <c r="H184" s="231"/>
    </row>
    <row r="185" spans="2:8" ht="15.75">
      <c r="B185" s="160"/>
      <c r="C185" s="462"/>
      <c r="D185" s="348" t="s">
        <v>2645</v>
      </c>
      <c r="E185" s="161"/>
      <c r="F185" s="160"/>
      <c r="G185" s="217"/>
      <c r="H185" s="231"/>
    </row>
    <row r="186" spans="2:8" ht="15.75">
      <c r="B186" s="160"/>
      <c r="C186" s="462"/>
      <c r="D186" s="223" t="s">
        <v>2646</v>
      </c>
      <c r="E186" s="161"/>
      <c r="F186" s="160"/>
      <c r="G186" s="217"/>
      <c r="H186" s="231"/>
    </row>
    <row r="187" spans="2:8" ht="15.75">
      <c r="B187" s="160"/>
      <c r="C187" s="462"/>
      <c r="D187" s="348" t="s">
        <v>2647</v>
      </c>
      <c r="E187" s="161"/>
      <c r="F187" s="160"/>
      <c r="G187" s="217"/>
      <c r="H187" s="231"/>
    </row>
    <row r="188" spans="2:8" ht="15.75">
      <c r="B188" s="160"/>
      <c r="C188" s="462"/>
      <c r="D188" s="223" t="s">
        <v>2648</v>
      </c>
      <c r="E188" s="161"/>
      <c r="F188" s="160"/>
      <c r="G188" s="217"/>
      <c r="H188" s="231"/>
    </row>
    <row r="189" spans="2:8" ht="15.75">
      <c r="B189" s="160"/>
      <c r="C189" s="462"/>
      <c r="D189" s="348" t="s">
        <v>2649</v>
      </c>
      <c r="E189" s="161"/>
      <c r="F189" s="160"/>
      <c r="G189" s="217"/>
      <c r="H189" s="231"/>
    </row>
    <row r="190" spans="2:8" ht="15.75">
      <c r="B190" s="160">
        <f>B182+1</f>
        <v>40</v>
      </c>
      <c r="C190" s="223" t="s">
        <v>2595</v>
      </c>
      <c r="D190" s="209"/>
      <c r="E190" s="161" t="str">
        <f>Cust_Acyn</f>
        <v>Customer</v>
      </c>
      <c r="F190" s="216" t="s">
        <v>325</v>
      </c>
      <c r="G190" s="217"/>
      <c r="H190" s="231"/>
    </row>
    <row r="191" spans="2:8" ht="15.75">
      <c r="B191" s="160"/>
      <c r="C191" s="223"/>
      <c r="D191" s="348" t="s">
        <v>2596</v>
      </c>
      <c r="E191" s="161"/>
      <c r="F191" s="160"/>
      <c r="G191" s="217"/>
      <c r="H191" s="231"/>
    </row>
    <row r="192" spans="2:8" ht="15.75">
      <c r="B192" s="160">
        <f>B190+1</f>
        <v>41</v>
      </c>
      <c r="C192" s="223" t="s">
        <v>2597</v>
      </c>
      <c r="D192" s="209"/>
      <c r="E192" s="161" t="str">
        <f>Cust_Acyn</f>
        <v>Customer</v>
      </c>
      <c r="F192" s="216" t="s">
        <v>325</v>
      </c>
      <c r="G192" s="217"/>
      <c r="H192" s="231"/>
    </row>
    <row r="193" spans="2:8" ht="15.75">
      <c r="B193" s="160"/>
      <c r="C193" s="223"/>
      <c r="D193" s="348" t="s">
        <v>2598</v>
      </c>
      <c r="E193" s="161"/>
      <c r="F193" s="160"/>
      <c r="G193" s="217"/>
      <c r="H193" s="231"/>
    </row>
    <row r="194" spans="2:8" ht="15.75">
      <c r="B194" s="160"/>
      <c r="C194" s="223"/>
      <c r="D194" s="209" t="s">
        <v>2599</v>
      </c>
      <c r="E194" s="161"/>
      <c r="F194" s="160"/>
      <c r="G194" s="217"/>
      <c r="H194" s="231"/>
    </row>
    <row r="195" spans="2:8" ht="15.75">
      <c r="B195" s="160"/>
      <c r="C195" s="223"/>
      <c r="D195" s="351" t="s">
        <v>2600</v>
      </c>
      <c r="E195" s="161"/>
      <c r="F195" s="160"/>
      <c r="G195" s="217"/>
      <c r="H195" s="231"/>
    </row>
    <row r="196" spans="2:8" ht="15.75">
      <c r="B196" s="160">
        <f>B192+1</f>
        <v>42</v>
      </c>
      <c r="C196" s="223" t="s">
        <v>2650</v>
      </c>
      <c r="D196" s="223"/>
      <c r="E196" s="161" t="str">
        <f>Cust_Acyn</f>
        <v>Customer</v>
      </c>
      <c r="F196" s="216" t="s">
        <v>325</v>
      </c>
      <c r="G196" s="217"/>
      <c r="H196" s="231"/>
    </row>
    <row r="197" spans="2:8" ht="15.75">
      <c r="B197" s="160"/>
      <c r="C197" s="223" t="s">
        <v>167</v>
      </c>
      <c r="D197" s="223" t="s">
        <v>2481</v>
      </c>
      <c r="E197" s="161"/>
      <c r="F197" s="160"/>
      <c r="G197" s="217"/>
      <c r="H197" s="231"/>
    </row>
    <row r="198" spans="2:8" ht="15.75">
      <c r="B198" s="160"/>
      <c r="C198" s="223"/>
      <c r="D198" s="41" t="s">
        <v>2482</v>
      </c>
      <c r="E198" s="161"/>
      <c r="F198" s="160"/>
      <c r="G198" s="217"/>
      <c r="H198" s="231"/>
    </row>
    <row r="199" spans="2:8" ht="15.75">
      <c r="B199" s="160"/>
      <c r="C199" s="223"/>
      <c r="D199" s="223" t="s">
        <v>2406</v>
      </c>
      <c r="E199" s="161"/>
      <c r="F199" s="160"/>
      <c r="G199" s="217"/>
      <c r="H199" s="231"/>
    </row>
    <row r="200" spans="2:8" ht="15.75">
      <c r="B200" s="160"/>
      <c r="C200" s="462"/>
      <c r="D200" s="223" t="s">
        <v>2651</v>
      </c>
      <c r="E200" s="161"/>
      <c r="F200" s="160"/>
      <c r="G200" s="217"/>
      <c r="H200" s="231"/>
    </row>
    <row r="201" spans="2:8" ht="15.75">
      <c r="B201" s="160"/>
      <c r="C201" s="462"/>
      <c r="D201" s="41" t="s">
        <v>2652</v>
      </c>
      <c r="E201" s="161"/>
      <c r="F201" s="160"/>
      <c r="G201" s="217"/>
      <c r="H201" s="231"/>
    </row>
    <row r="202" spans="2:8" ht="15.75">
      <c r="B202" s="160"/>
      <c r="C202" s="462"/>
      <c r="D202" s="41" t="s">
        <v>2653</v>
      </c>
      <c r="E202" s="161"/>
      <c r="F202" s="160"/>
      <c r="G202" s="217"/>
      <c r="H202" s="231"/>
    </row>
    <row r="203" spans="2:8" ht="15.75">
      <c r="B203" s="160"/>
      <c r="C203" s="462"/>
      <c r="D203" s="41" t="s">
        <v>2654</v>
      </c>
      <c r="E203" s="161"/>
      <c r="F203" s="160"/>
      <c r="G203" s="217"/>
      <c r="H203" s="231"/>
    </row>
    <row r="204" spans="2:8" ht="15.75">
      <c r="B204" s="160"/>
      <c r="C204" s="462"/>
      <c r="D204" s="41" t="s">
        <v>2655</v>
      </c>
      <c r="E204" s="161"/>
      <c r="F204" s="160"/>
      <c r="G204" s="217"/>
      <c r="H204" s="231"/>
    </row>
    <row r="205" spans="2:8" ht="15.75">
      <c r="B205" s="160"/>
      <c r="C205" s="462"/>
      <c r="D205" s="223" t="s">
        <v>1075</v>
      </c>
      <c r="E205" s="161"/>
      <c r="F205" s="160"/>
      <c r="G205" s="217"/>
      <c r="H205" s="231"/>
    </row>
    <row r="206" spans="2:8" ht="15.75">
      <c r="B206" s="160"/>
      <c r="C206" s="462"/>
      <c r="D206" s="348" t="s">
        <v>2656</v>
      </c>
      <c r="E206" s="161"/>
      <c r="F206" s="160"/>
      <c r="G206" s="217"/>
      <c r="H206" s="231"/>
    </row>
    <row r="207" spans="2:8" ht="15.75">
      <c r="B207" s="160"/>
      <c r="C207" s="462"/>
      <c r="D207" s="348" t="s">
        <v>2657</v>
      </c>
      <c r="E207" s="161"/>
      <c r="F207" s="160"/>
      <c r="G207" s="217"/>
      <c r="H207" s="231"/>
    </row>
    <row r="208" spans="2:8" ht="15.75">
      <c r="B208" s="160"/>
      <c r="C208" s="462"/>
      <c r="D208" s="348" t="s">
        <v>2658</v>
      </c>
      <c r="E208" s="161"/>
      <c r="F208" s="160"/>
      <c r="G208" s="217"/>
      <c r="H208" s="231"/>
    </row>
    <row r="209" spans="2:11" ht="15.75">
      <c r="B209" s="160"/>
      <c r="C209" s="462"/>
      <c r="D209" s="348" t="s">
        <v>2659</v>
      </c>
      <c r="E209" s="161"/>
      <c r="F209" s="160"/>
      <c r="G209" s="217"/>
      <c r="H209" s="231"/>
    </row>
    <row r="210" spans="2:11" ht="15.75">
      <c r="B210" s="160"/>
      <c r="C210" s="223" t="s">
        <v>169</v>
      </c>
      <c r="D210" s="223" t="s">
        <v>2484</v>
      </c>
      <c r="E210" s="161"/>
      <c r="F210" s="160"/>
      <c r="G210" s="217"/>
      <c r="H210" s="231"/>
    </row>
    <row r="211" spans="2:11" ht="12" customHeight="1">
      <c r="B211" s="160"/>
      <c r="C211" s="462"/>
      <c r="D211" s="341" t="s">
        <v>2485</v>
      </c>
      <c r="E211" s="161"/>
      <c r="F211" s="160"/>
      <c r="G211" s="217"/>
      <c r="H211" s="231"/>
    </row>
    <row r="212" spans="2:11" ht="15.75">
      <c r="B212" s="160">
        <f>B196+1</f>
        <v>43</v>
      </c>
      <c r="C212" s="223" t="s">
        <v>2486</v>
      </c>
      <c r="D212" s="462"/>
      <c r="E212" s="161" t="str">
        <f>Cust_Acyn</f>
        <v>Customer</v>
      </c>
      <c r="F212" s="216" t="s">
        <v>325</v>
      </c>
      <c r="G212" s="217"/>
      <c r="H212" s="231"/>
    </row>
    <row r="213" spans="2:11" ht="15.75">
      <c r="B213" s="160">
        <f>B212+1</f>
        <v>44</v>
      </c>
      <c r="C213" s="223" t="s">
        <v>2487</v>
      </c>
      <c r="D213" s="462"/>
      <c r="E213" s="161" t="str">
        <f>Cust_Acyn</f>
        <v>Customer</v>
      </c>
      <c r="F213" s="216" t="s">
        <v>325</v>
      </c>
      <c r="G213" s="217"/>
      <c r="H213" s="231"/>
    </row>
    <row r="214" spans="2:11" ht="15.75">
      <c r="B214" s="160">
        <f>B213+1</f>
        <v>45</v>
      </c>
      <c r="C214" s="223" t="s">
        <v>2488</v>
      </c>
      <c r="D214" s="223"/>
      <c r="E214" s="161" t="str">
        <f>Cust_Acyn</f>
        <v>Customer</v>
      </c>
      <c r="F214" s="216" t="s">
        <v>325</v>
      </c>
      <c r="G214" s="217"/>
      <c r="H214" s="231"/>
    </row>
    <row r="215" spans="2:11" ht="15.75">
      <c r="B215" s="160">
        <f>B214+1</f>
        <v>46</v>
      </c>
      <c r="C215" s="223" t="s">
        <v>2489</v>
      </c>
      <c r="D215" s="223"/>
      <c r="E215" s="161" t="str">
        <f>Cust_Acyn</f>
        <v>Customer</v>
      </c>
      <c r="F215" s="216" t="s">
        <v>325</v>
      </c>
      <c r="G215" s="217"/>
      <c r="H215" s="231"/>
      <c r="J215" s="389"/>
    </row>
    <row r="216" spans="2:11" ht="15.75">
      <c r="J216" s="267"/>
      <c r="K216" s="267"/>
    </row>
    <row r="217" spans="2:11" ht="15.75">
      <c r="B217" s="579" t="s">
        <v>2490</v>
      </c>
      <c r="C217" s="579"/>
      <c r="D217" s="579"/>
      <c r="E217" s="579"/>
      <c r="F217" s="579"/>
      <c r="G217" s="579"/>
      <c r="H217" s="579"/>
    </row>
    <row r="218" spans="2:11" ht="31.5">
      <c r="B218" s="160"/>
      <c r="C218" s="462"/>
      <c r="D218" s="471" t="s">
        <v>2491</v>
      </c>
      <c r="E218" s="161"/>
      <c r="F218" s="160"/>
      <c r="G218" s="217"/>
      <c r="H218" s="231"/>
    </row>
    <row r="219" spans="2:11" ht="15.75">
      <c r="B219" s="160"/>
      <c r="C219" s="223"/>
      <c r="D219" s="223" t="s">
        <v>2406</v>
      </c>
      <c r="E219" s="161"/>
      <c r="F219" s="160"/>
      <c r="G219" s="217"/>
      <c r="H219" s="231"/>
    </row>
    <row r="220" spans="2:11" ht="15.75">
      <c r="B220" s="160"/>
      <c r="C220" s="223"/>
      <c r="D220" s="223" t="s">
        <v>2492</v>
      </c>
      <c r="E220" s="161"/>
      <c r="F220" s="160"/>
      <c r="G220" s="217"/>
      <c r="H220" s="231"/>
    </row>
    <row r="221" spans="2:11" ht="15.75">
      <c r="B221" s="160"/>
      <c r="C221" s="223"/>
      <c r="D221" s="343" t="s">
        <v>2493</v>
      </c>
      <c r="E221" s="161"/>
      <c r="F221" s="160"/>
      <c r="G221" s="217"/>
      <c r="H221" s="231"/>
    </row>
    <row r="222" spans="2:11" ht="15.75">
      <c r="B222" s="160"/>
      <c r="C222" s="223"/>
      <c r="D222" s="343" t="s">
        <v>2494</v>
      </c>
      <c r="E222" s="161"/>
      <c r="F222" s="160"/>
      <c r="G222" s="217"/>
      <c r="H222" s="231"/>
    </row>
    <row r="223" spans="2:11" ht="15.75">
      <c r="B223" s="160"/>
      <c r="C223" s="223"/>
      <c r="D223" s="223" t="s">
        <v>2495</v>
      </c>
      <c r="E223" s="161"/>
      <c r="F223" s="160"/>
      <c r="G223" s="217"/>
      <c r="H223" s="231"/>
    </row>
    <row r="224" spans="2:11" ht="15.75">
      <c r="B224" s="160"/>
      <c r="C224" s="223"/>
      <c r="D224" s="223"/>
      <c r="E224" s="161"/>
      <c r="F224" s="160"/>
      <c r="G224" s="217"/>
      <c r="H224" s="231"/>
    </row>
    <row r="225" spans="2:8" ht="15.75">
      <c r="B225" s="160"/>
      <c r="C225" s="223"/>
      <c r="D225" s="161" t="s">
        <v>2496</v>
      </c>
      <c r="E225" s="161"/>
      <c r="F225" s="160"/>
      <c r="G225" s="217"/>
      <c r="H225" s="231"/>
    </row>
    <row r="226" spans="2:8" ht="15.75">
      <c r="B226" s="160"/>
      <c r="C226" s="223"/>
      <c r="D226" s="343" t="s">
        <v>2497</v>
      </c>
      <c r="E226" s="161"/>
      <c r="F226" s="160"/>
      <c r="G226" s="217"/>
      <c r="H226" s="231"/>
    </row>
    <row r="227" spans="2:8" ht="15.75">
      <c r="B227" s="160"/>
      <c r="C227" s="223"/>
      <c r="D227" s="41" t="s">
        <v>2498</v>
      </c>
      <c r="E227" s="161"/>
      <c r="F227" s="160"/>
      <c r="G227" s="217"/>
      <c r="H227" s="231"/>
    </row>
    <row r="228" spans="2:8" ht="15.75">
      <c r="B228" s="160"/>
      <c r="C228" s="223"/>
      <c r="D228" s="41" t="s">
        <v>2499</v>
      </c>
      <c r="E228" s="161"/>
      <c r="F228" s="160"/>
      <c r="G228" s="217"/>
      <c r="H228" s="231"/>
    </row>
    <row r="229" spans="2:8" ht="15.75">
      <c r="B229" s="160"/>
      <c r="C229" s="223"/>
      <c r="D229" s="41" t="s">
        <v>2500</v>
      </c>
      <c r="E229" s="161"/>
      <c r="F229" s="160"/>
      <c r="G229" s="217"/>
      <c r="H229" s="231"/>
    </row>
    <row r="230" spans="2:8" ht="15.75">
      <c r="B230" s="160"/>
      <c r="C230" s="223"/>
      <c r="D230" s="223" t="s">
        <v>2501</v>
      </c>
      <c r="E230" s="161"/>
      <c r="F230" s="160"/>
      <c r="G230" s="217"/>
      <c r="H230" s="231"/>
    </row>
    <row r="231" spans="2:8" ht="15.75">
      <c r="B231" s="160"/>
      <c r="C231" s="223"/>
      <c r="D231" s="41" t="s">
        <v>2502</v>
      </c>
      <c r="E231" s="161"/>
      <c r="F231" s="160"/>
      <c r="G231" s="217"/>
      <c r="H231" s="231"/>
    </row>
    <row r="232" spans="2:8" ht="15.75">
      <c r="B232" s="160"/>
      <c r="C232" s="223"/>
      <c r="D232" s="223" t="s">
        <v>2503</v>
      </c>
      <c r="E232" s="161"/>
      <c r="F232" s="160"/>
      <c r="G232" s="217"/>
      <c r="H232" s="231"/>
    </row>
    <row r="233" spans="2:8" ht="15.75">
      <c r="B233" s="160"/>
      <c r="C233" s="223"/>
      <c r="D233" s="223"/>
      <c r="E233" s="161"/>
      <c r="F233" s="160"/>
      <c r="G233" s="217"/>
      <c r="H233" s="231"/>
    </row>
    <row r="234" spans="2:8" ht="15.75">
      <c r="B234" s="160"/>
      <c r="C234" s="223"/>
      <c r="D234" s="223" t="s">
        <v>2504</v>
      </c>
      <c r="E234" s="161"/>
      <c r="F234" s="160"/>
      <c r="G234" s="217"/>
      <c r="H234" s="231"/>
    </row>
    <row r="235" spans="2:8" ht="15.75">
      <c r="B235" s="160"/>
      <c r="C235" s="223"/>
      <c r="D235" s="41" t="s">
        <v>2505</v>
      </c>
      <c r="E235" s="161"/>
      <c r="F235" s="160"/>
      <c r="G235" s="217"/>
      <c r="H235" s="231"/>
    </row>
    <row r="236" spans="2:8" ht="15.75">
      <c r="B236" s="160"/>
      <c r="C236" s="223"/>
      <c r="D236" s="223" t="s">
        <v>2506</v>
      </c>
      <c r="E236" s="161"/>
      <c r="F236" s="160"/>
      <c r="G236" s="217"/>
      <c r="H236" s="231"/>
    </row>
    <row r="237" spans="2:8" ht="15.75">
      <c r="B237" s="160"/>
      <c r="C237" s="223"/>
      <c r="D237" s="223" t="s">
        <v>2507</v>
      </c>
      <c r="E237" s="161"/>
      <c r="F237" s="160"/>
      <c r="G237" s="217"/>
      <c r="H237" s="231"/>
    </row>
    <row r="238" spans="2:8" ht="15.75">
      <c r="B238" s="160"/>
      <c r="C238" s="223"/>
      <c r="D238" s="223" t="s">
        <v>2508</v>
      </c>
      <c r="E238" s="161"/>
      <c r="F238" s="160"/>
      <c r="G238" s="217"/>
      <c r="H238" s="231"/>
    </row>
    <row r="239" spans="2:8" ht="15.75">
      <c r="B239" s="160"/>
      <c r="C239" s="223"/>
      <c r="D239" s="223" t="s">
        <v>2509</v>
      </c>
      <c r="E239" s="161"/>
      <c r="F239" s="160"/>
      <c r="G239" s="217"/>
      <c r="H239" s="231"/>
    </row>
    <row r="240" spans="2:8" ht="15.75">
      <c r="B240" s="160"/>
      <c r="C240" s="223"/>
      <c r="D240" s="223" t="s">
        <v>2510</v>
      </c>
      <c r="E240" s="161"/>
      <c r="F240" s="160"/>
      <c r="G240" s="217"/>
      <c r="H240" s="231"/>
    </row>
    <row r="241" spans="2:8" ht="15.75">
      <c r="B241" s="160"/>
      <c r="C241" s="223"/>
      <c r="D241" s="223"/>
      <c r="E241" s="161"/>
      <c r="F241" s="160"/>
      <c r="G241" s="217"/>
      <c r="H241" s="231"/>
    </row>
    <row r="242" spans="2:8" ht="15.75">
      <c r="B242" s="579" t="s">
        <v>2511</v>
      </c>
      <c r="C242" s="579"/>
      <c r="D242" s="579"/>
      <c r="E242" s="579"/>
      <c r="F242" s="579"/>
      <c r="G242" s="579"/>
      <c r="H242" s="579"/>
    </row>
    <row r="243" spans="2:8" ht="31.5">
      <c r="B243" s="160"/>
      <c r="C243" s="223"/>
      <c r="D243" s="471" t="s">
        <v>2512</v>
      </c>
      <c r="E243" s="161"/>
      <c r="F243" s="160"/>
      <c r="G243" s="217"/>
      <c r="H243" s="231"/>
    </row>
    <row r="244" spans="2:8" ht="31.5" customHeight="1">
      <c r="B244" s="160"/>
      <c r="C244" s="223"/>
      <c r="D244" s="345" t="s">
        <v>2513</v>
      </c>
      <c r="E244" s="161"/>
      <c r="F244" s="160"/>
      <c r="G244" s="217"/>
      <c r="H244" s="231"/>
    </row>
    <row r="245" spans="2:8" ht="15.75">
      <c r="B245" s="160"/>
      <c r="C245" s="223"/>
      <c r="D245" s="223" t="s">
        <v>2514</v>
      </c>
      <c r="E245" s="161"/>
      <c r="F245" s="160"/>
      <c r="G245" s="217"/>
      <c r="H245" s="231"/>
    </row>
    <row r="246" spans="2:8" ht="15.75">
      <c r="B246" s="160"/>
      <c r="C246" s="223"/>
      <c r="D246" s="223" t="s">
        <v>2515</v>
      </c>
      <c r="E246" s="161"/>
      <c r="F246" s="160"/>
      <c r="G246" s="217"/>
      <c r="H246" s="231"/>
    </row>
    <row r="247" spans="2:8" ht="15.75">
      <c r="B247" s="160"/>
      <c r="C247" s="223"/>
      <c r="D247" s="223" t="s">
        <v>2516</v>
      </c>
      <c r="E247" s="161"/>
      <c r="F247" s="160"/>
      <c r="G247" s="217"/>
      <c r="H247" s="231"/>
    </row>
    <row r="248" spans="2:8" ht="15.75">
      <c r="B248" s="160"/>
      <c r="C248" s="223"/>
      <c r="D248" s="223" t="s">
        <v>2517</v>
      </c>
      <c r="E248" s="161"/>
      <c r="F248" s="160"/>
      <c r="G248" s="217"/>
      <c r="H248" s="231"/>
    </row>
    <row r="249" spans="2:8" ht="15.75">
      <c r="B249" s="160"/>
      <c r="C249" s="223"/>
      <c r="D249" s="223" t="s">
        <v>2518</v>
      </c>
      <c r="E249" s="161"/>
      <c r="F249" s="160"/>
      <c r="G249" s="217"/>
      <c r="H249" s="231"/>
    </row>
    <row r="250" spans="2:8" ht="15.75">
      <c r="B250" s="160"/>
      <c r="C250" s="223"/>
      <c r="D250" s="223" t="s">
        <v>2519</v>
      </c>
      <c r="E250" s="161"/>
      <c r="F250" s="160"/>
      <c r="G250" s="217"/>
      <c r="H250" s="231"/>
    </row>
    <row r="251" spans="2:8" ht="15.75">
      <c r="B251" s="208" t="s">
        <v>167</v>
      </c>
      <c r="D251" s="344" t="s">
        <v>2520</v>
      </c>
      <c r="E251" s="161"/>
      <c r="F251" s="160"/>
      <c r="G251" s="217"/>
      <c r="H251" s="231"/>
    </row>
    <row r="252" spans="2:8" ht="15.75">
      <c r="B252" s="160"/>
      <c r="C252" s="223"/>
      <c r="D252" s="471" t="s">
        <v>2521</v>
      </c>
      <c r="E252" s="161"/>
      <c r="F252" s="160"/>
      <c r="G252" s="217"/>
      <c r="H252" s="231"/>
    </row>
    <row r="253" spans="2:8" ht="15.75">
      <c r="B253" s="160"/>
      <c r="C253" s="223">
        <v>1</v>
      </c>
      <c r="D253" s="223" t="s">
        <v>2522</v>
      </c>
      <c r="E253" s="161"/>
      <c r="F253" s="160"/>
      <c r="G253" s="217"/>
      <c r="H253" s="231"/>
    </row>
    <row r="254" spans="2:8" ht="15.75">
      <c r="B254" s="160"/>
      <c r="C254" s="223">
        <f>C253+1</f>
        <v>2</v>
      </c>
      <c r="D254" s="223" t="s">
        <v>2523</v>
      </c>
      <c r="E254" s="161"/>
      <c r="F254" s="160"/>
      <c r="G254" s="217"/>
      <c r="H254" s="231"/>
    </row>
    <row r="255" spans="2:8" ht="15.75">
      <c r="B255" s="160"/>
      <c r="C255" s="223">
        <f t="shared" ref="C255:C258" si="3">C254+1</f>
        <v>3</v>
      </c>
      <c r="D255" s="223" t="s">
        <v>2524</v>
      </c>
      <c r="E255" s="161"/>
      <c r="F255" s="160"/>
      <c r="G255" s="217"/>
      <c r="H255" s="231"/>
    </row>
    <row r="256" spans="2:8" ht="15.75">
      <c r="B256" s="160"/>
      <c r="C256" s="223">
        <f t="shared" si="3"/>
        <v>4</v>
      </c>
      <c r="D256" s="223" t="s">
        <v>2525</v>
      </c>
      <c r="E256" s="161"/>
      <c r="F256" s="160"/>
      <c r="G256" s="217"/>
      <c r="H256" s="231"/>
    </row>
    <row r="257" spans="2:8" ht="78.75">
      <c r="B257" s="160"/>
      <c r="C257" s="223">
        <f t="shared" si="3"/>
        <v>5</v>
      </c>
      <c r="D257" s="471" t="s">
        <v>2526</v>
      </c>
      <c r="E257" s="161"/>
      <c r="F257" s="160"/>
      <c r="G257" s="217"/>
      <c r="H257" s="231"/>
    </row>
    <row r="258" spans="2:8" ht="31.5">
      <c r="B258" s="160"/>
      <c r="C258" s="223">
        <f t="shared" si="3"/>
        <v>6</v>
      </c>
      <c r="D258" s="471" t="s">
        <v>2527</v>
      </c>
      <c r="E258" s="161"/>
      <c r="F258" s="160"/>
      <c r="G258" s="217"/>
      <c r="H258" s="231"/>
    </row>
    <row r="259" spans="2:8" ht="15.75">
      <c r="B259" s="160"/>
      <c r="C259" s="223"/>
      <c r="D259" s="223"/>
      <c r="E259" s="161"/>
      <c r="F259" s="160"/>
      <c r="G259" s="217"/>
      <c r="H259" s="231"/>
    </row>
    <row r="260" spans="2:8" ht="15.75">
      <c r="B260" s="160"/>
      <c r="C260" s="223"/>
      <c r="D260" s="344" t="s">
        <v>2528</v>
      </c>
      <c r="E260" s="161"/>
      <c r="F260" s="160"/>
      <c r="G260" s="217"/>
      <c r="H260" s="231"/>
    </row>
    <row r="261" spans="2:8" ht="15.75">
      <c r="B261" s="160"/>
      <c r="C261" s="223"/>
      <c r="D261" s="223" t="s">
        <v>2529</v>
      </c>
      <c r="E261" s="161"/>
      <c r="F261" s="160"/>
      <c r="G261" s="217"/>
      <c r="H261" s="231"/>
    </row>
    <row r="262" spans="2:8" ht="15.75">
      <c r="B262" s="160"/>
      <c r="C262" s="223"/>
      <c r="E262" s="161"/>
      <c r="F262" s="160"/>
      <c r="G262" s="217"/>
      <c r="H262" s="231"/>
    </row>
    <row r="263" spans="2:8" ht="15.75">
      <c r="B263" s="160"/>
      <c r="C263" s="223">
        <v>1</v>
      </c>
      <c r="D263" s="223" t="s">
        <v>2530</v>
      </c>
      <c r="E263" s="161"/>
      <c r="F263" s="160"/>
      <c r="G263" s="217"/>
      <c r="H263" s="231"/>
    </row>
    <row r="264" spans="2:8" ht="15.75">
      <c r="B264" s="160"/>
      <c r="C264" s="223"/>
      <c r="D264" s="223" t="s">
        <v>2531</v>
      </c>
      <c r="E264" s="161"/>
      <c r="F264" s="160"/>
      <c r="G264" s="217"/>
      <c r="H264" s="231"/>
    </row>
    <row r="265" spans="2:8" ht="15.75">
      <c r="B265" s="160"/>
      <c r="C265" s="223">
        <f>C263+1</f>
        <v>2</v>
      </c>
      <c r="D265" s="223" t="s">
        <v>2532</v>
      </c>
      <c r="E265" s="161"/>
      <c r="F265" s="160"/>
      <c r="G265" s="217"/>
      <c r="H265" s="231"/>
    </row>
    <row r="266" spans="2:8" ht="31.5">
      <c r="B266" s="160"/>
      <c r="C266" s="223">
        <f>C265+1</f>
        <v>3</v>
      </c>
      <c r="D266" s="471" t="s">
        <v>2533</v>
      </c>
      <c r="E266" s="161"/>
      <c r="F266" s="160"/>
      <c r="G266" s="217"/>
      <c r="H266" s="231"/>
    </row>
    <row r="267" spans="2:8" ht="15.75">
      <c r="B267" s="160"/>
      <c r="C267" s="223">
        <f t="shared" ref="C267:C270" si="4">C266+1</f>
        <v>4</v>
      </c>
      <c r="D267" s="223" t="s">
        <v>2534</v>
      </c>
      <c r="E267" s="161"/>
      <c r="F267" s="160"/>
      <c r="G267" s="217"/>
      <c r="H267" s="231"/>
    </row>
    <row r="268" spans="2:8" ht="15.75">
      <c r="B268" s="160"/>
      <c r="C268" s="223">
        <f t="shared" si="4"/>
        <v>5</v>
      </c>
      <c r="D268" s="267" t="s">
        <v>2535</v>
      </c>
      <c r="E268" s="161"/>
      <c r="F268" s="160"/>
      <c r="G268" s="217"/>
      <c r="H268" s="231"/>
    </row>
    <row r="269" spans="2:8" ht="15.75">
      <c r="B269" s="160"/>
      <c r="C269" s="223">
        <f t="shared" si="4"/>
        <v>6</v>
      </c>
      <c r="D269" s="223" t="s">
        <v>2536</v>
      </c>
      <c r="E269" s="161"/>
      <c r="F269" s="160"/>
      <c r="G269" s="217"/>
      <c r="H269" s="231"/>
    </row>
    <row r="270" spans="2:8" ht="15.75">
      <c r="B270" s="160"/>
      <c r="C270" s="223">
        <f t="shared" si="4"/>
        <v>7</v>
      </c>
      <c r="D270" s="223" t="s">
        <v>2537</v>
      </c>
      <c r="E270" s="161"/>
      <c r="F270" s="160"/>
      <c r="G270" s="217"/>
      <c r="H270" s="231"/>
    </row>
    <row r="271" spans="2:8" ht="15.75">
      <c r="B271" s="160"/>
      <c r="C271" s="223"/>
      <c r="D271" s="223"/>
      <c r="E271" s="161"/>
      <c r="F271" s="160"/>
      <c r="G271" s="217"/>
      <c r="H271" s="231"/>
    </row>
    <row r="272" spans="2:8" ht="15.75">
      <c r="B272" s="160"/>
      <c r="C272" s="223"/>
      <c r="D272" s="345" t="s">
        <v>2538</v>
      </c>
      <c r="E272" s="161"/>
      <c r="F272" s="160"/>
      <c r="G272" s="217"/>
      <c r="H272" s="231"/>
    </row>
    <row r="273" spans="2:11" ht="15.75">
      <c r="B273" s="160"/>
      <c r="C273" s="223"/>
      <c r="D273" s="251" t="s">
        <v>2539</v>
      </c>
      <c r="E273" s="161"/>
      <c r="F273" s="160"/>
      <c r="G273" s="217"/>
      <c r="H273" s="231"/>
    </row>
    <row r="274" spans="2:11" ht="15.75">
      <c r="B274" s="160"/>
      <c r="C274" s="223"/>
      <c r="D274" s="346" t="s">
        <v>2540</v>
      </c>
      <c r="E274" s="161"/>
      <c r="F274" s="160"/>
      <c r="G274" s="217"/>
      <c r="H274" s="231"/>
    </row>
    <row r="275" spans="2:11" ht="15.75">
      <c r="B275" s="160"/>
      <c r="C275" s="223"/>
      <c r="D275" s="223" t="s">
        <v>2541</v>
      </c>
      <c r="E275" s="161"/>
      <c r="F275" s="160"/>
      <c r="G275" s="217"/>
      <c r="H275" s="231"/>
    </row>
    <row r="276" spans="2:11" ht="15.75">
      <c r="B276" s="160"/>
      <c r="C276" s="223"/>
      <c r="D276" s="346" t="s">
        <v>2542</v>
      </c>
      <c r="E276" s="161"/>
      <c r="F276" s="160"/>
      <c r="G276" s="217"/>
      <c r="H276" s="231"/>
    </row>
    <row r="277" spans="2:11" ht="15.75">
      <c r="J277" s="267"/>
      <c r="K277" s="267"/>
    </row>
    <row r="278" spans="2:11" ht="10.5" customHeight="1">
      <c r="J278" s="267"/>
      <c r="K278" s="267"/>
    </row>
    <row r="279" spans="2:11" ht="10.5" customHeight="1">
      <c r="J279" s="267"/>
      <c r="K279" s="267"/>
    </row>
    <row r="280" spans="2:11" ht="10.5" customHeight="1">
      <c r="J280" s="267"/>
      <c r="K280" s="267"/>
    </row>
    <row r="281" spans="2:11" ht="10.5" customHeight="1">
      <c r="J281" s="267"/>
      <c r="K281" s="267"/>
    </row>
    <row r="282" spans="2:11" ht="10.5" customHeight="1">
      <c r="J282" s="267"/>
      <c r="K282" s="267"/>
    </row>
    <row r="283" spans="2:11" ht="10.5" customHeight="1">
      <c r="J283" s="267"/>
      <c r="K283" s="267"/>
    </row>
    <row r="284" spans="2:11" ht="10.5" customHeight="1">
      <c r="J284" s="267"/>
      <c r="K284" s="267"/>
    </row>
    <row r="285" spans="2:11" ht="10.5" customHeight="1">
      <c r="J285" s="267"/>
      <c r="K285" s="267"/>
    </row>
    <row r="286" spans="2:11" ht="10.5" customHeight="1">
      <c r="J286" s="267"/>
      <c r="K286" s="267"/>
    </row>
    <row r="287" spans="2:11" ht="10.5" customHeight="1">
      <c r="J287" s="267"/>
      <c r="K287" s="267"/>
    </row>
    <row r="288" spans="2:11" ht="10.5" customHeight="1">
      <c r="J288" s="267"/>
      <c r="K288" s="267"/>
    </row>
    <row r="289" spans="10:11" ht="10.5" customHeight="1">
      <c r="J289" s="267"/>
      <c r="K289" s="267"/>
    </row>
    <row r="290" spans="10:11" ht="10.5" customHeight="1">
      <c r="J290" s="267"/>
      <c r="K290" s="267"/>
    </row>
  </sheetData>
  <mergeCells count="13">
    <mergeCell ref="J3:K3"/>
    <mergeCell ref="J4:K4"/>
    <mergeCell ref="J8:K8"/>
    <mergeCell ref="B41:H41"/>
    <mergeCell ref="B147:H147"/>
    <mergeCell ref="B217:H217"/>
    <mergeCell ref="B242:H242"/>
    <mergeCell ref="B2:H2"/>
    <mergeCell ref="C3:D3"/>
    <mergeCell ref="B5:H5"/>
    <mergeCell ref="B7:H7"/>
    <mergeCell ref="B13:H13"/>
    <mergeCell ref="B18:H18"/>
  </mergeCells>
  <hyperlinks>
    <hyperlink ref="J2" location="'Cover Sheet'!A1" display="Back to Cover Sheet" xr:uid="{00000000-0004-0000-1A00-000000000000}"/>
    <hyperlink ref="D276" r:id="rId1" xr:uid="{00000000-0004-0000-1A00-000001000000}"/>
    <hyperlink ref="D274" r:id="rId2" xr:uid="{00000000-0004-0000-1A00-000002000000}"/>
  </hyperlinks>
  <pageMargins left="0.75" right="0.75" top="1" bottom="1" header="0.5" footer="0.5"/>
  <pageSetup orientation="portrait" horizontalDpi="4294967292" verticalDpi="4294967292" r:id="rId3"/>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rgb="FF92D050"/>
  </sheetPr>
  <dimension ref="B2:K38"/>
  <sheetViews>
    <sheetView zoomScale="80" zoomScaleNormal="80" zoomScalePageLayoutView="125" workbookViewId="0">
      <selection activeCell="B2" sqref="B2:H2"/>
    </sheetView>
  </sheetViews>
  <sheetFormatPr defaultColWidth="8.7109375" defaultRowHeight="15.75"/>
  <cols>
    <col min="1" max="1" width="2.28515625" style="267" customWidth="1"/>
    <col min="2" max="2" width="3.85546875" style="264" customWidth="1"/>
    <col min="3" max="3" width="2.28515625" style="271" customWidth="1"/>
    <col min="4" max="4" width="137.28515625" style="267" bestFit="1" customWidth="1"/>
    <col min="5" max="5" width="15.7109375" style="272" customWidth="1"/>
    <col min="6" max="6" width="15.85546875" style="264" bestFit="1" customWidth="1"/>
    <col min="7" max="7" width="15.7109375" style="273" bestFit="1" customWidth="1"/>
    <col min="8" max="8" width="14.42578125" style="274" bestFit="1" customWidth="1"/>
    <col min="9" max="9" width="4.140625" style="267" customWidth="1"/>
    <col min="10" max="10" width="30" style="191" bestFit="1" customWidth="1"/>
    <col min="11" max="11" width="25.140625" style="191" customWidth="1"/>
    <col min="12" max="16384" width="8.7109375" style="267"/>
  </cols>
  <sheetData>
    <row r="2" spans="2:11" ht="21">
      <c r="B2" s="530" t="s">
        <v>2660</v>
      </c>
      <c r="C2" s="530"/>
      <c r="D2" s="530"/>
      <c r="E2" s="530"/>
      <c r="F2" s="530"/>
      <c r="G2" s="530"/>
      <c r="H2" s="530"/>
      <c r="J2" s="184" t="s">
        <v>53</v>
      </c>
      <c r="K2" s="267"/>
    </row>
    <row r="3" spans="2:11" ht="23.25">
      <c r="B3" s="117" t="s">
        <v>151</v>
      </c>
      <c r="C3" s="529" t="s">
        <v>620</v>
      </c>
      <c r="D3" s="529"/>
      <c r="E3" s="467" t="s">
        <v>200</v>
      </c>
      <c r="F3" s="467" t="s">
        <v>201</v>
      </c>
      <c r="G3" s="467" t="s">
        <v>202</v>
      </c>
      <c r="H3" s="467" t="s">
        <v>203</v>
      </c>
      <c r="J3" s="551" t="s">
        <v>204</v>
      </c>
      <c r="K3" s="551"/>
    </row>
    <row r="4" spans="2:11">
      <c r="B4" s="557" t="s">
        <v>2661</v>
      </c>
      <c r="C4" s="558"/>
      <c r="D4" s="558"/>
      <c r="E4" s="558"/>
      <c r="F4" s="558"/>
      <c r="G4" s="558"/>
      <c r="H4" s="559"/>
      <c r="J4" s="552" t="str">
        <f>Cust_Acyn</f>
        <v>Customer</v>
      </c>
      <c r="K4" s="552"/>
    </row>
    <row r="5" spans="2:11">
      <c r="B5" s="359"/>
      <c r="C5" s="401" t="s">
        <v>2662</v>
      </c>
      <c r="D5" s="402"/>
      <c r="E5" s="402"/>
      <c r="F5" s="402"/>
      <c r="G5" s="359"/>
      <c r="H5" s="359"/>
      <c r="J5" s="173" t="s">
        <v>209</v>
      </c>
      <c r="K5" s="173" t="str">
        <f>Cust_PM</f>
        <v>Cust_PM_TBD</v>
      </c>
    </row>
    <row r="6" spans="2:11">
      <c r="B6" s="359"/>
      <c r="C6" s="360" t="s">
        <v>621</v>
      </c>
      <c r="D6" s="359"/>
      <c r="E6" s="359"/>
      <c r="F6" s="359"/>
      <c r="G6" s="359"/>
      <c r="H6" s="359"/>
      <c r="J6" s="173" t="s">
        <v>213</v>
      </c>
      <c r="K6" s="173" t="str">
        <f>Cust_Storage_Lead</f>
        <v>Cust_Storage_Lead_TBD</v>
      </c>
    </row>
    <row r="7" spans="2:11">
      <c r="B7" s="160"/>
      <c r="C7" s="131"/>
      <c r="D7" s="170" t="s">
        <v>2663</v>
      </c>
      <c r="E7" s="161"/>
      <c r="F7" s="160"/>
      <c r="G7" s="217"/>
      <c r="H7" s="231"/>
      <c r="J7" s="173" t="s">
        <v>215</v>
      </c>
      <c r="K7" s="173"/>
    </row>
    <row r="8" spans="2:11" ht="30" customHeight="1">
      <c r="B8" s="160">
        <v>1</v>
      </c>
      <c r="C8" s="563" t="s">
        <v>2664</v>
      </c>
      <c r="D8" s="564"/>
      <c r="E8" s="161" t="str">
        <f>Cust_Acyn</f>
        <v>Customer</v>
      </c>
      <c r="F8" s="216" t="s">
        <v>325</v>
      </c>
      <c r="G8" s="217"/>
      <c r="H8" s="231"/>
      <c r="J8" s="552" t="s">
        <v>217</v>
      </c>
      <c r="K8" s="552"/>
    </row>
    <row r="9" spans="2:11">
      <c r="B9" s="160">
        <f>B8+1</f>
        <v>2</v>
      </c>
      <c r="C9" s="462" t="s">
        <v>2665</v>
      </c>
      <c r="D9" s="462"/>
      <c r="E9" s="161" t="str">
        <f>Cust_Acyn</f>
        <v>Customer</v>
      </c>
      <c r="F9" s="216" t="s">
        <v>325</v>
      </c>
      <c r="G9" s="217"/>
      <c r="H9" s="231"/>
      <c r="J9" s="173" t="s">
        <v>219</v>
      </c>
      <c r="K9" s="173" t="str">
        <f>Hitachi_PM_1</f>
        <v>HitachiPM_TBD</v>
      </c>
    </row>
    <row r="10" spans="2:11">
      <c r="B10" s="160"/>
      <c r="C10" s="131"/>
      <c r="D10" s="347" t="s">
        <v>2666</v>
      </c>
      <c r="E10" s="161"/>
      <c r="F10" s="160"/>
      <c r="G10" s="217"/>
      <c r="H10" s="231"/>
      <c r="J10" s="173" t="s">
        <v>1159</v>
      </c>
      <c r="K10" s="173" t="str">
        <f>Hitachi_STC_1</f>
        <v>Hitachi_STC_TBD</v>
      </c>
    </row>
    <row r="11" spans="2:11">
      <c r="B11" s="160">
        <f>B9+1</f>
        <v>3</v>
      </c>
      <c r="C11" s="462" t="s">
        <v>2667</v>
      </c>
      <c r="D11" s="462"/>
      <c r="E11" s="161" t="str">
        <f>Cust_Acyn</f>
        <v>Customer</v>
      </c>
      <c r="F11" s="216" t="s">
        <v>325</v>
      </c>
      <c r="G11" s="217"/>
      <c r="H11" s="231"/>
      <c r="J11" s="173" t="s">
        <v>223</v>
      </c>
      <c r="K11" s="173" t="str">
        <f>Hitachi_Lead_TC</f>
        <v>HitachiLeadTC_TBD</v>
      </c>
    </row>
    <row r="12" spans="2:11">
      <c r="B12" s="160"/>
      <c r="C12" s="462" t="s">
        <v>2668</v>
      </c>
      <c r="D12" s="462"/>
      <c r="E12" s="161"/>
      <c r="F12" s="160"/>
      <c r="G12" s="217"/>
      <c r="H12" s="231"/>
      <c r="J12" s="173" t="s">
        <v>225</v>
      </c>
      <c r="K12" s="173" t="str">
        <f>Hitachi_TC_1</f>
        <v>HitachiTC1_TBD</v>
      </c>
    </row>
    <row r="13" spans="2:11">
      <c r="B13" s="160"/>
      <c r="C13" s="462"/>
      <c r="D13" s="347" t="s">
        <v>2669</v>
      </c>
      <c r="E13" s="161"/>
      <c r="F13" s="160"/>
      <c r="G13" s="217"/>
      <c r="H13" s="231"/>
      <c r="J13" s="173" t="s">
        <v>227</v>
      </c>
      <c r="K13" s="173" t="str">
        <f>Hitachi_TC_2</f>
        <v>HitachiTC2_TBD</v>
      </c>
    </row>
    <row r="14" spans="2:11">
      <c r="B14" s="160"/>
      <c r="C14" s="462"/>
      <c r="D14" s="462" t="s">
        <v>2670</v>
      </c>
      <c r="E14" s="161"/>
      <c r="F14" s="160"/>
      <c r="G14" s="217"/>
      <c r="H14" s="231"/>
      <c r="J14" s="267"/>
      <c r="K14" s="267"/>
    </row>
    <row r="15" spans="2:11">
      <c r="B15" s="160">
        <f>B11+1</f>
        <v>4</v>
      </c>
      <c r="C15" s="462" t="s">
        <v>2671</v>
      </c>
      <c r="D15" s="462"/>
      <c r="E15" s="161" t="str">
        <f>Cust_Acyn</f>
        <v>Customer</v>
      </c>
      <c r="F15" s="216" t="s">
        <v>325</v>
      </c>
      <c r="G15" s="217"/>
      <c r="H15" s="231"/>
      <c r="J15" s="267"/>
      <c r="K15" s="267"/>
    </row>
    <row r="16" spans="2:11">
      <c r="B16" s="160">
        <f>B15+1</f>
        <v>5</v>
      </c>
      <c r="C16" s="462" t="s">
        <v>2672</v>
      </c>
      <c r="D16" s="266"/>
      <c r="E16" s="161" t="str">
        <f>Cust_Acyn</f>
        <v>Customer</v>
      </c>
      <c r="F16" s="216" t="s">
        <v>325</v>
      </c>
      <c r="G16" s="217"/>
      <c r="H16" s="231"/>
      <c r="J16" s="267"/>
      <c r="K16" s="267"/>
    </row>
    <row r="17" spans="2:11">
      <c r="B17" s="160"/>
      <c r="C17" s="396"/>
      <c r="D17" s="397" t="s">
        <v>2673</v>
      </c>
      <c r="E17" s="468"/>
      <c r="F17" s="160"/>
      <c r="G17" s="217"/>
      <c r="H17" s="231"/>
      <c r="J17" s="267"/>
      <c r="K17" s="267"/>
    </row>
    <row r="18" spans="2:11">
      <c r="B18" s="160"/>
      <c r="C18" s="396"/>
      <c r="D18" s="398" t="s">
        <v>2674</v>
      </c>
      <c r="E18" s="468"/>
      <c r="F18" s="160"/>
      <c r="G18" s="217"/>
      <c r="H18" s="231"/>
    </row>
    <row r="19" spans="2:11">
      <c r="B19" s="160"/>
      <c r="C19" s="396"/>
      <c r="D19" s="398" t="s">
        <v>2675</v>
      </c>
      <c r="E19" s="468"/>
      <c r="F19" s="160"/>
      <c r="G19" s="217"/>
      <c r="H19" s="231"/>
    </row>
    <row r="20" spans="2:11">
      <c r="B20" s="160"/>
      <c r="C20" s="396"/>
      <c r="D20" s="398" t="s">
        <v>2676</v>
      </c>
      <c r="E20" s="468"/>
      <c r="F20" s="160"/>
      <c r="G20" s="217"/>
      <c r="H20" s="231"/>
    </row>
    <row r="21" spans="2:11">
      <c r="B21" s="160"/>
      <c r="C21" s="396"/>
      <c r="D21" s="398" t="s">
        <v>2677</v>
      </c>
      <c r="E21" s="468"/>
      <c r="F21" s="160"/>
      <c r="G21" s="217"/>
      <c r="H21" s="231"/>
    </row>
    <row r="22" spans="2:11">
      <c r="B22" s="160"/>
      <c r="C22" s="396"/>
      <c r="D22" s="398" t="s">
        <v>2678</v>
      </c>
      <c r="E22" s="468"/>
      <c r="F22" s="160"/>
      <c r="G22" s="217"/>
      <c r="H22" s="231"/>
    </row>
    <row r="23" spans="2:11">
      <c r="B23" s="160"/>
      <c r="C23" s="396"/>
      <c r="D23" s="398" t="s">
        <v>2679</v>
      </c>
      <c r="E23" s="468"/>
      <c r="F23" s="160"/>
      <c r="G23" s="217"/>
      <c r="H23" s="231"/>
    </row>
    <row r="24" spans="2:11">
      <c r="B24" s="160"/>
      <c r="C24" s="396"/>
      <c r="D24" s="398" t="s">
        <v>2680</v>
      </c>
      <c r="E24" s="468"/>
      <c r="F24" s="160"/>
      <c r="G24" s="217"/>
      <c r="H24" s="231"/>
    </row>
    <row r="25" spans="2:11">
      <c r="B25" s="160"/>
      <c r="C25" s="396"/>
      <c r="D25" s="398" t="s">
        <v>2681</v>
      </c>
      <c r="E25" s="468"/>
      <c r="F25" s="160"/>
      <c r="G25" s="217"/>
      <c r="H25" s="231"/>
    </row>
    <row r="26" spans="2:11">
      <c r="B26" s="160"/>
      <c r="C26" s="396"/>
      <c r="D26" s="399" t="s">
        <v>2682</v>
      </c>
      <c r="E26" s="468"/>
      <c r="F26" s="160"/>
      <c r="G26" s="217"/>
      <c r="H26" s="231"/>
    </row>
    <row r="27" spans="2:11">
      <c r="B27" s="160">
        <f>B16+1</f>
        <v>6</v>
      </c>
      <c r="C27" s="462"/>
      <c r="D27" s="462" t="s">
        <v>2683</v>
      </c>
      <c r="E27" s="161" t="str">
        <f>Cust_Acyn</f>
        <v>Customer</v>
      </c>
      <c r="F27" s="216" t="s">
        <v>325</v>
      </c>
      <c r="G27" s="217"/>
      <c r="H27" s="231"/>
    </row>
    <row r="28" spans="2:11">
      <c r="B28" s="160"/>
      <c r="D28" s="347" t="s">
        <v>2684</v>
      </c>
      <c r="E28" s="161"/>
      <c r="F28" s="160"/>
      <c r="G28" s="217"/>
      <c r="H28" s="231"/>
    </row>
    <row r="29" spans="2:11">
      <c r="B29" s="160">
        <f>B27+1</f>
        <v>7</v>
      </c>
      <c r="C29" s="462"/>
      <c r="D29" s="462" t="s">
        <v>2685</v>
      </c>
      <c r="E29" s="161" t="str">
        <f>Cust_Acyn</f>
        <v>Customer</v>
      </c>
      <c r="F29" s="216" t="s">
        <v>325</v>
      </c>
      <c r="G29" s="217"/>
      <c r="H29" s="231"/>
    </row>
    <row r="30" spans="2:11">
      <c r="B30" s="160"/>
      <c r="C30" s="462"/>
      <c r="D30" s="347" t="s">
        <v>2686</v>
      </c>
      <c r="E30" s="161"/>
      <c r="F30" s="160"/>
      <c r="G30" s="217"/>
      <c r="H30" s="231"/>
    </row>
    <row r="31" spans="2:11">
      <c r="B31" s="160">
        <f>B29+1</f>
        <v>8</v>
      </c>
      <c r="C31" s="462" t="s">
        <v>2687</v>
      </c>
      <c r="D31" s="462"/>
      <c r="E31" s="161" t="str">
        <f>Cust_Acyn</f>
        <v>Customer</v>
      </c>
      <c r="F31" s="216" t="s">
        <v>325</v>
      </c>
      <c r="G31" s="217"/>
      <c r="H31" s="231"/>
    </row>
    <row r="32" spans="2:11">
      <c r="B32" s="160">
        <f>B31+1</f>
        <v>9</v>
      </c>
      <c r="C32" s="563" t="s">
        <v>2688</v>
      </c>
      <c r="D32" s="564"/>
      <c r="E32" s="161" t="str">
        <f>Cust_Acyn</f>
        <v>Customer</v>
      </c>
      <c r="F32" s="216" t="s">
        <v>325</v>
      </c>
      <c r="G32" s="217"/>
      <c r="H32" s="231"/>
    </row>
    <row r="33" spans="2:8">
      <c r="B33" s="160"/>
      <c r="C33" s="462"/>
      <c r="D33" s="347" t="s">
        <v>2669</v>
      </c>
      <c r="E33" s="161"/>
      <c r="F33" s="160"/>
      <c r="G33" s="217"/>
      <c r="H33" s="231"/>
    </row>
    <row r="34" spans="2:8" ht="37.5" customHeight="1">
      <c r="B34" s="160"/>
      <c r="C34" s="462"/>
      <c r="D34" s="347" t="s">
        <v>2689</v>
      </c>
      <c r="E34" s="161"/>
      <c r="F34" s="160"/>
      <c r="G34" s="217"/>
      <c r="H34" s="231"/>
    </row>
    <row r="35" spans="2:8">
      <c r="B35" s="160">
        <f>B32+1</f>
        <v>10</v>
      </c>
      <c r="C35" s="462" t="s">
        <v>2690</v>
      </c>
      <c r="D35" s="462"/>
      <c r="E35" s="161" t="str">
        <f>Cust_Acyn</f>
        <v>Customer</v>
      </c>
      <c r="F35" s="216" t="s">
        <v>325</v>
      </c>
      <c r="G35" s="217"/>
      <c r="H35" s="231"/>
    </row>
    <row r="36" spans="2:8">
      <c r="B36" s="160"/>
      <c r="C36" s="462"/>
      <c r="D36" s="347" t="s">
        <v>2691</v>
      </c>
      <c r="E36" s="161"/>
      <c r="F36" s="160"/>
      <c r="G36" s="217"/>
      <c r="H36" s="231"/>
    </row>
    <row r="37" spans="2:8">
      <c r="B37" s="160">
        <f>B35+1</f>
        <v>11</v>
      </c>
      <c r="C37" s="462" t="s">
        <v>2692</v>
      </c>
      <c r="D37" s="462"/>
      <c r="E37" s="161" t="str">
        <f>Cust_Acyn</f>
        <v>Customer</v>
      </c>
      <c r="F37" s="216" t="s">
        <v>325</v>
      </c>
      <c r="G37" s="217"/>
      <c r="H37" s="231"/>
    </row>
    <row r="38" spans="2:8">
      <c r="B38" s="160">
        <f>B37+1</f>
        <v>12</v>
      </c>
      <c r="C38" s="223" t="s">
        <v>2489</v>
      </c>
      <c r="D38" s="462"/>
      <c r="E38" s="161" t="str">
        <f>Cust_Acyn</f>
        <v>Customer</v>
      </c>
      <c r="F38" s="216" t="s">
        <v>325</v>
      </c>
      <c r="G38" s="217"/>
      <c r="H38" s="231"/>
    </row>
  </sheetData>
  <mergeCells count="8">
    <mergeCell ref="C8:D8"/>
    <mergeCell ref="C32:D32"/>
    <mergeCell ref="B2:H2"/>
    <mergeCell ref="B4:H4"/>
    <mergeCell ref="J3:K3"/>
    <mergeCell ref="J4:K4"/>
    <mergeCell ref="J8:K8"/>
    <mergeCell ref="C3:D3"/>
  </mergeCells>
  <hyperlinks>
    <hyperlink ref="J2" location="'Cover Sheet'!A1" display="Back to Cover Sheet" xr:uid="{00000000-0004-0000-1B00-000000000000}"/>
  </hyperlinks>
  <pageMargins left="0.75" right="0.75" top="1" bottom="1" header="0.5" footer="0.5"/>
  <pageSetup orientation="portrait" horizontalDpi="4294967292" verticalDpi="4294967292"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8" tint="-0.499984740745262"/>
  </sheetPr>
  <dimension ref="B1:K152"/>
  <sheetViews>
    <sheetView zoomScale="80" zoomScaleNormal="80" zoomScalePageLayoutView="125" workbookViewId="0">
      <selection activeCell="B2" sqref="B2:H2"/>
    </sheetView>
  </sheetViews>
  <sheetFormatPr defaultColWidth="8.7109375" defaultRowHeight="10.5" customHeight="1"/>
  <cols>
    <col min="1" max="1" width="2.28515625" style="267" customWidth="1"/>
    <col min="2" max="2" width="3.85546875" style="264" customWidth="1"/>
    <col min="3" max="3" width="2.28515625" style="271" customWidth="1"/>
    <col min="4" max="4" width="203.5703125" style="267" customWidth="1"/>
    <col min="5" max="5" width="15.7109375" style="272" customWidth="1"/>
    <col min="6" max="6" width="15.85546875" style="264" bestFit="1" customWidth="1"/>
    <col min="7" max="7" width="15.7109375" style="273" bestFit="1" customWidth="1"/>
    <col min="8" max="8" width="14.42578125" style="274" bestFit="1" customWidth="1"/>
    <col min="9" max="9" width="4.140625" style="267" customWidth="1"/>
    <col min="10" max="10" width="30" style="191" bestFit="1" customWidth="1"/>
    <col min="11" max="11" width="24.7109375" style="191" customWidth="1"/>
    <col min="12" max="16384" width="8.7109375" style="267"/>
  </cols>
  <sheetData>
    <row r="1" spans="2:11" ht="14.1" customHeight="1"/>
    <row r="2" spans="2:11" ht="21">
      <c r="B2" s="530" t="s">
        <v>2693</v>
      </c>
      <c r="C2" s="530"/>
      <c r="D2" s="530"/>
      <c r="E2" s="530"/>
      <c r="F2" s="530"/>
      <c r="G2" s="530"/>
      <c r="H2" s="530"/>
      <c r="J2" s="184" t="s">
        <v>53</v>
      </c>
      <c r="K2" s="267"/>
    </row>
    <row r="3" spans="2:11" ht="23.25">
      <c r="B3" s="117" t="s">
        <v>151</v>
      </c>
      <c r="C3" s="529" t="s">
        <v>620</v>
      </c>
      <c r="D3" s="529"/>
      <c r="E3" s="467" t="s">
        <v>200</v>
      </c>
      <c r="F3" s="467" t="s">
        <v>201</v>
      </c>
      <c r="G3" s="467" t="s">
        <v>202</v>
      </c>
      <c r="H3" s="467" t="s">
        <v>203</v>
      </c>
      <c r="J3" s="551" t="s">
        <v>204</v>
      </c>
      <c r="K3" s="551"/>
    </row>
    <row r="4" spans="2:11" ht="15.75">
      <c r="B4" s="359"/>
      <c r="C4" s="360" t="s">
        <v>621</v>
      </c>
      <c r="D4" s="359"/>
      <c r="E4" s="359"/>
      <c r="F4" s="359"/>
      <c r="G4" s="359"/>
      <c r="H4" s="359"/>
      <c r="J4" s="552" t="str">
        <f>Cust_Acyn</f>
        <v>Customer</v>
      </c>
      <c r="K4" s="552"/>
    </row>
    <row r="5" spans="2:11" ht="15.75">
      <c r="B5" s="579" t="s">
        <v>2362</v>
      </c>
      <c r="C5" s="579"/>
      <c r="D5" s="579"/>
      <c r="E5" s="579"/>
      <c r="F5" s="579"/>
      <c r="G5" s="579"/>
      <c r="H5" s="579"/>
      <c r="J5" s="173" t="s">
        <v>209</v>
      </c>
      <c r="K5" s="173" t="str">
        <f>Cust_PM</f>
        <v>Cust_PM_TBD</v>
      </c>
    </row>
    <row r="6" spans="2:11" ht="15.75">
      <c r="B6" s="208">
        <v>1</v>
      </c>
      <c r="C6" s="209" t="s">
        <v>2363</v>
      </c>
      <c r="D6" s="209"/>
      <c r="E6" s="209" t="str">
        <f>Cust_Acyn&amp;"/ Hitachi"</f>
        <v>Customer/ Hitachi</v>
      </c>
      <c r="F6" s="208" t="s">
        <v>627</v>
      </c>
      <c r="G6" s="210"/>
      <c r="H6" s="211"/>
      <c r="J6" s="173" t="s">
        <v>213</v>
      </c>
      <c r="K6" s="173" t="str">
        <f>Cust_Storage_Lead</f>
        <v>Cust_Storage_Lead_TBD</v>
      </c>
    </row>
    <row r="7" spans="2:11" s="280" customFormat="1" ht="15.75">
      <c r="B7" s="529" t="s">
        <v>2364</v>
      </c>
      <c r="C7" s="529"/>
      <c r="D7" s="529"/>
      <c r="E7" s="529"/>
      <c r="F7" s="529"/>
      <c r="G7" s="529"/>
      <c r="H7" s="529"/>
      <c r="J7" s="173" t="s">
        <v>215</v>
      </c>
      <c r="K7" s="173"/>
    </row>
    <row r="8" spans="2:11" ht="15.75">
      <c r="B8" s="208"/>
      <c r="C8" s="222" t="s">
        <v>1048</v>
      </c>
      <c r="D8" s="222"/>
      <c r="E8" s="229"/>
      <c r="F8" s="199"/>
      <c r="G8" s="209"/>
      <c r="H8" s="230"/>
      <c r="J8" s="552" t="s">
        <v>217</v>
      </c>
      <c r="K8" s="552"/>
    </row>
    <row r="9" spans="2:11" s="280" customFormat="1" ht="15.75">
      <c r="B9" s="208"/>
      <c r="C9" s="223" t="s">
        <v>2365</v>
      </c>
      <c r="D9" s="227"/>
      <c r="E9" s="474" t="s">
        <v>294</v>
      </c>
      <c r="F9" s="199" t="s">
        <v>208</v>
      </c>
      <c r="G9" s="209"/>
      <c r="H9" s="228"/>
      <c r="J9" s="173" t="s">
        <v>219</v>
      </c>
      <c r="K9" s="173" t="str">
        <f>Hitachi_PM_1</f>
        <v>HitachiPM_TBD</v>
      </c>
    </row>
    <row r="10" spans="2:11" s="280" customFormat="1" ht="15.75">
      <c r="B10" s="208">
        <f>B6+1</f>
        <v>2</v>
      </c>
      <c r="C10" s="223" t="s">
        <v>2366</v>
      </c>
      <c r="D10" s="227"/>
      <c r="E10" s="474" t="s">
        <v>294</v>
      </c>
      <c r="F10" s="199" t="s">
        <v>208</v>
      </c>
      <c r="G10" s="209"/>
      <c r="H10" s="228"/>
      <c r="J10" s="173" t="s">
        <v>1159</v>
      </c>
      <c r="K10" s="173" t="str">
        <f>Hitachi_STC_1</f>
        <v>Hitachi_STC_TBD</v>
      </c>
    </row>
    <row r="11" spans="2:11" s="280" customFormat="1" ht="15.75">
      <c r="B11" s="208">
        <f t="shared" ref="B11:B12" si="0">B10+1</f>
        <v>3</v>
      </c>
      <c r="C11" s="223" t="s">
        <v>2367</v>
      </c>
      <c r="D11" s="227"/>
      <c r="E11" s="474" t="s">
        <v>294</v>
      </c>
      <c r="F11" s="199" t="s">
        <v>208</v>
      </c>
      <c r="G11" s="209"/>
      <c r="H11" s="228"/>
      <c r="J11" s="173" t="s">
        <v>223</v>
      </c>
      <c r="K11" s="173" t="str">
        <f>Hitachi_Lead_TC</f>
        <v>HitachiLeadTC_TBD</v>
      </c>
    </row>
    <row r="12" spans="2:11" s="280" customFormat="1" ht="15.75">
      <c r="B12" s="208">
        <f t="shared" si="0"/>
        <v>4</v>
      </c>
      <c r="C12" s="223" t="s">
        <v>2694</v>
      </c>
      <c r="D12" s="227"/>
      <c r="E12" s="474" t="s">
        <v>294</v>
      </c>
      <c r="F12" s="199" t="s">
        <v>208</v>
      </c>
      <c r="G12" s="209"/>
      <c r="H12" s="228"/>
      <c r="J12" s="173" t="s">
        <v>225</v>
      </c>
      <c r="K12" s="173" t="str">
        <f>Hitachi_TC_1</f>
        <v>HitachiTC1_TBD</v>
      </c>
    </row>
    <row r="13" spans="2:11" s="280" customFormat="1" ht="15.75">
      <c r="B13" s="638" t="s">
        <v>2369</v>
      </c>
      <c r="C13" s="638"/>
      <c r="D13" s="638"/>
      <c r="E13" s="638"/>
      <c r="F13" s="638"/>
      <c r="G13" s="638"/>
      <c r="H13" s="638"/>
      <c r="J13" s="173" t="s">
        <v>227</v>
      </c>
      <c r="K13" s="173" t="str">
        <f>Hitachi_TC_2</f>
        <v>HitachiTC2_TBD</v>
      </c>
    </row>
    <row r="14" spans="2:11" ht="15.75">
      <c r="B14" s="160">
        <f>B12+1</f>
        <v>5</v>
      </c>
      <c r="C14" s="462" t="s">
        <v>1052</v>
      </c>
      <c r="D14" s="462"/>
      <c r="E14" s="474" t="s">
        <v>294</v>
      </c>
      <c r="F14" s="160" t="s">
        <v>1053</v>
      </c>
      <c r="G14" s="217"/>
      <c r="H14" s="231"/>
    </row>
    <row r="15" spans="2:11" ht="15.75">
      <c r="B15" s="208">
        <f>B14+1</f>
        <v>6</v>
      </c>
      <c r="C15" s="462" t="s">
        <v>1056</v>
      </c>
      <c r="D15" s="462"/>
      <c r="E15" s="474" t="s">
        <v>294</v>
      </c>
      <c r="F15" s="160" t="s">
        <v>1053</v>
      </c>
      <c r="G15" s="217"/>
      <c r="H15" s="231"/>
    </row>
    <row r="16" spans="2:11" ht="15.75">
      <c r="B16" s="208">
        <f>B15+1</f>
        <v>7</v>
      </c>
      <c r="C16" s="462" t="s">
        <v>1057</v>
      </c>
      <c r="D16" s="462"/>
      <c r="E16" s="474" t="s">
        <v>294</v>
      </c>
      <c r="F16" s="160" t="s">
        <v>1053</v>
      </c>
      <c r="G16" s="217"/>
      <c r="H16" s="231"/>
    </row>
    <row r="17" spans="2:11" ht="15.75">
      <c r="B17" s="208">
        <f>B16+1</f>
        <v>8</v>
      </c>
      <c r="C17" s="462" t="s">
        <v>2370</v>
      </c>
      <c r="D17" s="462"/>
      <c r="E17" s="474" t="s">
        <v>294</v>
      </c>
      <c r="F17" s="160" t="s">
        <v>1053</v>
      </c>
      <c r="G17" s="217"/>
      <c r="H17" s="231"/>
    </row>
    <row r="18" spans="2:11" ht="15.75">
      <c r="B18" s="641" t="s">
        <v>2371</v>
      </c>
      <c r="C18" s="641"/>
      <c r="D18" s="641"/>
      <c r="E18" s="641"/>
      <c r="F18" s="641"/>
      <c r="G18" s="641"/>
      <c r="H18" s="641"/>
    </row>
    <row r="19" spans="2:11" ht="15.75">
      <c r="B19" s="160">
        <f>B17+1</f>
        <v>9</v>
      </c>
      <c r="C19" s="462" t="s">
        <v>2374</v>
      </c>
      <c r="D19" s="131"/>
      <c r="E19" s="161" t="str">
        <f>Cust_Acyn</f>
        <v>Customer</v>
      </c>
      <c r="F19" s="216" t="s">
        <v>325</v>
      </c>
      <c r="G19" s="217"/>
      <c r="H19" s="231"/>
    </row>
    <row r="20" spans="2:11" ht="15.75">
      <c r="B20" s="160">
        <f>B19+1</f>
        <v>10</v>
      </c>
      <c r="C20" s="209" t="s">
        <v>2695</v>
      </c>
      <c r="D20" s="462"/>
      <c r="E20" s="161" t="str">
        <f>Cust_Acyn</f>
        <v>Customer</v>
      </c>
      <c r="F20" s="216" t="s">
        <v>325</v>
      </c>
      <c r="G20" s="217"/>
      <c r="H20" s="231"/>
    </row>
    <row r="21" spans="2:11" ht="15.75">
      <c r="B21" s="160">
        <f>B20+1</f>
        <v>11</v>
      </c>
      <c r="C21" s="209" t="s">
        <v>2377</v>
      </c>
      <c r="D21" s="213"/>
      <c r="E21" s="161" t="str">
        <f>Cust_Acyn</f>
        <v>Customer</v>
      </c>
      <c r="F21" s="216" t="s">
        <v>325</v>
      </c>
      <c r="G21" s="217"/>
      <c r="H21" s="231"/>
    </row>
    <row r="22" spans="2:11" ht="15.75">
      <c r="B22" s="160"/>
      <c r="C22" s="361" t="s">
        <v>2696</v>
      </c>
      <c r="D22" s="213"/>
      <c r="E22" s="161"/>
      <c r="F22" s="160"/>
      <c r="G22" s="217"/>
      <c r="H22" s="231"/>
    </row>
    <row r="23" spans="2:11" ht="15.75">
      <c r="B23" s="579" t="s">
        <v>2382</v>
      </c>
      <c r="C23" s="579"/>
      <c r="D23" s="579"/>
      <c r="E23" s="579"/>
      <c r="F23" s="579"/>
      <c r="G23" s="579"/>
      <c r="H23" s="579"/>
    </row>
    <row r="24" spans="2:11" ht="15.75">
      <c r="B24" s="160"/>
      <c r="C24" s="639" t="s">
        <v>2697</v>
      </c>
      <c r="D24" s="639"/>
      <c r="E24" s="279"/>
      <c r="F24" s="279"/>
      <c r="G24" s="279"/>
      <c r="H24" s="279"/>
    </row>
    <row r="25" spans="2:11" ht="15.75">
      <c r="B25" s="160">
        <f>B21+1</f>
        <v>12</v>
      </c>
      <c r="C25" s="223" t="s">
        <v>2698</v>
      </c>
      <c r="D25" s="462"/>
      <c r="E25" s="161" t="str">
        <f>Cust_Acyn</f>
        <v>Customer</v>
      </c>
      <c r="F25" s="216" t="s">
        <v>325</v>
      </c>
      <c r="G25" s="217"/>
      <c r="H25" s="231"/>
    </row>
    <row r="26" spans="2:11" ht="15.75">
      <c r="B26" s="160"/>
      <c r="C26" s="208"/>
      <c r="D26" s="347" t="s">
        <v>1750</v>
      </c>
      <c r="E26" s="161"/>
      <c r="F26" s="160"/>
      <c r="G26" s="217"/>
      <c r="H26" s="231"/>
    </row>
    <row r="27" spans="2:11" ht="15.75">
      <c r="B27" s="160">
        <f>B25+1</f>
        <v>13</v>
      </c>
      <c r="C27" s="223" t="s">
        <v>2699</v>
      </c>
      <c r="D27" s="462"/>
      <c r="E27" s="161" t="str">
        <f>Cust_Acyn</f>
        <v>Customer</v>
      </c>
      <c r="F27" s="216" t="s">
        <v>325</v>
      </c>
      <c r="G27" s="217"/>
      <c r="H27" s="231"/>
    </row>
    <row r="28" spans="2:11" ht="15.75">
      <c r="B28" s="160"/>
      <c r="C28" s="208"/>
      <c r="D28" s="347" t="s">
        <v>2700</v>
      </c>
      <c r="E28" s="161"/>
      <c r="F28" s="160"/>
      <c r="G28" s="217"/>
      <c r="H28" s="231"/>
    </row>
    <row r="29" spans="2:11" ht="15.75">
      <c r="B29" s="160">
        <f>B27+1</f>
        <v>14</v>
      </c>
      <c r="C29" s="223" t="s">
        <v>2701</v>
      </c>
      <c r="D29" s="462"/>
      <c r="E29" s="161" t="str">
        <f>Cust_Acyn</f>
        <v>Customer</v>
      </c>
      <c r="F29" s="216" t="s">
        <v>325</v>
      </c>
      <c r="G29" s="217"/>
      <c r="H29" s="231"/>
    </row>
    <row r="30" spans="2:11" ht="15.75">
      <c r="B30" s="160"/>
      <c r="C30" s="208"/>
      <c r="D30" s="347" t="s">
        <v>2702</v>
      </c>
      <c r="E30" s="161"/>
      <c r="F30" s="160"/>
      <c r="G30" s="217"/>
      <c r="H30" s="231"/>
    </row>
    <row r="31" spans="2:11" ht="15.75">
      <c r="B31" s="160">
        <f>B29+1</f>
        <v>15</v>
      </c>
      <c r="C31" s="223" t="s">
        <v>2703</v>
      </c>
      <c r="D31" s="223"/>
      <c r="E31" s="161" t="str">
        <f>Cust_Acyn</f>
        <v>Customer</v>
      </c>
      <c r="F31" s="216" t="s">
        <v>325</v>
      </c>
      <c r="G31" s="248"/>
      <c r="H31" s="228"/>
    </row>
    <row r="32" spans="2:11" s="280" customFormat="1" ht="15.75">
      <c r="B32" s="160"/>
      <c r="C32" s="208"/>
      <c r="D32" s="223" t="s">
        <v>2704</v>
      </c>
      <c r="E32" s="474"/>
      <c r="F32" s="160"/>
      <c r="G32" s="248"/>
      <c r="H32" s="228"/>
      <c r="J32" s="191"/>
      <c r="K32" s="191"/>
    </row>
    <row r="33" spans="2:11" s="280" customFormat="1" ht="15.75">
      <c r="B33" s="160">
        <f>B31+1</f>
        <v>16</v>
      </c>
      <c r="C33" s="640" t="s">
        <v>2705</v>
      </c>
      <c r="D33" s="640"/>
      <c r="E33" s="161" t="str">
        <f>Cust_Acyn</f>
        <v>Customer</v>
      </c>
      <c r="F33" s="216" t="s">
        <v>325</v>
      </c>
      <c r="G33" s="217"/>
      <c r="H33" s="231"/>
      <c r="J33" s="191"/>
      <c r="K33" s="191"/>
    </row>
    <row r="34" spans="2:11" ht="15.75">
      <c r="B34" s="160"/>
      <c r="C34" s="208" t="s">
        <v>167</v>
      </c>
      <c r="D34" s="223" t="s">
        <v>2706</v>
      </c>
      <c r="E34" s="161"/>
      <c r="F34" s="160"/>
      <c r="G34" s="217"/>
      <c r="H34" s="231"/>
    </row>
    <row r="35" spans="2:11" ht="15.75">
      <c r="B35" s="160"/>
      <c r="C35" s="208"/>
      <c r="D35" s="347" t="s">
        <v>2707</v>
      </c>
      <c r="E35" s="161"/>
      <c r="F35" s="160"/>
      <c r="G35" s="217"/>
      <c r="H35" s="231"/>
    </row>
    <row r="36" spans="2:11" ht="15.75">
      <c r="B36" s="160"/>
      <c r="C36" s="208" t="s">
        <v>169</v>
      </c>
      <c r="D36" s="223" t="s">
        <v>2708</v>
      </c>
      <c r="E36" s="161"/>
      <c r="F36" s="160"/>
      <c r="G36" s="217"/>
      <c r="H36" s="231"/>
    </row>
    <row r="37" spans="2:11" ht="15.75">
      <c r="B37" s="160"/>
      <c r="C37" s="208"/>
      <c r="D37" s="347" t="s">
        <v>2709</v>
      </c>
      <c r="E37" s="161"/>
      <c r="F37" s="160"/>
      <c r="G37" s="217"/>
      <c r="H37" s="231"/>
    </row>
    <row r="38" spans="2:11" ht="15.75">
      <c r="B38" s="160"/>
      <c r="C38" s="208" t="s">
        <v>171</v>
      </c>
      <c r="D38" s="223" t="s">
        <v>2710</v>
      </c>
      <c r="E38" s="161"/>
      <c r="F38" s="160"/>
      <c r="G38" s="217"/>
      <c r="H38" s="231"/>
    </row>
    <row r="39" spans="2:11" ht="15.75">
      <c r="B39" s="160"/>
      <c r="C39" s="208"/>
      <c r="D39" s="347" t="s">
        <v>2711</v>
      </c>
      <c r="E39" s="161"/>
      <c r="F39" s="160"/>
      <c r="G39" s="217"/>
      <c r="H39" s="231"/>
    </row>
    <row r="40" spans="2:11" ht="15.75">
      <c r="B40" s="160"/>
      <c r="C40" s="208"/>
      <c r="D40" s="223" t="s">
        <v>2712</v>
      </c>
      <c r="E40" s="161"/>
      <c r="F40" s="160"/>
      <c r="G40" s="217"/>
      <c r="H40" s="231"/>
    </row>
    <row r="41" spans="2:11" ht="15.75">
      <c r="B41" s="160"/>
      <c r="C41" s="208"/>
      <c r="D41" s="347" t="s">
        <v>2713</v>
      </c>
      <c r="E41" s="161"/>
      <c r="F41" s="160"/>
      <c r="G41" s="217"/>
      <c r="H41" s="231"/>
    </row>
    <row r="42" spans="2:11" ht="15.75">
      <c r="B42" s="160"/>
      <c r="C42" s="208"/>
      <c r="D42" s="223" t="s">
        <v>2714</v>
      </c>
      <c r="E42" s="161"/>
      <c r="F42" s="160"/>
      <c r="G42" s="217"/>
      <c r="H42" s="231"/>
    </row>
    <row r="43" spans="2:11" ht="15.75">
      <c r="B43" s="160"/>
      <c r="C43" s="208" t="s">
        <v>173</v>
      </c>
      <c r="D43" s="223" t="s">
        <v>2715</v>
      </c>
      <c r="E43" s="161"/>
      <c r="F43" s="160"/>
      <c r="G43" s="217"/>
      <c r="H43" s="231"/>
    </row>
    <row r="44" spans="2:11" ht="15.75">
      <c r="B44" s="160"/>
      <c r="C44" s="208"/>
      <c r="D44" s="347" t="s">
        <v>2716</v>
      </c>
      <c r="E44" s="161"/>
      <c r="F44" s="160"/>
      <c r="G44" s="217"/>
      <c r="H44" s="231"/>
    </row>
    <row r="45" spans="2:11" ht="15.75">
      <c r="B45" s="160"/>
      <c r="C45" s="464" t="s">
        <v>233</v>
      </c>
      <c r="D45" s="223" t="s">
        <v>2717</v>
      </c>
      <c r="E45" s="161"/>
      <c r="F45" s="160"/>
      <c r="G45" s="217"/>
      <c r="H45" s="231"/>
    </row>
    <row r="46" spans="2:11" ht="15.75">
      <c r="B46" s="160"/>
      <c r="C46" s="208"/>
      <c r="D46" s="220" t="s">
        <v>2718</v>
      </c>
      <c r="E46" s="161"/>
      <c r="F46" s="160"/>
      <c r="G46" s="217"/>
      <c r="H46" s="231"/>
    </row>
    <row r="47" spans="2:11" ht="15.75">
      <c r="B47" s="160"/>
      <c r="C47" s="208"/>
      <c r="D47" s="347" t="s">
        <v>2719</v>
      </c>
      <c r="E47" s="161"/>
      <c r="F47" s="160"/>
      <c r="G47" s="217"/>
      <c r="H47" s="231"/>
    </row>
    <row r="48" spans="2:11" ht="15.75">
      <c r="B48" s="160"/>
      <c r="C48" s="208"/>
      <c r="D48" s="223" t="s">
        <v>2720</v>
      </c>
      <c r="E48" s="161"/>
      <c r="F48" s="160"/>
      <c r="G48" s="217"/>
      <c r="H48" s="231"/>
    </row>
    <row r="49" spans="2:8" ht="15.75">
      <c r="B49" s="160"/>
      <c r="C49" s="208"/>
      <c r="D49" s="347" t="s">
        <v>2721</v>
      </c>
      <c r="E49" s="161"/>
      <c r="F49" s="160"/>
      <c r="G49" s="217"/>
      <c r="H49" s="231"/>
    </row>
    <row r="50" spans="2:8" ht="15.75">
      <c r="B50" s="160"/>
      <c r="C50" s="208" t="s">
        <v>243</v>
      </c>
      <c r="D50" s="223" t="s">
        <v>2722</v>
      </c>
      <c r="E50" s="161"/>
      <c r="F50" s="160"/>
      <c r="G50" s="217"/>
      <c r="H50" s="231"/>
    </row>
    <row r="51" spans="2:8" ht="15.75">
      <c r="B51" s="160"/>
      <c r="C51" s="208"/>
      <c r="D51" s="347" t="s">
        <v>2723</v>
      </c>
      <c r="E51" s="161"/>
      <c r="F51" s="160"/>
      <c r="G51" s="217"/>
      <c r="H51" s="231"/>
    </row>
    <row r="52" spans="2:8" ht="15.75">
      <c r="B52" s="160"/>
      <c r="C52" s="208" t="s">
        <v>457</v>
      </c>
      <c r="D52" s="223" t="s">
        <v>2724</v>
      </c>
      <c r="E52" s="161"/>
      <c r="F52" s="160"/>
      <c r="G52" s="217"/>
      <c r="H52" s="231"/>
    </row>
    <row r="53" spans="2:8" ht="15.75">
      <c r="B53" s="160"/>
      <c r="C53" s="208"/>
      <c r="D53" s="347" t="s">
        <v>2725</v>
      </c>
      <c r="E53" s="161"/>
      <c r="F53" s="160"/>
      <c r="G53" s="217"/>
      <c r="H53" s="231"/>
    </row>
    <row r="54" spans="2:8" ht="15.75">
      <c r="B54" s="160"/>
      <c r="C54" s="208"/>
      <c r="D54" s="223" t="s">
        <v>2726</v>
      </c>
      <c r="E54" s="161"/>
      <c r="F54" s="160"/>
      <c r="G54" s="217"/>
      <c r="H54" s="231"/>
    </row>
    <row r="55" spans="2:8" ht="15.75">
      <c r="B55" s="160"/>
      <c r="C55" s="208"/>
      <c r="D55" s="347" t="s">
        <v>2727</v>
      </c>
      <c r="E55" s="161"/>
      <c r="F55" s="160"/>
      <c r="G55" s="217"/>
      <c r="H55" s="231"/>
    </row>
    <row r="56" spans="2:8" ht="15.75">
      <c r="B56" s="160"/>
      <c r="C56" s="208" t="s">
        <v>462</v>
      </c>
      <c r="D56" s="223" t="s">
        <v>2728</v>
      </c>
      <c r="E56" s="161"/>
      <c r="F56" s="160"/>
      <c r="G56" s="217"/>
      <c r="H56" s="231"/>
    </row>
    <row r="57" spans="2:8" ht="15.75">
      <c r="B57" s="160"/>
      <c r="C57" s="208"/>
      <c r="D57" s="347" t="s">
        <v>2729</v>
      </c>
      <c r="E57" s="161"/>
      <c r="F57" s="160"/>
      <c r="G57" s="217"/>
      <c r="H57" s="231"/>
    </row>
    <row r="58" spans="2:8" ht="15.75">
      <c r="B58" s="160"/>
      <c r="C58" s="208"/>
      <c r="D58" s="223" t="s">
        <v>2730</v>
      </c>
      <c r="E58" s="161"/>
      <c r="F58" s="160"/>
      <c r="G58" s="217"/>
      <c r="H58" s="231"/>
    </row>
    <row r="59" spans="2:8" ht="15.75">
      <c r="B59" s="160"/>
      <c r="C59" s="208" t="s">
        <v>471</v>
      </c>
      <c r="D59" s="223" t="s">
        <v>2731</v>
      </c>
      <c r="E59" s="161"/>
      <c r="F59" s="160"/>
      <c r="G59" s="217"/>
      <c r="H59" s="231"/>
    </row>
    <row r="60" spans="2:8" ht="15.75">
      <c r="B60" s="160">
        <f>B33+1</f>
        <v>17</v>
      </c>
      <c r="C60" s="640" t="s">
        <v>2732</v>
      </c>
      <c r="D60" s="640"/>
      <c r="E60" s="161" t="str">
        <f>Cust_Acyn</f>
        <v>Customer</v>
      </c>
      <c r="F60" s="216" t="s">
        <v>325</v>
      </c>
      <c r="G60" s="217"/>
      <c r="H60" s="231"/>
    </row>
    <row r="61" spans="2:8" ht="15.75">
      <c r="B61" s="160"/>
      <c r="C61" s="223"/>
      <c r="D61" s="462" t="s">
        <v>2733</v>
      </c>
      <c r="E61" s="161"/>
      <c r="F61" s="160"/>
      <c r="G61" s="217"/>
      <c r="H61" s="231"/>
    </row>
    <row r="62" spans="2:8" ht="15.75">
      <c r="B62" s="160"/>
      <c r="C62" s="208"/>
      <c r="D62" s="347" t="s">
        <v>2734</v>
      </c>
      <c r="E62" s="161"/>
      <c r="F62" s="160"/>
      <c r="G62" s="217"/>
      <c r="H62" s="231"/>
    </row>
    <row r="63" spans="2:8" ht="15.75">
      <c r="B63" s="160">
        <f>B60+1</f>
        <v>18</v>
      </c>
      <c r="C63" s="223" t="s">
        <v>2735</v>
      </c>
      <c r="D63" s="462"/>
      <c r="E63" s="161" t="str">
        <f>Cust_Acyn</f>
        <v>Customer</v>
      </c>
      <c r="F63" s="216" t="s">
        <v>325</v>
      </c>
      <c r="G63" s="217"/>
      <c r="H63" s="231"/>
    </row>
    <row r="64" spans="2:8" ht="15.75">
      <c r="B64" s="160"/>
      <c r="C64" s="208"/>
      <c r="D64" s="347" t="s">
        <v>2736</v>
      </c>
      <c r="E64" s="161"/>
      <c r="F64" s="160"/>
      <c r="G64" s="217"/>
      <c r="H64" s="231"/>
    </row>
    <row r="65" spans="2:8" ht="15.75">
      <c r="B65" s="160">
        <f>B63+1</f>
        <v>19</v>
      </c>
      <c r="C65" s="223" t="s">
        <v>2737</v>
      </c>
      <c r="D65" s="462"/>
      <c r="E65" s="161" t="str">
        <f>Cust_Acyn</f>
        <v>Customer</v>
      </c>
      <c r="F65" s="216" t="s">
        <v>325</v>
      </c>
      <c r="G65" s="217"/>
      <c r="H65" s="231"/>
    </row>
    <row r="66" spans="2:8" ht="15.75">
      <c r="B66" s="160"/>
      <c r="C66" s="208"/>
      <c r="D66" s="347" t="s">
        <v>2738</v>
      </c>
      <c r="E66" s="161"/>
      <c r="F66" s="160"/>
      <c r="G66" s="217"/>
      <c r="H66" s="231"/>
    </row>
    <row r="67" spans="2:8" ht="15.75">
      <c r="B67" s="160">
        <f>B65+1</f>
        <v>20</v>
      </c>
      <c r="C67" s="223" t="s">
        <v>2739</v>
      </c>
      <c r="D67" s="462"/>
      <c r="E67" s="161" t="str">
        <f>Cust_Acyn</f>
        <v>Customer</v>
      </c>
      <c r="F67" s="216" t="s">
        <v>325</v>
      </c>
      <c r="G67" s="217"/>
      <c r="H67" s="231"/>
    </row>
    <row r="68" spans="2:8" ht="15.75">
      <c r="B68" s="160"/>
      <c r="C68" s="209" t="s">
        <v>2740</v>
      </c>
      <c r="D68" s="173"/>
      <c r="E68" s="161"/>
      <c r="F68" s="160"/>
      <c r="G68" s="217"/>
      <c r="H68" s="231"/>
    </row>
    <row r="69" spans="2:8" s="191" customFormat="1" ht="15.75">
      <c r="B69" s="160"/>
      <c r="C69" s="208"/>
      <c r="D69" s="347" t="s">
        <v>2741</v>
      </c>
      <c r="E69" s="161"/>
      <c r="F69" s="160"/>
      <c r="G69" s="217"/>
      <c r="H69" s="231"/>
    </row>
    <row r="70" spans="2:8" s="191" customFormat="1" ht="15.75">
      <c r="B70" s="160"/>
      <c r="C70" s="208"/>
      <c r="D70" s="220" t="s">
        <v>2742</v>
      </c>
      <c r="E70" s="161"/>
      <c r="F70" s="160"/>
      <c r="G70" s="217"/>
      <c r="H70" s="231"/>
    </row>
    <row r="71" spans="2:8" s="191" customFormat="1" ht="15.75">
      <c r="B71" s="160">
        <f>B67+1</f>
        <v>21</v>
      </c>
      <c r="C71" s="223" t="s">
        <v>2743</v>
      </c>
      <c r="D71" s="462"/>
      <c r="E71" s="161" t="str">
        <f>Cust_Acyn</f>
        <v>Customer</v>
      </c>
      <c r="F71" s="216" t="s">
        <v>325</v>
      </c>
      <c r="G71" s="217"/>
      <c r="H71" s="231"/>
    </row>
    <row r="72" spans="2:8" ht="15.75">
      <c r="B72" s="160"/>
      <c r="C72" s="208"/>
      <c r="D72" s="347" t="s">
        <v>2744</v>
      </c>
      <c r="E72" s="161"/>
      <c r="F72" s="160"/>
      <c r="G72" s="217"/>
      <c r="H72" s="231"/>
    </row>
    <row r="73" spans="2:8" ht="15.75">
      <c r="B73" s="160">
        <f>B71+1</f>
        <v>22</v>
      </c>
      <c r="C73" s="223" t="s">
        <v>2745</v>
      </c>
      <c r="D73" s="462"/>
      <c r="E73" s="161" t="str">
        <f>Cust_Acyn</f>
        <v>Customer</v>
      </c>
      <c r="F73" s="216" t="s">
        <v>325</v>
      </c>
      <c r="G73" s="217"/>
      <c r="H73" s="231"/>
    </row>
    <row r="74" spans="2:8" ht="15.75">
      <c r="B74" s="160"/>
      <c r="C74" s="208"/>
      <c r="D74" s="347" t="s">
        <v>2746</v>
      </c>
      <c r="E74" s="161"/>
      <c r="F74" s="160"/>
      <c r="G74" s="217"/>
      <c r="H74" s="231"/>
    </row>
    <row r="75" spans="2:8" ht="15.75">
      <c r="B75" s="160"/>
      <c r="C75" s="208"/>
      <c r="D75" s="220" t="s">
        <v>2747</v>
      </c>
      <c r="E75" s="161"/>
      <c r="F75" s="160"/>
      <c r="G75" s="217"/>
      <c r="H75" s="231"/>
    </row>
    <row r="76" spans="2:8" ht="15.75">
      <c r="B76" s="160">
        <f>B73+1</f>
        <v>23</v>
      </c>
      <c r="C76" s="223" t="s">
        <v>2748</v>
      </c>
      <c r="D76" s="462"/>
      <c r="E76" s="161" t="str">
        <f>Cust_Acyn</f>
        <v>Customer</v>
      </c>
      <c r="F76" s="216" t="s">
        <v>325</v>
      </c>
      <c r="G76" s="217"/>
      <c r="H76" s="231"/>
    </row>
    <row r="77" spans="2:8" ht="15.75">
      <c r="B77" s="160"/>
      <c r="C77" s="208"/>
      <c r="D77" s="347" t="s">
        <v>2749</v>
      </c>
      <c r="E77" s="161"/>
      <c r="F77" s="160"/>
      <c r="G77" s="217"/>
      <c r="H77" s="231"/>
    </row>
    <row r="78" spans="2:8" ht="15.75">
      <c r="B78" s="160"/>
      <c r="C78" s="208"/>
      <c r="D78" s="357" t="s">
        <v>1777</v>
      </c>
      <c r="E78" s="161"/>
      <c r="F78" s="160"/>
      <c r="G78" s="217"/>
      <c r="H78" s="231"/>
    </row>
    <row r="79" spans="2:8" ht="15.75">
      <c r="B79" s="160"/>
      <c r="C79" s="208"/>
      <c r="D79" s="347" t="s">
        <v>2750</v>
      </c>
      <c r="E79" s="161"/>
      <c r="F79" s="160"/>
      <c r="G79" s="217"/>
      <c r="H79" s="231"/>
    </row>
    <row r="80" spans="2:8" ht="15.75">
      <c r="B80" s="160"/>
      <c r="C80" s="639" t="s">
        <v>2751</v>
      </c>
      <c r="D80" s="639"/>
      <c r="E80" s="279"/>
      <c r="F80" s="279"/>
      <c r="G80" s="279"/>
      <c r="H80" s="279"/>
    </row>
    <row r="81" spans="2:8" ht="15.75">
      <c r="B81" s="160">
        <f>B21+1</f>
        <v>12</v>
      </c>
      <c r="C81" s="209" t="s">
        <v>2752</v>
      </c>
      <c r="D81" s="223"/>
      <c r="E81" s="161" t="str">
        <f>Cust_Acyn</f>
        <v>Customer</v>
      </c>
      <c r="F81" s="216" t="s">
        <v>325</v>
      </c>
      <c r="G81" s="217"/>
      <c r="H81" s="231"/>
    </row>
    <row r="82" spans="2:8" ht="15.75">
      <c r="B82" s="160"/>
      <c r="C82" s="208"/>
      <c r="D82" s="347" t="s">
        <v>2753</v>
      </c>
      <c r="E82" s="161"/>
      <c r="F82" s="160"/>
      <c r="G82" s="217"/>
      <c r="H82" s="231"/>
    </row>
    <row r="83" spans="2:8" ht="15.75">
      <c r="B83" s="160"/>
      <c r="C83" s="208"/>
      <c r="D83" s="357" t="s">
        <v>2754</v>
      </c>
      <c r="E83" s="161"/>
      <c r="F83" s="160"/>
      <c r="G83" s="217"/>
      <c r="H83" s="231"/>
    </row>
    <row r="84" spans="2:8" ht="15.75">
      <c r="B84" s="160"/>
      <c r="C84" s="208"/>
      <c r="D84" s="347" t="s">
        <v>2755</v>
      </c>
      <c r="E84" s="161"/>
      <c r="F84" s="160"/>
      <c r="G84" s="217"/>
      <c r="H84" s="231"/>
    </row>
    <row r="85" spans="2:8" ht="15.75">
      <c r="B85" s="160"/>
      <c r="C85" s="208" t="s">
        <v>167</v>
      </c>
      <c r="D85" s="471" t="s">
        <v>2756</v>
      </c>
      <c r="E85" s="161"/>
      <c r="F85" s="160"/>
      <c r="G85" s="217"/>
      <c r="H85" s="231"/>
    </row>
    <row r="86" spans="2:8" ht="15.75">
      <c r="B86" s="160"/>
      <c r="C86" s="464"/>
      <c r="D86" s="347" t="s">
        <v>2757</v>
      </c>
      <c r="E86" s="161"/>
      <c r="F86" s="160"/>
      <c r="G86" s="217"/>
      <c r="H86" s="231"/>
    </row>
    <row r="87" spans="2:8" ht="15.75">
      <c r="B87" s="160"/>
      <c r="C87" s="208"/>
      <c r="D87" s="347" t="s">
        <v>2758</v>
      </c>
      <c r="E87" s="161"/>
      <c r="F87" s="160"/>
      <c r="G87" s="217"/>
      <c r="H87" s="231"/>
    </row>
    <row r="88" spans="2:8" ht="15.75">
      <c r="B88" s="160"/>
      <c r="C88" s="208"/>
      <c r="D88" s="223" t="s">
        <v>2759</v>
      </c>
      <c r="E88" s="161"/>
      <c r="F88" s="160"/>
      <c r="G88" s="217"/>
      <c r="H88" s="231"/>
    </row>
    <row r="89" spans="2:8" ht="15.75">
      <c r="B89" s="160"/>
      <c r="C89" s="208"/>
      <c r="D89" s="347" t="s">
        <v>2760</v>
      </c>
      <c r="E89" s="161"/>
      <c r="F89" s="160"/>
      <c r="G89" s="217"/>
      <c r="H89" s="231"/>
    </row>
    <row r="90" spans="2:8" ht="15.75">
      <c r="B90" s="160"/>
      <c r="C90" s="208"/>
      <c r="D90" s="347" t="s">
        <v>2761</v>
      </c>
      <c r="E90" s="161"/>
      <c r="F90" s="160"/>
      <c r="G90" s="217"/>
      <c r="H90" s="231"/>
    </row>
    <row r="91" spans="2:8" ht="15.75">
      <c r="B91" s="160">
        <f>B81+1</f>
        <v>13</v>
      </c>
      <c r="C91" s="209" t="s">
        <v>2762</v>
      </c>
      <c r="D91" s="223"/>
      <c r="E91" s="161" t="str">
        <f>Cust_Acyn</f>
        <v>Customer</v>
      </c>
      <c r="F91" s="216" t="s">
        <v>325</v>
      </c>
      <c r="G91" s="217"/>
      <c r="H91" s="231"/>
    </row>
    <row r="92" spans="2:8" ht="15.75">
      <c r="B92" s="160"/>
      <c r="C92" s="208"/>
      <c r="D92" s="223" t="s">
        <v>2763</v>
      </c>
      <c r="E92" s="161"/>
      <c r="F92" s="160"/>
      <c r="G92" s="217"/>
      <c r="H92" s="231"/>
    </row>
    <row r="93" spans="2:8" ht="15.75">
      <c r="B93" s="160"/>
      <c r="C93" s="208"/>
      <c r="D93" s="347" t="s">
        <v>2764</v>
      </c>
      <c r="E93" s="161"/>
      <c r="F93" s="160"/>
      <c r="G93" s="217"/>
      <c r="H93" s="231"/>
    </row>
    <row r="94" spans="2:8" ht="15.75">
      <c r="B94" s="160"/>
      <c r="C94" s="208"/>
      <c r="D94" s="347" t="s">
        <v>2765</v>
      </c>
      <c r="E94" s="161"/>
      <c r="F94" s="160"/>
      <c r="G94" s="217"/>
      <c r="H94" s="231"/>
    </row>
    <row r="95" spans="2:8" ht="15.75">
      <c r="B95" s="160"/>
      <c r="C95" s="208"/>
      <c r="D95" s="223" t="s">
        <v>2766</v>
      </c>
      <c r="E95" s="161"/>
      <c r="F95" s="160"/>
      <c r="G95" s="217"/>
      <c r="H95" s="231"/>
    </row>
    <row r="96" spans="2:8" ht="15.75">
      <c r="B96" s="160"/>
      <c r="C96" s="208"/>
      <c r="D96" s="347" t="s">
        <v>2767</v>
      </c>
      <c r="E96" s="161"/>
      <c r="F96" s="160"/>
      <c r="G96" s="217"/>
      <c r="H96" s="231"/>
    </row>
    <row r="97" spans="2:8" ht="15.75">
      <c r="B97" s="160"/>
      <c r="C97" s="208"/>
      <c r="D97" s="223" t="s">
        <v>2768</v>
      </c>
      <c r="E97" s="161"/>
      <c r="F97" s="160"/>
      <c r="G97" s="217"/>
      <c r="H97" s="231"/>
    </row>
    <row r="98" spans="2:8" ht="15.75">
      <c r="B98" s="160"/>
      <c r="C98" s="464"/>
      <c r="D98" s="347" t="s">
        <v>2769</v>
      </c>
      <c r="E98" s="161"/>
      <c r="F98" s="160"/>
      <c r="G98" s="217"/>
      <c r="H98" s="231"/>
    </row>
    <row r="99" spans="2:8" ht="15.75">
      <c r="B99" s="160"/>
      <c r="C99" s="464"/>
      <c r="D99" s="223" t="s">
        <v>770</v>
      </c>
      <c r="E99" s="161"/>
      <c r="F99" s="160"/>
      <c r="G99" s="217"/>
      <c r="H99" s="231"/>
    </row>
    <row r="100" spans="2:8" ht="15.75">
      <c r="B100" s="160"/>
      <c r="C100" s="464"/>
      <c r="D100" s="347" t="s">
        <v>2770</v>
      </c>
      <c r="E100" s="161"/>
      <c r="F100" s="160"/>
      <c r="G100" s="217"/>
      <c r="H100" s="231"/>
    </row>
    <row r="101" spans="2:8" ht="15.75">
      <c r="B101" s="160"/>
      <c r="C101" s="208"/>
      <c r="D101" s="223" t="s">
        <v>2771</v>
      </c>
      <c r="E101" s="161"/>
      <c r="F101" s="160"/>
      <c r="G101" s="217"/>
      <c r="H101" s="231"/>
    </row>
    <row r="102" spans="2:8" ht="15.75">
      <c r="B102" s="160"/>
      <c r="C102" s="208"/>
      <c r="D102" s="223" t="s">
        <v>2772</v>
      </c>
      <c r="E102" s="161"/>
      <c r="F102" s="160"/>
      <c r="G102" s="217"/>
      <c r="H102" s="231"/>
    </row>
    <row r="103" spans="2:8" ht="15.75">
      <c r="B103" s="160">
        <f>B91+1</f>
        <v>14</v>
      </c>
      <c r="C103" s="209" t="s">
        <v>2773</v>
      </c>
      <c r="D103" s="223"/>
      <c r="E103" s="161" t="str">
        <f>Cust_Acyn</f>
        <v>Customer</v>
      </c>
      <c r="F103" s="216" t="s">
        <v>325</v>
      </c>
      <c r="G103" s="217"/>
      <c r="H103" s="231"/>
    </row>
    <row r="104" spans="2:8" ht="15.75">
      <c r="B104" s="160"/>
      <c r="C104" s="208"/>
      <c r="D104" s="347" t="s">
        <v>2774</v>
      </c>
      <c r="E104" s="161"/>
      <c r="F104" s="160"/>
      <c r="G104" s="217"/>
      <c r="H104" s="231"/>
    </row>
    <row r="105" spans="2:8" ht="15.75">
      <c r="B105" s="160"/>
      <c r="C105" s="208"/>
      <c r="D105" s="362" t="s">
        <v>2775</v>
      </c>
      <c r="E105" s="161"/>
      <c r="F105" s="160"/>
      <c r="G105" s="217"/>
      <c r="H105" s="231"/>
    </row>
    <row r="106" spans="2:8" ht="15.75">
      <c r="B106" s="160"/>
      <c r="C106" s="208"/>
      <c r="D106" s="223" t="s">
        <v>770</v>
      </c>
      <c r="E106" s="161"/>
      <c r="F106" s="160"/>
      <c r="G106" s="217"/>
      <c r="H106" s="231"/>
    </row>
    <row r="107" spans="2:8" ht="15.75">
      <c r="B107" s="160"/>
      <c r="C107" s="208"/>
      <c r="D107" s="347" t="s">
        <v>2776</v>
      </c>
      <c r="E107" s="161"/>
      <c r="F107" s="160"/>
      <c r="G107" s="217"/>
      <c r="H107" s="231"/>
    </row>
    <row r="108" spans="2:8" ht="15.75">
      <c r="B108" s="160">
        <f>B103+1</f>
        <v>15</v>
      </c>
      <c r="C108" s="223" t="s">
        <v>2777</v>
      </c>
      <c r="D108" s="462"/>
      <c r="E108" s="161" t="str">
        <f>Cust_Acyn</f>
        <v>Customer</v>
      </c>
      <c r="F108" s="216" t="s">
        <v>325</v>
      </c>
      <c r="G108" s="217"/>
      <c r="H108" s="231"/>
    </row>
    <row r="109" spans="2:8" ht="15.75">
      <c r="B109" s="160"/>
      <c r="C109" s="208"/>
      <c r="D109" s="347" t="s">
        <v>2778</v>
      </c>
      <c r="E109" s="161"/>
      <c r="F109" s="160"/>
      <c r="G109" s="217"/>
      <c r="H109" s="231"/>
    </row>
    <row r="110" spans="2:8" ht="15.75">
      <c r="B110" s="160"/>
      <c r="C110" s="208"/>
      <c r="D110" s="362" t="s">
        <v>2779</v>
      </c>
      <c r="E110" s="161"/>
      <c r="F110" s="160"/>
      <c r="G110" s="217"/>
      <c r="H110" s="231"/>
    </row>
    <row r="111" spans="2:8" ht="15.75">
      <c r="B111" s="160"/>
      <c r="C111" s="208"/>
      <c r="D111" s="363" t="s">
        <v>2780</v>
      </c>
      <c r="E111" s="161"/>
      <c r="F111" s="160"/>
      <c r="G111" s="217"/>
      <c r="H111" s="231"/>
    </row>
    <row r="112" spans="2:8" ht="15.75">
      <c r="B112" s="160">
        <f>B108+1</f>
        <v>16</v>
      </c>
      <c r="C112" s="209" t="s">
        <v>2781</v>
      </c>
      <c r="D112" s="223"/>
      <c r="E112" s="161" t="str">
        <f>Cust_Acyn</f>
        <v>Customer</v>
      </c>
      <c r="F112" s="216" t="s">
        <v>325</v>
      </c>
      <c r="G112" s="217"/>
      <c r="H112" s="231"/>
    </row>
    <row r="113" spans="2:8" ht="15.75">
      <c r="B113" s="160"/>
      <c r="C113" s="208"/>
      <c r="D113" s="347" t="s">
        <v>2782</v>
      </c>
      <c r="E113" s="161"/>
      <c r="F113" s="160"/>
      <c r="G113" s="217"/>
      <c r="H113" s="231"/>
    </row>
    <row r="114" spans="2:8" ht="15.75">
      <c r="B114" s="160"/>
      <c r="C114" s="208"/>
      <c r="D114" s="355" t="s">
        <v>2783</v>
      </c>
      <c r="E114" s="161"/>
      <c r="F114" s="160"/>
      <c r="G114" s="217"/>
      <c r="H114" s="231"/>
    </row>
    <row r="115" spans="2:8" ht="15.75">
      <c r="B115" s="160">
        <f>B112+1</f>
        <v>17</v>
      </c>
      <c r="C115" s="209" t="s">
        <v>2739</v>
      </c>
      <c r="D115" s="223"/>
      <c r="E115" s="161" t="str">
        <f>Cust_Acyn</f>
        <v>Customer</v>
      </c>
      <c r="F115" s="216" t="s">
        <v>325</v>
      </c>
      <c r="G115" s="217"/>
      <c r="H115" s="231"/>
    </row>
    <row r="116" spans="2:8" ht="15.75">
      <c r="B116" s="160">
        <f>B115+1</f>
        <v>18</v>
      </c>
      <c r="C116" s="209" t="s">
        <v>2784</v>
      </c>
      <c r="D116" s="223"/>
      <c r="E116" s="161" t="str">
        <f>Cust_Acyn</f>
        <v>Customer</v>
      </c>
      <c r="F116" s="216" t="s">
        <v>325</v>
      </c>
      <c r="G116" s="217"/>
      <c r="H116" s="231"/>
    </row>
    <row r="117" spans="2:8" ht="15.75">
      <c r="B117" s="160"/>
      <c r="C117" s="208"/>
      <c r="D117" s="347" t="s">
        <v>2785</v>
      </c>
      <c r="E117" s="161"/>
      <c r="F117" s="160"/>
      <c r="G117" s="217"/>
      <c r="H117" s="231"/>
    </row>
    <row r="118" spans="2:8" ht="15.75">
      <c r="B118" s="160"/>
      <c r="C118" s="208"/>
      <c r="D118" s="355" t="s">
        <v>2786</v>
      </c>
      <c r="E118" s="161"/>
      <c r="F118" s="160"/>
      <c r="G118" s="217"/>
      <c r="H118" s="231"/>
    </row>
    <row r="119" spans="2:8" ht="15.75">
      <c r="B119" s="160"/>
      <c r="C119" s="208"/>
      <c r="D119" s="223" t="s">
        <v>770</v>
      </c>
      <c r="E119" s="161"/>
      <c r="F119" s="160"/>
      <c r="G119" s="217"/>
      <c r="H119" s="231"/>
    </row>
    <row r="120" spans="2:8" ht="15.75">
      <c r="B120" s="160"/>
      <c r="C120" s="208"/>
      <c r="D120" s="347" t="s">
        <v>2787</v>
      </c>
      <c r="E120" s="161"/>
      <c r="F120" s="160"/>
      <c r="G120" s="217"/>
      <c r="H120" s="231"/>
    </row>
    <row r="121" spans="2:8" ht="15.75">
      <c r="B121" s="160">
        <f>B116+1</f>
        <v>19</v>
      </c>
      <c r="C121" s="209" t="s">
        <v>2788</v>
      </c>
      <c r="D121" s="223"/>
      <c r="E121" s="161" t="str">
        <f>Cust_Acyn</f>
        <v>Customer</v>
      </c>
      <c r="F121" s="216" t="s">
        <v>325</v>
      </c>
      <c r="G121" s="217"/>
      <c r="H121" s="231"/>
    </row>
    <row r="122" spans="2:8" ht="15.75">
      <c r="B122" s="160"/>
      <c r="C122" s="209"/>
      <c r="D122" s="347" t="s">
        <v>2789</v>
      </c>
      <c r="E122" s="161"/>
      <c r="F122" s="160"/>
      <c r="G122" s="217"/>
      <c r="H122" s="231"/>
    </row>
    <row r="123" spans="2:8" ht="15.75">
      <c r="B123" s="160"/>
      <c r="C123" s="208"/>
      <c r="D123" s="223" t="s">
        <v>770</v>
      </c>
      <c r="E123" s="161"/>
      <c r="F123" s="160"/>
      <c r="G123" s="217"/>
      <c r="H123" s="231"/>
    </row>
    <row r="124" spans="2:8" ht="15.75">
      <c r="B124" s="160"/>
      <c r="C124" s="208"/>
      <c r="D124" s="347" t="s">
        <v>2790</v>
      </c>
      <c r="E124" s="161"/>
      <c r="F124" s="160"/>
      <c r="G124" s="217"/>
      <c r="H124" s="231"/>
    </row>
    <row r="125" spans="2:8" ht="15.75">
      <c r="B125" s="160">
        <f>B121+1</f>
        <v>20</v>
      </c>
      <c r="C125" s="209" t="s">
        <v>2791</v>
      </c>
      <c r="D125" s="223"/>
      <c r="E125" s="161" t="str">
        <f>Cust_Acyn</f>
        <v>Customer</v>
      </c>
      <c r="F125" s="216" t="s">
        <v>325</v>
      </c>
      <c r="G125" s="217"/>
      <c r="H125" s="231"/>
    </row>
    <row r="126" spans="2:8" ht="15.75">
      <c r="B126" s="160"/>
      <c r="C126" s="208"/>
      <c r="D126" s="347" t="s">
        <v>2792</v>
      </c>
      <c r="E126" s="161"/>
      <c r="F126" s="160"/>
      <c r="G126" s="217"/>
      <c r="H126" s="231"/>
    </row>
    <row r="127" spans="2:8" ht="15.75">
      <c r="B127" s="160"/>
      <c r="C127" s="208"/>
      <c r="D127" s="223" t="s">
        <v>770</v>
      </c>
      <c r="E127" s="161"/>
      <c r="F127" s="160"/>
      <c r="G127" s="217"/>
      <c r="H127" s="231"/>
    </row>
    <row r="128" spans="2:8" ht="15.75">
      <c r="B128" s="160"/>
      <c r="C128" s="208"/>
      <c r="D128" s="347" t="s">
        <v>2793</v>
      </c>
      <c r="E128" s="161"/>
      <c r="F128" s="160"/>
      <c r="G128" s="217"/>
      <c r="H128" s="231"/>
    </row>
    <row r="129" spans="2:11" ht="15.75">
      <c r="B129" s="579" t="s">
        <v>2457</v>
      </c>
      <c r="C129" s="579"/>
      <c r="D129" s="579"/>
      <c r="E129" s="579"/>
      <c r="F129" s="579"/>
      <c r="G129" s="579"/>
      <c r="H129" s="579"/>
    </row>
    <row r="130" spans="2:11" ht="15.75">
      <c r="B130" s="160">
        <v>1</v>
      </c>
      <c r="C130" s="223" t="s">
        <v>2486</v>
      </c>
      <c r="D130" s="462"/>
      <c r="E130" s="161" t="str">
        <f>Cust_Acyn</f>
        <v>Customer</v>
      </c>
      <c r="F130" s="216" t="s">
        <v>325</v>
      </c>
      <c r="G130" s="217"/>
      <c r="H130" s="231"/>
    </row>
    <row r="131" spans="2:11" ht="15.75">
      <c r="B131" s="160">
        <f>B130+1</f>
        <v>2</v>
      </c>
      <c r="C131" s="223" t="s">
        <v>2487</v>
      </c>
      <c r="D131" s="462"/>
      <c r="E131" s="474" t="s">
        <v>294</v>
      </c>
      <c r="F131" s="199" t="s">
        <v>1206</v>
      </c>
      <c r="G131" s="217"/>
      <c r="H131" s="231"/>
    </row>
    <row r="132" spans="2:11" ht="15.75">
      <c r="B132" s="160">
        <f>B131+1</f>
        <v>3</v>
      </c>
      <c r="C132" s="223" t="s">
        <v>2488</v>
      </c>
      <c r="D132" s="223"/>
      <c r="E132" s="161" t="str">
        <f>Cust_Acyn</f>
        <v>Customer</v>
      </c>
      <c r="F132" s="216" t="s">
        <v>325</v>
      </c>
      <c r="G132" s="217"/>
      <c r="H132" s="231"/>
    </row>
    <row r="133" spans="2:11" ht="15.75">
      <c r="B133" s="160"/>
      <c r="C133" s="223"/>
      <c r="D133" s="223" t="s">
        <v>2794</v>
      </c>
      <c r="E133" s="161"/>
      <c r="F133" s="216"/>
      <c r="G133" s="217"/>
      <c r="H133" s="231"/>
    </row>
    <row r="134" spans="2:11" ht="15.75">
      <c r="B134" s="160"/>
      <c r="C134" s="223"/>
      <c r="D134" s="347" t="s">
        <v>2795</v>
      </c>
      <c r="E134" s="161"/>
      <c r="F134" s="160"/>
      <c r="G134" s="217"/>
      <c r="H134" s="231"/>
    </row>
    <row r="135" spans="2:11" ht="15.75">
      <c r="B135" s="160">
        <f>B132+1</f>
        <v>4</v>
      </c>
      <c r="C135" s="223" t="s">
        <v>2489</v>
      </c>
      <c r="D135" s="223"/>
      <c r="E135" s="161" t="str">
        <f>Cust_Acyn</f>
        <v>Customer</v>
      </c>
      <c r="F135" s="216" t="s">
        <v>325</v>
      </c>
      <c r="G135" s="217"/>
      <c r="H135" s="231"/>
      <c r="J135" s="389"/>
    </row>
    <row r="136" spans="2:11" ht="15.75">
      <c r="J136" s="267"/>
      <c r="K136" s="267"/>
    </row>
    <row r="137" spans="2:11" ht="15.75">
      <c r="B137" s="579" t="s">
        <v>2796</v>
      </c>
      <c r="C137" s="579"/>
      <c r="D137" s="579"/>
      <c r="E137" s="579"/>
      <c r="F137" s="579"/>
      <c r="G137" s="579"/>
      <c r="H137" s="579"/>
    </row>
    <row r="138" spans="2:11" ht="15.75">
      <c r="B138" s="517" t="s">
        <v>2797</v>
      </c>
      <c r="C138" s="517"/>
      <c r="D138" s="517"/>
      <c r="E138" s="517"/>
      <c r="F138" s="517"/>
      <c r="G138" s="517"/>
      <c r="H138" s="517"/>
    </row>
    <row r="139" spans="2:11" ht="15.75" customHeight="1">
      <c r="B139" s="517"/>
      <c r="C139" s="517"/>
      <c r="D139" s="517"/>
      <c r="E139" s="517"/>
      <c r="F139" s="517"/>
      <c r="G139" s="517"/>
      <c r="H139" s="517"/>
    </row>
    <row r="140" spans="2:11" ht="15.75">
      <c r="J140" s="267"/>
      <c r="K140" s="267"/>
    </row>
    <row r="141" spans="2:11" ht="10.5" customHeight="1">
      <c r="J141" s="267"/>
      <c r="K141" s="267"/>
    </row>
    <row r="142" spans="2:11" ht="10.5" customHeight="1">
      <c r="J142" s="267"/>
      <c r="K142" s="267"/>
    </row>
    <row r="143" spans="2:11" ht="10.5" customHeight="1">
      <c r="J143" s="267"/>
      <c r="K143" s="267"/>
    </row>
    <row r="144" spans="2:11" ht="10.5" customHeight="1">
      <c r="J144" s="267"/>
      <c r="K144" s="267"/>
    </row>
    <row r="145" spans="10:11" ht="10.5" customHeight="1">
      <c r="J145" s="267"/>
      <c r="K145" s="267"/>
    </row>
    <row r="146" spans="10:11" ht="10.5" customHeight="1">
      <c r="J146" s="267"/>
      <c r="K146" s="267"/>
    </row>
    <row r="147" spans="10:11" ht="10.5" customHeight="1">
      <c r="J147" s="267"/>
      <c r="K147" s="267"/>
    </row>
    <row r="148" spans="10:11" ht="10.5" customHeight="1">
      <c r="J148" s="267"/>
      <c r="K148" s="267"/>
    </row>
    <row r="149" spans="10:11" ht="10.5" customHeight="1">
      <c r="J149" s="267"/>
      <c r="K149" s="267"/>
    </row>
    <row r="150" spans="10:11" ht="10.5" customHeight="1">
      <c r="J150" s="267"/>
      <c r="K150" s="267"/>
    </row>
    <row r="151" spans="10:11" ht="10.5" customHeight="1">
      <c r="J151" s="267"/>
      <c r="K151" s="267"/>
    </row>
    <row r="152" spans="10:11" ht="10.5" customHeight="1">
      <c r="J152" s="267"/>
      <c r="K152" s="267"/>
    </row>
  </sheetData>
  <mergeCells count="17">
    <mergeCell ref="J3:K3"/>
    <mergeCell ref="J4:K4"/>
    <mergeCell ref="J8:K8"/>
    <mergeCell ref="B138:H139"/>
    <mergeCell ref="B23:H23"/>
    <mergeCell ref="B129:H129"/>
    <mergeCell ref="B137:H137"/>
    <mergeCell ref="C24:D24"/>
    <mergeCell ref="C33:D33"/>
    <mergeCell ref="C60:D60"/>
    <mergeCell ref="C80:D80"/>
    <mergeCell ref="B18:H18"/>
    <mergeCell ref="B2:H2"/>
    <mergeCell ref="C3:D3"/>
    <mergeCell ref="B5:H5"/>
    <mergeCell ref="B7:H7"/>
    <mergeCell ref="B13:H13"/>
  </mergeCells>
  <hyperlinks>
    <hyperlink ref="J2" location="'Cover Sheet'!A1" display="Back to Cover Sheet" xr:uid="{00000000-0004-0000-1C00-000000000000}"/>
  </hyperlinks>
  <pageMargins left="0.75" right="0.75" top="1" bottom="1" header="0.5" footer="0.5"/>
  <pageSetup orientation="portrait" horizontalDpi="4294967292" verticalDpi="4294967292"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7" tint="0.39997558519241921"/>
  </sheetPr>
  <dimension ref="B2:K161"/>
  <sheetViews>
    <sheetView zoomScale="80" zoomScaleNormal="80" zoomScalePageLayoutView="125" workbookViewId="0">
      <selection activeCell="D31" sqref="D31"/>
    </sheetView>
  </sheetViews>
  <sheetFormatPr defaultColWidth="8.7109375" defaultRowHeight="15.75"/>
  <cols>
    <col min="1" max="1" width="2.28515625" style="267" customWidth="1"/>
    <col min="2" max="2" width="3.85546875" style="264" customWidth="1"/>
    <col min="3" max="3" width="3.7109375" style="271" customWidth="1"/>
    <col min="4" max="4" width="235" style="267" customWidth="1"/>
    <col min="5" max="5" width="15.7109375" style="272" customWidth="1"/>
    <col min="6" max="6" width="15.85546875" style="264" bestFit="1" customWidth="1"/>
    <col min="7" max="7" width="15.7109375" style="273" bestFit="1" customWidth="1"/>
    <col min="8" max="8" width="14.42578125" style="274" bestFit="1" customWidth="1"/>
    <col min="9" max="9" width="4.140625" style="267" customWidth="1"/>
    <col min="10" max="10" width="30" style="191" bestFit="1" customWidth="1"/>
    <col min="11" max="11" width="26.140625" style="191" customWidth="1"/>
    <col min="12" max="16384" width="8.7109375" style="267"/>
  </cols>
  <sheetData>
    <row r="2" spans="2:11" ht="21">
      <c r="B2" s="530" t="s">
        <v>2798</v>
      </c>
      <c r="C2" s="530"/>
      <c r="D2" s="530"/>
      <c r="E2" s="530"/>
      <c r="F2" s="530"/>
      <c r="G2" s="530"/>
      <c r="H2" s="530"/>
      <c r="J2" s="184" t="s">
        <v>53</v>
      </c>
      <c r="K2" s="267"/>
    </row>
    <row r="3" spans="2:11" ht="23.25">
      <c r="B3" s="117" t="s">
        <v>151</v>
      </c>
      <c r="C3" s="529" t="s">
        <v>620</v>
      </c>
      <c r="D3" s="529"/>
      <c r="E3" s="467" t="s">
        <v>200</v>
      </c>
      <c r="F3" s="467" t="s">
        <v>201</v>
      </c>
      <c r="G3" s="467" t="s">
        <v>202</v>
      </c>
      <c r="H3" s="467" t="s">
        <v>203</v>
      </c>
      <c r="J3" s="551" t="s">
        <v>204</v>
      </c>
      <c r="K3" s="551"/>
    </row>
    <row r="4" spans="2:11">
      <c r="B4" s="359"/>
      <c r="C4" s="360" t="s">
        <v>621</v>
      </c>
      <c r="D4" s="359"/>
      <c r="E4" s="359"/>
      <c r="F4" s="359"/>
      <c r="G4" s="359"/>
      <c r="H4" s="359"/>
      <c r="J4" s="552" t="str">
        <f>Cust_Acyn</f>
        <v>Customer</v>
      </c>
      <c r="K4" s="552"/>
    </row>
    <row r="5" spans="2:11">
      <c r="B5" s="359"/>
      <c r="C5" s="360" t="s">
        <v>2799</v>
      </c>
      <c r="D5" s="359"/>
      <c r="E5" s="359"/>
      <c r="F5" s="359"/>
      <c r="G5" s="359"/>
      <c r="H5" s="359"/>
      <c r="J5" s="173" t="s">
        <v>209</v>
      </c>
      <c r="K5" s="173" t="str">
        <f>Cust_PM</f>
        <v>Cust_PM_TBD</v>
      </c>
    </row>
    <row r="6" spans="2:11">
      <c r="B6" s="579" t="s">
        <v>2362</v>
      </c>
      <c r="C6" s="579"/>
      <c r="D6" s="579"/>
      <c r="E6" s="579"/>
      <c r="F6" s="579"/>
      <c r="G6" s="579"/>
      <c r="H6" s="579"/>
      <c r="J6" s="173" t="s">
        <v>213</v>
      </c>
      <c r="K6" s="173" t="str">
        <f>Cust_Storage_Lead</f>
        <v>Cust_Storage_Lead_TBD</v>
      </c>
    </row>
    <row r="7" spans="2:11">
      <c r="B7" s="208">
        <v>1</v>
      </c>
      <c r="C7" s="209" t="s">
        <v>2363</v>
      </c>
      <c r="D7" s="209"/>
      <c r="E7" s="209" t="str">
        <f>Cust_Acyn&amp;"/ Hitachi"</f>
        <v>Customer/ Hitachi</v>
      </c>
      <c r="F7" s="208" t="s">
        <v>627</v>
      </c>
      <c r="G7" s="210"/>
      <c r="H7" s="211"/>
      <c r="J7" s="173" t="s">
        <v>215</v>
      </c>
      <c r="K7" s="173"/>
    </row>
    <row r="8" spans="2:11">
      <c r="B8" s="529" t="s">
        <v>2364</v>
      </c>
      <c r="C8" s="529"/>
      <c r="D8" s="529"/>
      <c r="E8" s="529"/>
      <c r="F8" s="529"/>
      <c r="G8" s="529"/>
      <c r="H8" s="529"/>
      <c r="J8" s="552" t="s">
        <v>217</v>
      </c>
      <c r="K8" s="552"/>
    </row>
    <row r="9" spans="2:11" s="280" customFormat="1">
      <c r="B9" s="208"/>
      <c r="C9" s="222" t="s">
        <v>1048</v>
      </c>
      <c r="D9" s="222"/>
      <c r="E9" s="229"/>
      <c r="F9" s="199"/>
      <c r="G9" s="209"/>
      <c r="H9" s="230"/>
      <c r="J9" s="173" t="s">
        <v>219</v>
      </c>
      <c r="K9" s="173" t="str">
        <f>Hitachi_PM_1</f>
        <v>HitachiPM_TBD</v>
      </c>
    </row>
    <row r="10" spans="2:11">
      <c r="B10" s="208"/>
      <c r="C10" s="223" t="s">
        <v>2365</v>
      </c>
      <c r="D10" s="227"/>
      <c r="E10" s="474" t="s">
        <v>294</v>
      </c>
      <c r="F10" s="199" t="s">
        <v>208</v>
      </c>
      <c r="G10" s="209"/>
      <c r="H10" s="228"/>
      <c r="J10" s="173" t="s">
        <v>1159</v>
      </c>
      <c r="K10" s="173" t="str">
        <f>Hitachi_STC_1</f>
        <v>Hitachi_STC_TBD</v>
      </c>
    </row>
    <row r="11" spans="2:11" s="280" customFormat="1">
      <c r="B11" s="208">
        <f>B7+1</f>
        <v>2</v>
      </c>
      <c r="C11" s="223" t="s">
        <v>2366</v>
      </c>
      <c r="D11" s="227"/>
      <c r="E11" s="474" t="s">
        <v>294</v>
      </c>
      <c r="F11" s="199" t="s">
        <v>208</v>
      </c>
      <c r="G11" s="209"/>
      <c r="H11" s="228"/>
      <c r="J11" s="173" t="s">
        <v>223</v>
      </c>
      <c r="K11" s="173" t="str">
        <f>Hitachi_Lead_TC</f>
        <v>HitachiLeadTC_TBD</v>
      </c>
    </row>
    <row r="12" spans="2:11" s="280" customFormat="1">
      <c r="B12" s="208">
        <f t="shared" ref="B12:B13" si="0">B11+1</f>
        <v>3</v>
      </c>
      <c r="C12" s="223" t="s">
        <v>2367</v>
      </c>
      <c r="D12" s="227"/>
      <c r="E12" s="474" t="s">
        <v>294</v>
      </c>
      <c r="F12" s="199" t="s">
        <v>208</v>
      </c>
      <c r="G12" s="209"/>
      <c r="H12" s="228"/>
      <c r="J12" s="173" t="s">
        <v>225</v>
      </c>
      <c r="K12" s="173" t="str">
        <f>Hitachi_TC_1</f>
        <v>HitachiTC1_TBD</v>
      </c>
    </row>
    <row r="13" spans="2:11" s="280" customFormat="1">
      <c r="B13" s="208">
        <f t="shared" si="0"/>
        <v>4</v>
      </c>
      <c r="C13" s="223" t="s">
        <v>2694</v>
      </c>
      <c r="D13" s="227"/>
      <c r="E13" s="474" t="s">
        <v>294</v>
      </c>
      <c r="F13" s="199" t="s">
        <v>208</v>
      </c>
      <c r="G13" s="209"/>
      <c r="H13" s="228"/>
      <c r="J13" s="173" t="s">
        <v>227</v>
      </c>
      <c r="K13" s="173" t="str">
        <f>Hitachi_TC_2</f>
        <v>HitachiTC2_TBD</v>
      </c>
    </row>
    <row r="14" spans="2:11" s="280" customFormat="1">
      <c r="B14" s="638" t="s">
        <v>2369</v>
      </c>
      <c r="C14" s="638"/>
      <c r="D14" s="638"/>
      <c r="E14" s="638"/>
      <c r="F14" s="638"/>
      <c r="G14" s="638"/>
      <c r="H14" s="638"/>
      <c r="J14" s="191"/>
      <c r="K14" s="191"/>
    </row>
    <row r="15" spans="2:11" s="280" customFormat="1">
      <c r="B15" s="160">
        <f>B13+1</f>
        <v>5</v>
      </c>
      <c r="C15" s="462" t="s">
        <v>1052</v>
      </c>
      <c r="D15" s="462"/>
      <c r="E15" s="474" t="s">
        <v>294</v>
      </c>
      <c r="F15" s="160" t="s">
        <v>1053</v>
      </c>
      <c r="G15" s="217"/>
      <c r="H15" s="231"/>
      <c r="J15" s="191"/>
      <c r="K15" s="191"/>
    </row>
    <row r="16" spans="2:11">
      <c r="B16" s="208">
        <f>B15+1</f>
        <v>6</v>
      </c>
      <c r="C16" s="462" t="s">
        <v>1056</v>
      </c>
      <c r="D16" s="462"/>
      <c r="E16" s="474" t="s">
        <v>294</v>
      </c>
      <c r="F16" s="160" t="s">
        <v>1053</v>
      </c>
      <c r="G16" s="217"/>
      <c r="H16" s="231"/>
    </row>
    <row r="17" spans="2:8">
      <c r="B17" s="208">
        <f>B16+1</f>
        <v>7</v>
      </c>
      <c r="C17" s="462" t="s">
        <v>1057</v>
      </c>
      <c r="D17" s="462"/>
      <c r="E17" s="474" t="s">
        <v>294</v>
      </c>
      <c r="F17" s="160" t="s">
        <v>1053</v>
      </c>
      <c r="G17" s="217"/>
      <c r="H17" s="231"/>
    </row>
    <row r="18" spans="2:8">
      <c r="B18" s="208">
        <f>B17+1</f>
        <v>8</v>
      </c>
      <c r="C18" s="462" t="s">
        <v>2370</v>
      </c>
      <c r="D18" s="462"/>
      <c r="E18" s="474" t="s">
        <v>294</v>
      </c>
      <c r="F18" s="160" t="s">
        <v>1053</v>
      </c>
      <c r="G18" s="217"/>
      <c r="H18" s="231"/>
    </row>
    <row r="19" spans="2:8">
      <c r="B19" s="641" t="s">
        <v>2371</v>
      </c>
      <c r="C19" s="641"/>
      <c r="D19" s="641"/>
      <c r="E19" s="641"/>
      <c r="F19" s="641"/>
      <c r="G19" s="641"/>
      <c r="H19" s="641"/>
    </row>
    <row r="20" spans="2:8">
      <c r="B20" s="160">
        <f>B18+1</f>
        <v>9</v>
      </c>
      <c r="C20" s="462" t="s">
        <v>2374</v>
      </c>
      <c r="D20" s="131"/>
      <c r="E20" s="161" t="str">
        <f>Cust_Acyn</f>
        <v>Customer</v>
      </c>
      <c r="F20" s="216" t="s">
        <v>325</v>
      </c>
      <c r="G20" s="217"/>
      <c r="H20" s="231"/>
    </row>
    <row r="21" spans="2:8">
      <c r="B21" s="160">
        <f>B20+1</f>
        <v>10</v>
      </c>
      <c r="C21" s="462" t="s">
        <v>2800</v>
      </c>
      <c r="D21" s="131"/>
      <c r="E21" s="161" t="str">
        <f>Cust_Acyn</f>
        <v>Customer</v>
      </c>
      <c r="F21" s="216" t="s">
        <v>325</v>
      </c>
      <c r="G21" s="217"/>
      <c r="H21" s="231"/>
    </row>
    <row r="22" spans="2:8">
      <c r="B22" s="160">
        <f>B21+1</f>
        <v>11</v>
      </c>
      <c r="C22" s="209" t="s">
        <v>2801</v>
      </c>
      <c r="D22" s="462"/>
      <c r="E22" s="161" t="str">
        <f>Cust_Acyn</f>
        <v>Customer</v>
      </c>
      <c r="F22" s="216" t="s">
        <v>325</v>
      </c>
      <c r="G22" s="217"/>
      <c r="H22" s="231"/>
    </row>
    <row r="23" spans="2:8">
      <c r="B23" s="160">
        <f>B22+1</f>
        <v>12</v>
      </c>
      <c r="C23" s="209" t="s">
        <v>2377</v>
      </c>
      <c r="D23" s="213"/>
      <c r="E23" s="161" t="str">
        <f>Cust_Acyn</f>
        <v>Customer</v>
      </c>
      <c r="F23" s="216" t="s">
        <v>325</v>
      </c>
      <c r="G23" s="217"/>
      <c r="H23" s="231"/>
    </row>
    <row r="24" spans="2:8">
      <c r="B24" s="160">
        <f t="shared" ref="B24" si="1">B23+1</f>
        <v>13</v>
      </c>
      <c r="C24" s="209" t="s">
        <v>2802</v>
      </c>
      <c r="D24" s="213"/>
      <c r="E24" s="161" t="str">
        <f>Cust_Acyn</f>
        <v>Customer</v>
      </c>
      <c r="F24" s="216" t="s">
        <v>325</v>
      </c>
      <c r="G24" s="217"/>
      <c r="H24" s="231"/>
    </row>
    <row r="25" spans="2:8">
      <c r="B25" s="160"/>
      <c r="C25" s="209"/>
      <c r="D25" s="341" t="s">
        <v>2803</v>
      </c>
      <c r="E25" s="161"/>
      <c r="F25" s="160"/>
      <c r="G25" s="217"/>
      <c r="H25" s="231"/>
    </row>
    <row r="26" spans="2:8">
      <c r="B26" s="160"/>
      <c r="C26" s="208" t="s">
        <v>167</v>
      </c>
      <c r="D26" s="212" t="s">
        <v>2804</v>
      </c>
      <c r="E26" s="161"/>
      <c r="F26" s="160"/>
      <c r="G26" s="217"/>
      <c r="H26" s="231"/>
    </row>
    <row r="27" spans="2:8">
      <c r="B27" s="160"/>
      <c r="C27" s="208"/>
      <c r="D27" s="347" t="s">
        <v>2805</v>
      </c>
      <c r="E27" s="161"/>
      <c r="F27" s="160"/>
      <c r="G27" s="217"/>
      <c r="H27" s="231"/>
    </row>
    <row r="28" spans="2:8">
      <c r="B28" s="160"/>
      <c r="C28" s="208" t="s">
        <v>169</v>
      </c>
      <c r="D28" s="347" t="s">
        <v>2806</v>
      </c>
      <c r="E28" s="161"/>
      <c r="F28" s="160"/>
      <c r="G28" s="217"/>
      <c r="H28" s="231"/>
    </row>
    <row r="29" spans="2:8">
      <c r="B29" s="160"/>
      <c r="C29" s="208" t="s">
        <v>171</v>
      </c>
      <c r="D29" s="347" t="s">
        <v>2807</v>
      </c>
      <c r="E29" s="161"/>
      <c r="F29" s="160"/>
      <c r="G29" s="217"/>
      <c r="H29" s="231"/>
    </row>
    <row r="30" spans="2:8">
      <c r="B30" s="160"/>
      <c r="C30" s="208" t="s">
        <v>173</v>
      </c>
      <c r="D30" s="347" t="s">
        <v>2808</v>
      </c>
      <c r="E30" s="161"/>
      <c r="F30" s="160"/>
      <c r="G30" s="217"/>
      <c r="H30" s="231"/>
    </row>
    <row r="31" spans="2:8">
      <c r="B31" s="160"/>
      <c r="C31" s="208" t="s">
        <v>233</v>
      </c>
      <c r="D31" s="212" t="s">
        <v>2809</v>
      </c>
      <c r="E31" s="161"/>
      <c r="F31" s="160"/>
      <c r="G31" s="217"/>
      <c r="H31" s="231"/>
    </row>
    <row r="32" spans="2:8">
      <c r="B32" s="160"/>
      <c r="C32" s="208"/>
      <c r="D32" s="347" t="s">
        <v>2810</v>
      </c>
      <c r="E32" s="161"/>
      <c r="F32" s="160"/>
      <c r="G32" s="217"/>
      <c r="H32" s="231"/>
    </row>
    <row r="33" spans="2:8">
      <c r="B33" s="160"/>
      <c r="C33" s="208"/>
      <c r="D33" s="347" t="s">
        <v>2811</v>
      </c>
      <c r="E33" s="161"/>
      <c r="F33" s="160"/>
      <c r="G33" s="217"/>
      <c r="H33" s="231"/>
    </row>
    <row r="34" spans="2:8">
      <c r="B34" s="160"/>
      <c r="C34" s="208"/>
      <c r="D34" s="212" t="s">
        <v>2812</v>
      </c>
      <c r="E34" s="161"/>
      <c r="F34" s="160"/>
      <c r="G34" s="217"/>
      <c r="H34" s="231"/>
    </row>
    <row r="35" spans="2:8">
      <c r="B35" s="160"/>
      <c r="C35" s="208"/>
      <c r="D35" s="347" t="s">
        <v>2813</v>
      </c>
      <c r="E35" s="161"/>
      <c r="F35" s="160"/>
      <c r="G35" s="217"/>
      <c r="H35" s="231"/>
    </row>
    <row r="36" spans="2:8">
      <c r="B36" s="160"/>
      <c r="C36" s="208"/>
      <c r="D36" s="347" t="s">
        <v>2814</v>
      </c>
      <c r="E36" s="161"/>
      <c r="F36" s="160"/>
      <c r="G36" s="217"/>
      <c r="H36" s="231"/>
    </row>
    <row r="37" spans="2:8">
      <c r="B37" s="160"/>
      <c r="C37" s="208" t="s">
        <v>243</v>
      </c>
      <c r="D37" s="347" t="s">
        <v>2815</v>
      </c>
      <c r="E37" s="161"/>
      <c r="F37" s="160"/>
      <c r="G37" s="217"/>
      <c r="H37" s="231"/>
    </row>
    <row r="38" spans="2:8">
      <c r="B38" s="160"/>
      <c r="C38" s="208" t="s">
        <v>457</v>
      </c>
      <c r="D38" s="347" t="s">
        <v>2816</v>
      </c>
      <c r="E38" s="161"/>
      <c r="F38" s="160"/>
      <c r="G38" s="217"/>
      <c r="H38" s="231"/>
    </row>
    <row r="39" spans="2:8">
      <c r="B39" s="160"/>
      <c r="C39" s="208" t="s">
        <v>462</v>
      </c>
      <c r="D39" s="347" t="s">
        <v>2817</v>
      </c>
      <c r="E39" s="161"/>
      <c r="F39" s="160"/>
      <c r="G39" s="217"/>
      <c r="H39" s="231"/>
    </row>
    <row r="40" spans="2:8">
      <c r="B40" s="160"/>
      <c r="C40" s="208" t="s">
        <v>471</v>
      </c>
      <c r="D40" s="347" t="s">
        <v>2818</v>
      </c>
      <c r="E40" s="161"/>
      <c r="F40" s="160"/>
      <c r="G40" s="217"/>
      <c r="H40" s="231"/>
    </row>
    <row r="41" spans="2:8">
      <c r="B41" s="160"/>
      <c r="C41" s="208" t="s">
        <v>481</v>
      </c>
      <c r="D41" s="212" t="s">
        <v>2819</v>
      </c>
      <c r="E41" s="161"/>
      <c r="F41" s="160"/>
      <c r="G41" s="217"/>
      <c r="H41" s="231"/>
    </row>
    <row r="42" spans="2:8">
      <c r="B42" s="160"/>
      <c r="C42" s="208"/>
      <c r="D42" s="347" t="s">
        <v>2820</v>
      </c>
      <c r="E42" s="161"/>
      <c r="F42" s="160"/>
      <c r="G42" s="217"/>
      <c r="H42" s="231"/>
    </row>
    <row r="43" spans="2:8">
      <c r="B43" s="160"/>
      <c r="C43" s="208"/>
      <c r="D43" s="347" t="s">
        <v>2821</v>
      </c>
      <c r="E43" s="161"/>
      <c r="F43" s="160"/>
      <c r="G43" s="217"/>
      <c r="H43" s="231"/>
    </row>
    <row r="44" spans="2:8">
      <c r="B44" s="579" t="s">
        <v>2382</v>
      </c>
      <c r="C44" s="579"/>
      <c r="D44" s="579"/>
      <c r="E44" s="579"/>
      <c r="F44" s="579"/>
      <c r="G44" s="579"/>
      <c r="H44" s="579"/>
    </row>
    <row r="45" spans="2:8">
      <c r="B45" s="160">
        <f>B24+1</f>
        <v>14</v>
      </c>
      <c r="C45" s="209" t="s">
        <v>2822</v>
      </c>
      <c r="D45" s="209"/>
      <c r="E45" s="161" t="str">
        <f>Cust_Acyn</f>
        <v>Customer</v>
      </c>
      <c r="F45" s="216" t="s">
        <v>325</v>
      </c>
      <c r="G45" s="279"/>
      <c r="H45" s="279"/>
    </row>
    <row r="46" spans="2:8">
      <c r="B46" s="160"/>
      <c r="C46" s="209"/>
      <c r="D46" s="341" t="s">
        <v>2823</v>
      </c>
      <c r="E46" s="161"/>
      <c r="F46" s="160"/>
      <c r="G46" s="217"/>
      <c r="H46" s="231"/>
    </row>
    <row r="47" spans="2:8">
      <c r="B47" s="160"/>
      <c r="C47" s="209" t="s">
        <v>167</v>
      </c>
      <c r="D47" s="209" t="s">
        <v>2824</v>
      </c>
      <c r="E47" s="161"/>
      <c r="F47" s="160"/>
      <c r="G47" s="217"/>
      <c r="H47" s="231"/>
    </row>
    <row r="48" spans="2:8">
      <c r="B48" s="160"/>
      <c r="C48" s="209"/>
      <c r="D48" s="209" t="s">
        <v>2825</v>
      </c>
      <c r="E48" s="161"/>
      <c r="F48" s="160"/>
      <c r="G48" s="217"/>
      <c r="H48" s="231"/>
    </row>
    <row r="49" spans="2:8">
      <c r="B49" s="160"/>
      <c r="C49" s="209" t="s">
        <v>169</v>
      </c>
      <c r="D49" s="209" t="s">
        <v>2826</v>
      </c>
      <c r="E49" s="161"/>
      <c r="F49" s="160"/>
      <c r="G49" s="217"/>
      <c r="H49" s="231"/>
    </row>
    <row r="50" spans="2:8">
      <c r="B50" s="160"/>
      <c r="C50" s="209"/>
      <c r="D50" s="209" t="s">
        <v>2827</v>
      </c>
      <c r="E50" s="161"/>
      <c r="F50" s="160"/>
      <c r="G50" s="217"/>
      <c r="H50" s="231"/>
    </row>
    <row r="51" spans="2:8">
      <c r="B51" s="160"/>
      <c r="C51" s="209"/>
      <c r="D51" s="347" t="s">
        <v>2828</v>
      </c>
      <c r="E51" s="161"/>
      <c r="F51" s="160"/>
      <c r="G51" s="217"/>
      <c r="H51" s="231"/>
    </row>
    <row r="52" spans="2:8">
      <c r="B52" s="160"/>
      <c r="C52" s="209"/>
      <c r="D52" s="347" t="s">
        <v>2829</v>
      </c>
      <c r="E52" s="161"/>
      <c r="F52" s="160"/>
      <c r="G52" s="217"/>
      <c r="H52" s="231"/>
    </row>
    <row r="53" spans="2:8" ht="47.25">
      <c r="B53" s="160"/>
      <c r="C53" s="209"/>
      <c r="D53" s="341" t="s">
        <v>2830</v>
      </c>
      <c r="E53" s="161"/>
      <c r="F53" s="160"/>
      <c r="G53" s="217"/>
      <c r="H53" s="231"/>
    </row>
    <row r="54" spans="2:8">
      <c r="B54" s="160"/>
      <c r="C54" s="209" t="s">
        <v>171</v>
      </c>
      <c r="D54" s="209" t="s">
        <v>2831</v>
      </c>
      <c r="E54" s="161"/>
      <c r="F54" s="160"/>
      <c r="G54" s="217"/>
      <c r="H54" s="231"/>
    </row>
    <row r="55" spans="2:8">
      <c r="B55" s="160"/>
      <c r="C55" s="209"/>
      <c r="D55" s="347" t="s">
        <v>2832</v>
      </c>
      <c r="E55" s="161"/>
      <c r="F55" s="160"/>
      <c r="G55" s="217"/>
      <c r="H55" s="231"/>
    </row>
    <row r="56" spans="2:8">
      <c r="B56" s="160">
        <f>B45+1</f>
        <v>15</v>
      </c>
      <c r="C56" s="209" t="s">
        <v>2833</v>
      </c>
      <c r="D56" s="209"/>
      <c r="E56" s="161" t="str">
        <f>Cust_Acyn</f>
        <v>Customer</v>
      </c>
      <c r="F56" s="216" t="s">
        <v>325</v>
      </c>
      <c r="G56" s="217"/>
      <c r="H56" s="231"/>
    </row>
    <row r="57" spans="2:8" ht="47.25">
      <c r="B57" s="160"/>
      <c r="C57" s="209"/>
      <c r="D57" s="341" t="s">
        <v>2834</v>
      </c>
      <c r="E57" s="161"/>
      <c r="F57" s="160"/>
      <c r="G57" s="217"/>
      <c r="H57" s="231"/>
    </row>
    <row r="58" spans="2:8">
      <c r="B58" s="160"/>
      <c r="C58" s="209"/>
      <c r="D58" s="209" t="s">
        <v>2835</v>
      </c>
      <c r="E58" s="161"/>
      <c r="F58" s="160"/>
      <c r="G58" s="217"/>
      <c r="H58" s="231"/>
    </row>
    <row r="59" spans="2:8">
      <c r="B59" s="160"/>
      <c r="C59" s="209"/>
      <c r="D59" s="209" t="s">
        <v>2768</v>
      </c>
      <c r="E59" s="161"/>
      <c r="F59" s="160"/>
      <c r="G59" s="217"/>
      <c r="H59" s="231"/>
    </row>
    <row r="60" spans="2:8">
      <c r="B60" s="160"/>
      <c r="C60" s="209"/>
      <c r="D60" s="347" t="s">
        <v>2836</v>
      </c>
      <c r="E60" s="161"/>
      <c r="F60" s="160"/>
      <c r="G60" s="217"/>
      <c r="H60" s="231"/>
    </row>
    <row r="61" spans="2:8">
      <c r="B61" s="160"/>
      <c r="C61" s="209"/>
      <c r="D61" s="347" t="s">
        <v>2837</v>
      </c>
      <c r="E61" s="161"/>
      <c r="F61" s="160"/>
      <c r="G61" s="217"/>
      <c r="H61" s="231"/>
    </row>
    <row r="62" spans="2:8">
      <c r="B62" s="160"/>
      <c r="C62" s="209"/>
      <c r="D62" s="209" t="s">
        <v>2838</v>
      </c>
      <c r="E62" s="161"/>
      <c r="F62" s="160"/>
      <c r="G62" s="217"/>
      <c r="H62" s="231"/>
    </row>
    <row r="63" spans="2:8">
      <c r="B63" s="160"/>
      <c r="C63" s="209"/>
      <c r="D63" s="209" t="s">
        <v>2759</v>
      </c>
      <c r="E63" s="161"/>
      <c r="F63" s="160"/>
      <c r="G63" s="217"/>
      <c r="H63" s="231"/>
    </row>
    <row r="64" spans="2:8">
      <c r="B64" s="160"/>
      <c r="C64" s="209"/>
      <c r="D64" s="347" t="s">
        <v>2839</v>
      </c>
      <c r="E64" s="161"/>
      <c r="F64" s="160"/>
      <c r="G64" s="217"/>
      <c r="H64" s="231"/>
    </row>
    <row r="65" spans="2:8">
      <c r="B65" s="160"/>
      <c r="C65" s="209"/>
      <c r="D65" s="347" t="s">
        <v>2840</v>
      </c>
      <c r="E65" s="161"/>
      <c r="F65" s="160"/>
      <c r="G65" s="217"/>
      <c r="H65" s="231"/>
    </row>
    <row r="66" spans="2:8">
      <c r="B66" s="160">
        <f>B56+1</f>
        <v>16</v>
      </c>
      <c r="C66" s="209" t="s">
        <v>2841</v>
      </c>
      <c r="D66" s="209"/>
      <c r="E66" s="161" t="str">
        <f>Cust_Acyn</f>
        <v>Customer</v>
      </c>
      <c r="F66" s="216" t="s">
        <v>325</v>
      </c>
      <c r="G66" s="217"/>
      <c r="H66" s="231"/>
    </row>
    <row r="67" spans="2:8">
      <c r="B67" s="160"/>
      <c r="C67" s="208" t="s">
        <v>167</v>
      </c>
      <c r="D67" s="390" t="s">
        <v>2842</v>
      </c>
      <c r="E67" s="161"/>
      <c r="F67" s="160"/>
      <c r="G67" s="217"/>
      <c r="H67" s="231"/>
    </row>
    <row r="68" spans="2:8">
      <c r="B68" s="160"/>
      <c r="C68" s="208"/>
      <c r="D68" s="209" t="s">
        <v>2843</v>
      </c>
      <c r="E68" s="161"/>
      <c r="F68" s="160"/>
      <c r="G68" s="217"/>
      <c r="H68" s="231"/>
    </row>
    <row r="69" spans="2:8">
      <c r="B69" s="160"/>
      <c r="C69" s="208"/>
      <c r="D69" s="347" t="s">
        <v>2764</v>
      </c>
      <c r="E69" s="161"/>
      <c r="F69" s="160"/>
      <c r="G69" s="217"/>
      <c r="H69" s="231"/>
    </row>
    <row r="70" spans="2:8">
      <c r="B70" s="160"/>
      <c r="C70" s="208"/>
      <c r="D70" s="347" t="s">
        <v>2844</v>
      </c>
      <c r="E70" s="161"/>
      <c r="F70" s="160"/>
      <c r="G70" s="217"/>
      <c r="H70" s="231"/>
    </row>
    <row r="71" spans="2:8">
      <c r="B71" s="160"/>
      <c r="C71" s="208"/>
      <c r="D71" s="209" t="s">
        <v>2845</v>
      </c>
      <c r="E71" s="161"/>
      <c r="F71" s="160"/>
      <c r="G71" s="217"/>
      <c r="H71" s="231"/>
    </row>
    <row r="72" spans="2:8">
      <c r="B72" s="160"/>
      <c r="C72" s="208"/>
      <c r="D72" s="347" t="s">
        <v>2764</v>
      </c>
      <c r="E72" s="161"/>
      <c r="F72" s="160"/>
      <c r="G72" s="217"/>
      <c r="H72" s="231"/>
    </row>
    <row r="73" spans="2:8">
      <c r="B73" s="160"/>
      <c r="C73" s="208"/>
      <c r="D73" s="209" t="s">
        <v>2846</v>
      </c>
      <c r="E73" s="161"/>
      <c r="F73" s="160"/>
      <c r="G73" s="217"/>
      <c r="H73" s="231"/>
    </row>
    <row r="74" spans="2:8">
      <c r="B74" s="160"/>
      <c r="C74" s="208"/>
      <c r="D74" s="347" t="s">
        <v>2847</v>
      </c>
      <c r="E74" s="161"/>
      <c r="F74" s="160"/>
      <c r="G74" s="217"/>
      <c r="H74" s="231"/>
    </row>
    <row r="75" spans="2:8" ht="31.5">
      <c r="B75" s="160"/>
      <c r="C75" s="208" t="s">
        <v>169</v>
      </c>
      <c r="D75" s="390" t="s">
        <v>2848</v>
      </c>
      <c r="E75" s="161"/>
      <c r="F75" s="160"/>
      <c r="G75" s="217"/>
      <c r="H75" s="231"/>
    </row>
    <row r="76" spans="2:8">
      <c r="B76" s="160"/>
      <c r="C76" s="209"/>
      <c r="D76" s="209" t="s">
        <v>2849</v>
      </c>
      <c r="E76" s="161"/>
      <c r="F76" s="160"/>
      <c r="G76" s="217"/>
      <c r="H76" s="231"/>
    </row>
    <row r="77" spans="2:8">
      <c r="B77" s="160"/>
      <c r="C77" s="209"/>
      <c r="D77" s="347" t="s">
        <v>2850</v>
      </c>
      <c r="E77" s="161"/>
      <c r="F77" s="160"/>
      <c r="G77" s="217"/>
      <c r="H77" s="231"/>
    </row>
    <row r="78" spans="2:8">
      <c r="B78" s="160"/>
      <c r="C78" s="209"/>
      <c r="D78" s="209" t="s">
        <v>2851</v>
      </c>
      <c r="E78" s="161"/>
      <c r="F78" s="160"/>
      <c r="G78" s="217"/>
      <c r="H78" s="231"/>
    </row>
    <row r="79" spans="2:8">
      <c r="B79" s="160"/>
      <c r="C79" s="209"/>
      <c r="D79" s="209" t="s">
        <v>770</v>
      </c>
      <c r="E79" s="161"/>
      <c r="F79" s="160"/>
      <c r="G79" s="217"/>
      <c r="H79" s="231"/>
    </row>
    <row r="80" spans="2:8">
      <c r="B80" s="160"/>
      <c r="C80" s="209"/>
      <c r="D80" s="347" t="s">
        <v>2852</v>
      </c>
      <c r="E80" s="161"/>
      <c r="F80" s="160"/>
      <c r="G80" s="217"/>
      <c r="H80" s="231"/>
    </row>
    <row r="81" spans="2:8" ht="31.5">
      <c r="B81" s="160"/>
      <c r="C81" s="209"/>
      <c r="D81" s="390" t="s">
        <v>2853</v>
      </c>
      <c r="E81" s="161"/>
      <c r="F81" s="160"/>
      <c r="G81" s="217"/>
      <c r="H81" s="231"/>
    </row>
    <row r="82" spans="2:8">
      <c r="B82" s="160">
        <f>B66+1</f>
        <v>17</v>
      </c>
      <c r="C82" s="209" t="s">
        <v>2854</v>
      </c>
      <c r="D82" s="209"/>
      <c r="E82" s="161" t="str">
        <f>Cust_Acyn</f>
        <v>Customer</v>
      </c>
      <c r="F82" s="216" t="s">
        <v>325</v>
      </c>
      <c r="G82" s="217"/>
      <c r="H82" s="231"/>
    </row>
    <row r="83" spans="2:8">
      <c r="B83" s="160"/>
      <c r="C83" s="209"/>
      <c r="D83" s="341" t="s">
        <v>2855</v>
      </c>
      <c r="E83" s="161"/>
      <c r="F83" s="160"/>
      <c r="G83" s="217"/>
      <c r="H83" s="231"/>
    </row>
    <row r="84" spans="2:8">
      <c r="B84" s="160"/>
      <c r="C84" s="209" t="s">
        <v>167</v>
      </c>
      <c r="D84" s="391" t="s">
        <v>2856</v>
      </c>
      <c r="E84" s="161"/>
      <c r="F84" s="160"/>
      <c r="G84" s="217"/>
      <c r="H84" s="231"/>
    </row>
    <row r="85" spans="2:8" ht="47.25">
      <c r="B85" s="160"/>
      <c r="C85" s="271" t="s">
        <v>471</v>
      </c>
      <c r="D85" s="392" t="s">
        <v>2857</v>
      </c>
      <c r="E85" s="161"/>
      <c r="F85" s="160"/>
      <c r="G85" s="217"/>
      <c r="H85" s="231"/>
    </row>
    <row r="86" spans="2:8" ht="31.5">
      <c r="B86" s="160"/>
      <c r="C86" s="209"/>
      <c r="D86" s="390" t="s">
        <v>2858</v>
      </c>
      <c r="E86" s="161"/>
      <c r="F86" s="160"/>
      <c r="G86" s="217"/>
      <c r="H86" s="231"/>
    </row>
    <row r="87" spans="2:8">
      <c r="B87" s="160"/>
      <c r="C87" s="209"/>
      <c r="D87" s="209" t="s">
        <v>2768</v>
      </c>
      <c r="E87" s="161"/>
      <c r="F87" s="160"/>
      <c r="G87" s="217"/>
      <c r="H87" s="231"/>
    </row>
    <row r="88" spans="2:8">
      <c r="B88" s="160"/>
      <c r="C88" s="209"/>
      <c r="D88" s="347" t="s">
        <v>2859</v>
      </c>
      <c r="E88" s="161"/>
      <c r="F88" s="160"/>
      <c r="G88" s="217"/>
      <c r="H88" s="231"/>
    </row>
    <row r="89" spans="2:8">
      <c r="B89" s="160"/>
      <c r="C89" s="209"/>
      <c r="D89" s="209" t="s">
        <v>770</v>
      </c>
      <c r="E89" s="161"/>
      <c r="F89" s="160"/>
      <c r="G89" s="217"/>
      <c r="H89" s="231"/>
    </row>
    <row r="90" spans="2:8">
      <c r="B90" s="160"/>
      <c r="C90" s="209"/>
      <c r="D90" s="347" t="s">
        <v>2860</v>
      </c>
      <c r="E90" s="161"/>
      <c r="F90" s="160"/>
      <c r="G90" s="217"/>
      <c r="H90" s="231"/>
    </row>
    <row r="91" spans="2:8">
      <c r="B91" s="160"/>
      <c r="C91" s="271" t="s">
        <v>2861</v>
      </c>
      <c r="D91" s="354" t="s">
        <v>2777</v>
      </c>
      <c r="E91" s="161"/>
      <c r="F91" s="160"/>
      <c r="G91" s="217"/>
      <c r="H91" s="231"/>
    </row>
    <row r="92" spans="2:8">
      <c r="B92" s="160"/>
      <c r="C92" s="209"/>
      <c r="D92" s="347" t="s">
        <v>2778</v>
      </c>
      <c r="E92" s="161"/>
      <c r="F92" s="160"/>
      <c r="G92" s="217"/>
      <c r="H92" s="231"/>
    </row>
    <row r="93" spans="2:8">
      <c r="B93" s="160"/>
      <c r="C93" s="209" t="s">
        <v>169</v>
      </c>
      <c r="D93" s="391" t="s">
        <v>2862</v>
      </c>
      <c r="E93" s="161"/>
      <c r="F93" s="160"/>
      <c r="G93" s="217"/>
      <c r="H93" s="231"/>
    </row>
    <row r="94" spans="2:8" ht="31.5">
      <c r="B94" s="160"/>
      <c r="C94" s="209" t="s">
        <v>471</v>
      </c>
      <c r="D94" s="392" t="s">
        <v>2863</v>
      </c>
      <c r="E94" s="161"/>
      <c r="F94" s="160"/>
      <c r="G94" s="217"/>
      <c r="H94" s="231"/>
    </row>
    <row r="95" spans="2:8">
      <c r="B95" s="160"/>
      <c r="C95" s="209"/>
      <c r="D95" s="209" t="s">
        <v>2768</v>
      </c>
      <c r="E95" s="161"/>
      <c r="F95" s="160"/>
      <c r="G95" s="217"/>
      <c r="H95" s="231"/>
    </row>
    <row r="96" spans="2:8">
      <c r="B96" s="160"/>
      <c r="C96" s="209"/>
      <c r="D96" s="347" t="s">
        <v>2864</v>
      </c>
      <c r="E96" s="161"/>
      <c r="F96" s="160"/>
      <c r="G96" s="217"/>
      <c r="H96" s="231"/>
    </row>
    <row r="97" spans="2:11">
      <c r="B97" s="160"/>
      <c r="C97" s="209"/>
      <c r="D97" s="209" t="s">
        <v>770</v>
      </c>
      <c r="E97" s="161"/>
      <c r="F97" s="160"/>
      <c r="G97" s="217"/>
      <c r="H97" s="231"/>
    </row>
    <row r="98" spans="2:11">
      <c r="B98" s="160"/>
      <c r="C98" s="209"/>
      <c r="D98" s="347" t="s">
        <v>2865</v>
      </c>
      <c r="E98" s="161"/>
      <c r="F98" s="160"/>
      <c r="G98" s="217"/>
      <c r="H98" s="231"/>
    </row>
    <row r="99" spans="2:11">
      <c r="B99" s="160"/>
      <c r="C99" s="209"/>
      <c r="D99" s="341" t="s">
        <v>2866</v>
      </c>
      <c r="E99" s="161"/>
      <c r="F99" s="160"/>
      <c r="G99" s="217"/>
      <c r="H99" s="231"/>
    </row>
    <row r="100" spans="2:11">
      <c r="B100" s="160"/>
      <c r="C100" s="209" t="s">
        <v>2861</v>
      </c>
      <c r="D100" s="354" t="s">
        <v>2777</v>
      </c>
      <c r="E100" s="161"/>
      <c r="F100" s="160"/>
      <c r="G100" s="217"/>
      <c r="H100" s="231"/>
    </row>
    <row r="101" spans="2:11">
      <c r="B101" s="160"/>
      <c r="C101" s="209"/>
      <c r="D101" s="347" t="s">
        <v>2778</v>
      </c>
      <c r="E101" s="161"/>
      <c r="F101" s="160"/>
      <c r="G101" s="217"/>
      <c r="H101" s="231"/>
    </row>
    <row r="102" spans="2:11">
      <c r="B102" s="160">
        <f>B82+1</f>
        <v>18</v>
      </c>
      <c r="C102" s="209" t="s">
        <v>2867</v>
      </c>
      <c r="D102" s="209"/>
      <c r="E102" s="161" t="str">
        <f>Cust_Acyn</f>
        <v>Customer</v>
      </c>
      <c r="F102" s="216" t="s">
        <v>325</v>
      </c>
      <c r="G102" s="248"/>
      <c r="H102" s="228"/>
    </row>
    <row r="103" spans="2:11">
      <c r="B103" s="160"/>
      <c r="C103" s="209"/>
      <c r="D103" s="347" t="s">
        <v>2868</v>
      </c>
      <c r="E103" s="474"/>
      <c r="F103" s="160"/>
      <c r="G103" s="248"/>
      <c r="H103" s="228"/>
    </row>
    <row r="104" spans="2:11" s="280" customFormat="1">
      <c r="B104" s="160"/>
      <c r="C104" s="209"/>
      <c r="D104" s="347" t="s">
        <v>2869</v>
      </c>
      <c r="E104" s="474"/>
      <c r="F104" s="160"/>
      <c r="G104" s="248"/>
      <c r="H104" s="228"/>
      <c r="J104" s="191"/>
      <c r="K104" s="191"/>
    </row>
    <row r="105" spans="2:11" s="280" customFormat="1">
      <c r="B105" s="160"/>
      <c r="C105" s="209"/>
      <c r="D105" s="209" t="s">
        <v>2870</v>
      </c>
      <c r="E105" s="474"/>
      <c r="F105" s="160"/>
      <c r="G105" s="248"/>
      <c r="H105" s="228"/>
      <c r="J105" s="191"/>
      <c r="K105" s="191"/>
    </row>
    <row r="106" spans="2:11" s="280" customFormat="1">
      <c r="B106" s="160">
        <f>B102+1</f>
        <v>19</v>
      </c>
      <c r="C106" s="209" t="s">
        <v>2871</v>
      </c>
      <c r="D106" s="209"/>
      <c r="E106" s="161" t="str">
        <f>Cust_Acyn</f>
        <v>Customer</v>
      </c>
      <c r="F106" s="216" t="s">
        <v>325</v>
      </c>
      <c r="G106" s="248"/>
      <c r="H106" s="228"/>
      <c r="J106" s="191"/>
      <c r="K106" s="191"/>
    </row>
    <row r="107" spans="2:11" s="280" customFormat="1" ht="47.25">
      <c r="B107" s="160"/>
      <c r="C107" s="209"/>
      <c r="D107" s="341" t="s">
        <v>2872</v>
      </c>
      <c r="E107" s="161"/>
      <c r="F107" s="160"/>
      <c r="G107" s="217"/>
      <c r="H107" s="231"/>
      <c r="J107" s="191"/>
      <c r="K107" s="191"/>
    </row>
    <row r="108" spans="2:11" s="280" customFormat="1">
      <c r="B108" s="160"/>
      <c r="C108" s="209"/>
      <c r="D108" s="209" t="s">
        <v>2873</v>
      </c>
      <c r="E108" s="161"/>
      <c r="F108" s="160"/>
      <c r="G108" s="217"/>
      <c r="H108" s="231"/>
      <c r="J108" s="191"/>
      <c r="K108" s="191"/>
    </row>
    <row r="109" spans="2:11">
      <c r="B109" s="160"/>
      <c r="C109" s="208" t="s">
        <v>167</v>
      </c>
      <c r="D109" s="391" t="s">
        <v>2874</v>
      </c>
      <c r="E109" s="161"/>
      <c r="F109" s="160"/>
      <c r="G109" s="217"/>
      <c r="H109" s="231"/>
    </row>
    <row r="110" spans="2:11">
      <c r="B110" s="160"/>
      <c r="C110" s="208"/>
      <c r="D110" s="209" t="s">
        <v>2875</v>
      </c>
      <c r="E110" s="161"/>
      <c r="F110" s="160"/>
      <c r="G110" s="217"/>
      <c r="H110" s="231"/>
    </row>
    <row r="111" spans="2:11">
      <c r="B111" s="160"/>
      <c r="C111" s="208"/>
      <c r="D111" s="347" t="s">
        <v>2782</v>
      </c>
      <c r="E111" s="161"/>
      <c r="F111" s="160"/>
      <c r="G111" s="217"/>
      <c r="H111" s="231"/>
    </row>
    <row r="112" spans="2:11">
      <c r="B112" s="160"/>
      <c r="C112" s="208"/>
      <c r="D112" s="209" t="s">
        <v>2876</v>
      </c>
      <c r="E112" s="161"/>
      <c r="F112" s="160"/>
      <c r="G112" s="217"/>
      <c r="H112" s="231"/>
    </row>
    <row r="113" spans="2:8">
      <c r="B113" s="160"/>
      <c r="C113" s="208"/>
      <c r="D113" s="347" t="s">
        <v>2877</v>
      </c>
      <c r="E113" s="161"/>
      <c r="F113" s="160"/>
      <c r="G113" s="217"/>
      <c r="H113" s="231"/>
    </row>
    <row r="114" spans="2:8">
      <c r="B114" s="160"/>
      <c r="C114" s="208"/>
      <c r="D114" s="209" t="s">
        <v>770</v>
      </c>
      <c r="E114" s="161"/>
      <c r="F114" s="160"/>
      <c r="G114" s="217"/>
      <c r="H114" s="231"/>
    </row>
    <row r="115" spans="2:8">
      <c r="B115" s="160"/>
      <c r="C115" s="208"/>
      <c r="D115" s="347" t="s">
        <v>2878</v>
      </c>
      <c r="E115" s="161"/>
      <c r="F115" s="160"/>
      <c r="G115" s="217"/>
      <c r="H115" s="231"/>
    </row>
    <row r="116" spans="2:8">
      <c r="B116" s="160"/>
      <c r="C116" s="208"/>
      <c r="D116" s="209" t="s">
        <v>2879</v>
      </c>
      <c r="E116" s="161"/>
      <c r="F116" s="160"/>
      <c r="G116" s="217"/>
      <c r="H116" s="231"/>
    </row>
    <row r="117" spans="2:8" ht="47.25">
      <c r="B117" s="160"/>
      <c r="C117" s="208"/>
      <c r="D117" s="393" t="s">
        <v>2880</v>
      </c>
      <c r="E117" s="161"/>
      <c r="F117" s="160"/>
      <c r="G117" s="217"/>
      <c r="H117" s="231"/>
    </row>
    <row r="118" spans="2:8">
      <c r="B118" s="160"/>
      <c r="C118" s="208" t="s">
        <v>169</v>
      </c>
      <c r="D118" s="391" t="s">
        <v>2881</v>
      </c>
      <c r="E118" s="161"/>
      <c r="F118" s="160"/>
      <c r="G118" s="217"/>
      <c r="H118" s="231"/>
    </row>
    <row r="119" spans="2:8">
      <c r="B119" s="160"/>
      <c r="C119" s="208" t="s">
        <v>471</v>
      </c>
      <c r="D119" s="209" t="s">
        <v>2882</v>
      </c>
      <c r="E119" s="161"/>
      <c r="F119" s="160"/>
      <c r="G119" s="217"/>
      <c r="H119" s="231"/>
    </row>
    <row r="120" spans="2:8">
      <c r="B120" s="160"/>
      <c r="C120" s="208"/>
      <c r="D120" s="209" t="s">
        <v>2883</v>
      </c>
      <c r="E120" s="161"/>
      <c r="F120" s="160"/>
      <c r="G120" s="217"/>
      <c r="H120" s="231"/>
    </row>
    <row r="121" spans="2:8">
      <c r="B121" s="160"/>
      <c r="C121" s="208"/>
      <c r="D121" s="347" t="s">
        <v>2884</v>
      </c>
      <c r="E121" s="161"/>
      <c r="F121" s="160"/>
      <c r="G121" s="217"/>
      <c r="H121" s="231"/>
    </row>
    <row r="122" spans="2:8">
      <c r="B122" s="160"/>
      <c r="C122" s="208"/>
      <c r="D122" s="209" t="s">
        <v>770</v>
      </c>
      <c r="E122" s="161"/>
      <c r="F122" s="160"/>
      <c r="G122" s="217"/>
      <c r="H122" s="231"/>
    </row>
    <row r="123" spans="2:8">
      <c r="B123" s="160"/>
      <c r="C123" s="208"/>
      <c r="D123" s="347" t="s">
        <v>2885</v>
      </c>
      <c r="E123" s="161"/>
      <c r="F123" s="160"/>
      <c r="G123" s="217"/>
      <c r="H123" s="231"/>
    </row>
    <row r="124" spans="2:8">
      <c r="B124" s="160"/>
      <c r="C124" s="208" t="s">
        <v>2861</v>
      </c>
      <c r="D124" s="209" t="s">
        <v>2886</v>
      </c>
      <c r="E124" s="161"/>
      <c r="F124" s="160"/>
      <c r="G124" s="217"/>
      <c r="H124" s="231"/>
    </row>
    <row r="125" spans="2:8">
      <c r="B125" s="160"/>
      <c r="C125" s="208"/>
      <c r="D125" s="209" t="s">
        <v>2887</v>
      </c>
      <c r="E125" s="161"/>
      <c r="F125" s="160"/>
      <c r="G125" s="217"/>
      <c r="H125" s="231"/>
    </row>
    <row r="126" spans="2:8">
      <c r="B126" s="160"/>
      <c r="C126" s="208"/>
      <c r="D126" s="347" t="s">
        <v>2888</v>
      </c>
      <c r="E126" s="161"/>
      <c r="F126" s="160"/>
      <c r="G126" s="217"/>
      <c r="H126" s="231"/>
    </row>
    <row r="127" spans="2:8">
      <c r="B127" s="160"/>
      <c r="C127" s="208"/>
      <c r="D127" s="209" t="s">
        <v>2889</v>
      </c>
      <c r="E127" s="161"/>
      <c r="F127" s="160"/>
      <c r="G127" s="217"/>
      <c r="H127" s="231"/>
    </row>
    <row r="128" spans="2:8">
      <c r="B128" s="160"/>
      <c r="C128" s="208"/>
      <c r="D128" s="209" t="s">
        <v>770</v>
      </c>
      <c r="E128" s="161"/>
      <c r="F128" s="160"/>
      <c r="G128" s="217"/>
      <c r="H128" s="231"/>
    </row>
    <row r="129" spans="2:8">
      <c r="B129" s="160"/>
      <c r="C129" s="208"/>
      <c r="D129" s="347" t="s">
        <v>2890</v>
      </c>
      <c r="E129" s="161"/>
      <c r="F129" s="160"/>
      <c r="G129" s="217"/>
      <c r="H129" s="231"/>
    </row>
    <row r="130" spans="2:8">
      <c r="B130" s="160"/>
      <c r="C130" s="208" t="s">
        <v>2891</v>
      </c>
      <c r="D130" s="209" t="s">
        <v>2892</v>
      </c>
      <c r="E130" s="161"/>
      <c r="F130" s="160"/>
      <c r="G130" s="217"/>
      <c r="H130" s="231"/>
    </row>
    <row r="131" spans="2:8">
      <c r="B131" s="160"/>
      <c r="C131" s="209"/>
      <c r="D131" s="209" t="s">
        <v>2893</v>
      </c>
      <c r="E131" s="161"/>
      <c r="F131" s="160"/>
      <c r="G131" s="217"/>
      <c r="H131" s="231"/>
    </row>
    <row r="132" spans="2:8">
      <c r="B132" s="160"/>
      <c r="C132" s="209"/>
      <c r="D132" s="347" t="s">
        <v>2894</v>
      </c>
      <c r="E132" s="161"/>
      <c r="F132" s="160"/>
      <c r="G132" s="217"/>
      <c r="H132" s="231"/>
    </row>
    <row r="133" spans="2:8">
      <c r="B133" s="160"/>
      <c r="C133" s="209"/>
      <c r="D133" s="209" t="s">
        <v>770</v>
      </c>
      <c r="E133" s="161"/>
      <c r="F133" s="160"/>
      <c r="G133" s="217"/>
      <c r="H133" s="231"/>
    </row>
    <row r="134" spans="2:8">
      <c r="B134" s="160"/>
      <c r="C134" s="209"/>
      <c r="D134" s="347" t="s">
        <v>2895</v>
      </c>
      <c r="E134" s="161"/>
      <c r="F134" s="160"/>
      <c r="G134" s="217"/>
      <c r="H134" s="231"/>
    </row>
    <row r="135" spans="2:8">
      <c r="B135" s="160"/>
      <c r="C135" s="209" t="s">
        <v>2896</v>
      </c>
      <c r="D135" s="209" t="s">
        <v>2897</v>
      </c>
      <c r="E135" s="161"/>
      <c r="F135" s="160"/>
      <c r="G135" s="217"/>
      <c r="H135" s="231"/>
    </row>
    <row r="136" spans="2:8">
      <c r="B136" s="160"/>
      <c r="C136" s="208"/>
      <c r="D136" s="209" t="s">
        <v>2898</v>
      </c>
      <c r="E136" s="161"/>
      <c r="F136" s="160"/>
      <c r="G136" s="217"/>
      <c r="H136" s="231"/>
    </row>
    <row r="137" spans="2:8">
      <c r="B137" s="160"/>
      <c r="C137" s="208"/>
      <c r="D137" s="209" t="s">
        <v>2899</v>
      </c>
      <c r="E137" s="161"/>
      <c r="F137" s="160"/>
      <c r="G137" s="217"/>
      <c r="H137" s="231"/>
    </row>
    <row r="138" spans="2:8">
      <c r="B138" s="160"/>
      <c r="C138" s="208"/>
      <c r="D138" s="347" t="s">
        <v>2900</v>
      </c>
      <c r="E138" s="161"/>
      <c r="F138" s="160"/>
      <c r="G138" s="217"/>
      <c r="H138" s="231"/>
    </row>
    <row r="139" spans="2:8">
      <c r="B139" s="160"/>
      <c r="C139" s="208"/>
      <c r="D139" s="209" t="s">
        <v>770</v>
      </c>
      <c r="E139" s="161"/>
      <c r="F139" s="160"/>
      <c r="G139" s="217"/>
      <c r="H139" s="231"/>
    </row>
    <row r="140" spans="2:8">
      <c r="B140" s="160"/>
      <c r="C140" s="208"/>
      <c r="D140" s="347" t="s">
        <v>2901</v>
      </c>
      <c r="E140" s="161"/>
      <c r="F140" s="160"/>
      <c r="G140" s="217"/>
      <c r="H140" s="231"/>
    </row>
    <row r="141" spans="2:8">
      <c r="B141" s="160">
        <f>B106+1</f>
        <v>20</v>
      </c>
      <c r="C141" s="209" t="s">
        <v>2902</v>
      </c>
      <c r="E141" s="161" t="str">
        <f>Cust_Acyn</f>
        <v>Customer</v>
      </c>
      <c r="F141" s="216" t="s">
        <v>325</v>
      </c>
      <c r="G141" s="217"/>
      <c r="H141" s="231"/>
    </row>
    <row r="142" spans="2:8">
      <c r="B142" s="160"/>
      <c r="C142" s="209"/>
      <c r="D142" s="347" t="s">
        <v>2903</v>
      </c>
      <c r="E142" s="161"/>
      <c r="F142" s="160"/>
      <c r="G142" s="217"/>
      <c r="H142" s="231"/>
    </row>
    <row r="143" spans="2:8">
      <c r="B143" s="160"/>
      <c r="C143" s="209"/>
      <c r="D143" s="347" t="s">
        <v>2904</v>
      </c>
      <c r="E143" s="161"/>
      <c r="F143" s="160"/>
      <c r="G143" s="217"/>
      <c r="H143" s="231"/>
    </row>
    <row r="144" spans="2:8">
      <c r="B144" s="579" t="s">
        <v>2457</v>
      </c>
      <c r="C144" s="579"/>
      <c r="D144" s="579"/>
      <c r="E144" s="579"/>
      <c r="F144" s="579"/>
      <c r="G144" s="579"/>
      <c r="H144" s="579"/>
    </row>
    <row r="145" spans="2:11">
      <c r="B145" s="160">
        <v>1</v>
      </c>
      <c r="C145" s="223" t="s">
        <v>2486</v>
      </c>
      <c r="D145" s="462"/>
      <c r="E145" s="161" t="str">
        <f>Cust_Acyn</f>
        <v>Customer</v>
      </c>
      <c r="F145" s="216" t="s">
        <v>325</v>
      </c>
      <c r="G145" s="217"/>
      <c r="H145" s="231"/>
    </row>
    <row r="146" spans="2:11">
      <c r="B146" s="160">
        <f>B145+1</f>
        <v>2</v>
      </c>
      <c r="C146" s="223" t="s">
        <v>2487</v>
      </c>
      <c r="D146" s="462"/>
      <c r="E146" s="161" t="str">
        <f>Cust_Acyn</f>
        <v>Customer</v>
      </c>
      <c r="F146" s="216" t="s">
        <v>325</v>
      </c>
      <c r="G146" s="217"/>
      <c r="H146" s="231"/>
    </row>
    <row r="147" spans="2:11">
      <c r="B147" s="160">
        <f>B146+1</f>
        <v>3</v>
      </c>
      <c r="C147" s="223" t="s">
        <v>2488</v>
      </c>
      <c r="D147" s="223"/>
      <c r="E147" s="161" t="str">
        <f>Cust_Acyn</f>
        <v>Customer</v>
      </c>
      <c r="F147" s="216" t="s">
        <v>325</v>
      </c>
      <c r="G147" s="217"/>
      <c r="H147" s="231"/>
    </row>
    <row r="148" spans="2:11">
      <c r="B148" s="160">
        <f>B147+1</f>
        <v>4</v>
      </c>
      <c r="C148" s="223" t="s">
        <v>2489</v>
      </c>
      <c r="D148" s="223"/>
      <c r="E148" s="161" t="str">
        <f>Cust_Acyn</f>
        <v>Customer</v>
      </c>
      <c r="F148" s="216" t="s">
        <v>325</v>
      </c>
      <c r="G148" s="217"/>
      <c r="H148" s="231"/>
    </row>
    <row r="149" spans="2:11">
      <c r="B149" s="160">
        <f t="shared" ref="B149" si="2">B148+1</f>
        <v>5</v>
      </c>
      <c r="C149" s="223" t="s">
        <v>2905</v>
      </c>
      <c r="D149" s="223"/>
      <c r="E149" s="161" t="str">
        <f>Cust_Acyn</f>
        <v>Customer</v>
      </c>
      <c r="F149" s="216" t="s">
        <v>325</v>
      </c>
      <c r="G149" s="217"/>
      <c r="H149" s="231"/>
    </row>
    <row r="150" spans="2:11">
      <c r="B150" s="160"/>
      <c r="C150" s="223"/>
      <c r="D150" s="223" t="s">
        <v>2906</v>
      </c>
      <c r="E150" s="161"/>
      <c r="F150" s="160"/>
      <c r="G150" s="217"/>
      <c r="H150" s="231"/>
    </row>
    <row r="151" spans="2:11">
      <c r="B151" s="160"/>
      <c r="C151" s="223"/>
      <c r="D151" s="347" t="s">
        <v>2907</v>
      </c>
      <c r="E151" s="161"/>
      <c r="F151" s="160"/>
      <c r="G151" s="217"/>
      <c r="H151" s="231"/>
    </row>
    <row r="152" spans="2:11">
      <c r="J152" s="267"/>
      <c r="K152" s="267"/>
    </row>
    <row r="153" spans="2:11">
      <c r="B153" s="579" t="s">
        <v>2908</v>
      </c>
      <c r="C153" s="579"/>
      <c r="D153" s="579"/>
      <c r="E153" s="579"/>
      <c r="F153" s="579"/>
      <c r="G153" s="579"/>
      <c r="H153" s="579"/>
    </row>
    <row r="154" spans="2:11">
      <c r="B154" s="131"/>
      <c r="C154" s="642" t="s">
        <v>2909</v>
      </c>
      <c r="D154" s="643"/>
      <c r="E154" s="131"/>
      <c r="F154" s="131"/>
      <c r="G154" s="131"/>
      <c r="H154" s="131"/>
    </row>
    <row r="155" spans="2:11" ht="31.5">
      <c r="B155" s="131"/>
      <c r="C155" s="464">
        <v>1</v>
      </c>
      <c r="D155" s="131" t="s">
        <v>2910</v>
      </c>
      <c r="E155" s="131"/>
      <c r="F155" s="131"/>
      <c r="G155" s="131"/>
      <c r="H155" s="131"/>
    </row>
    <row r="156" spans="2:11">
      <c r="B156" s="160"/>
      <c r="C156" s="464">
        <f>C155+1</f>
        <v>2</v>
      </c>
      <c r="D156" s="462" t="s">
        <v>2911</v>
      </c>
      <c r="E156" s="161"/>
      <c r="F156" s="160"/>
      <c r="G156" s="217"/>
      <c r="H156" s="231"/>
      <c r="J156" s="267"/>
      <c r="K156" s="267"/>
    </row>
    <row r="157" spans="2:11" ht="31.5">
      <c r="B157" s="160"/>
      <c r="C157" s="464">
        <f t="shared" ref="C157:C161" si="3">C156+1</f>
        <v>3</v>
      </c>
      <c r="D157" s="131" t="s">
        <v>2912</v>
      </c>
      <c r="E157" s="161"/>
      <c r="F157" s="160"/>
      <c r="G157" s="217"/>
      <c r="H157" s="231"/>
      <c r="J157" s="267"/>
      <c r="K157" s="267"/>
    </row>
    <row r="158" spans="2:11">
      <c r="B158" s="160"/>
      <c r="C158" s="464">
        <f t="shared" si="3"/>
        <v>4</v>
      </c>
      <c r="D158" s="462" t="s">
        <v>2913</v>
      </c>
      <c r="E158" s="161"/>
      <c r="F158" s="160"/>
      <c r="G158" s="217"/>
      <c r="H158" s="231"/>
      <c r="J158" s="267"/>
      <c r="K158" s="267"/>
    </row>
    <row r="159" spans="2:11">
      <c r="B159" s="160"/>
      <c r="C159" s="464">
        <f t="shared" si="3"/>
        <v>5</v>
      </c>
      <c r="D159" s="462" t="s">
        <v>2914</v>
      </c>
      <c r="E159" s="161"/>
      <c r="F159" s="160"/>
      <c r="G159" s="217"/>
      <c r="H159" s="231"/>
      <c r="J159" s="267"/>
      <c r="K159" s="267"/>
    </row>
    <row r="160" spans="2:11" ht="31.5">
      <c r="B160" s="160"/>
      <c r="C160" s="464">
        <f t="shared" si="3"/>
        <v>6</v>
      </c>
      <c r="D160" s="131" t="s">
        <v>2915</v>
      </c>
      <c r="E160" s="161"/>
      <c r="F160" s="160"/>
      <c r="G160" s="217"/>
      <c r="H160" s="231"/>
      <c r="J160" s="267"/>
      <c r="K160" s="267"/>
    </row>
    <row r="161" spans="2:11" ht="31.5">
      <c r="B161" s="160"/>
      <c r="C161" s="464">
        <f t="shared" si="3"/>
        <v>7</v>
      </c>
      <c r="D161" s="131" t="s">
        <v>2916</v>
      </c>
      <c r="E161" s="161"/>
      <c r="F161" s="160"/>
      <c r="G161" s="217"/>
      <c r="H161" s="231"/>
      <c r="J161" s="267"/>
      <c r="K161" s="267"/>
    </row>
  </sheetData>
  <mergeCells count="13">
    <mergeCell ref="J3:K3"/>
    <mergeCell ref="J4:K4"/>
    <mergeCell ref="J8:K8"/>
    <mergeCell ref="B153:H153"/>
    <mergeCell ref="C154:D154"/>
    <mergeCell ref="B44:H44"/>
    <mergeCell ref="B144:H144"/>
    <mergeCell ref="B19:H19"/>
    <mergeCell ref="B2:H2"/>
    <mergeCell ref="C3:D3"/>
    <mergeCell ref="B6:H6"/>
    <mergeCell ref="B8:H8"/>
    <mergeCell ref="B14:H14"/>
  </mergeCells>
  <hyperlinks>
    <hyperlink ref="J2" location="'Cover Sheet'!A1" display="Back to Cover Sheet" xr:uid="{00000000-0004-0000-1D00-000000000000}"/>
  </hyperlinks>
  <pageMargins left="0.75" right="0.75" top="1" bottom="1" header="0.5" footer="0.5"/>
  <pageSetup orientation="portrait" horizontalDpi="4294967292" verticalDpi="4294967292"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CCCCFF"/>
  </sheetPr>
  <dimension ref="B2:K249"/>
  <sheetViews>
    <sheetView zoomScale="80" zoomScaleNormal="80" zoomScalePageLayoutView="125" workbookViewId="0">
      <selection activeCell="B2" sqref="B2:H2"/>
    </sheetView>
  </sheetViews>
  <sheetFormatPr defaultColWidth="8.7109375" defaultRowHeight="15.75"/>
  <cols>
    <col min="1" max="1" width="2.28515625" style="267" customWidth="1"/>
    <col min="2" max="2" width="3.85546875" style="264" customWidth="1"/>
    <col min="3" max="3" width="3.7109375" style="271" customWidth="1"/>
    <col min="4" max="4" width="255.7109375" style="267" bestFit="1" customWidth="1"/>
    <col min="5" max="5" width="15.7109375" style="272" customWidth="1"/>
    <col min="6" max="6" width="15.85546875" style="264" bestFit="1" customWidth="1"/>
    <col min="7" max="7" width="15.7109375" style="273" bestFit="1" customWidth="1"/>
    <col min="8" max="8" width="14.42578125" style="274" bestFit="1" customWidth="1"/>
    <col min="9" max="9" width="4.140625" style="267" customWidth="1"/>
    <col min="10" max="10" width="30" style="191" bestFit="1" customWidth="1"/>
    <col min="11" max="11" width="24.5703125" style="191" customWidth="1"/>
    <col min="12" max="16384" width="8.7109375" style="267"/>
  </cols>
  <sheetData>
    <row r="2" spans="2:11" ht="21">
      <c r="B2" s="530" t="s">
        <v>2917</v>
      </c>
      <c r="C2" s="530"/>
      <c r="D2" s="530"/>
      <c r="E2" s="530"/>
      <c r="F2" s="530"/>
      <c r="G2" s="530"/>
      <c r="H2" s="530"/>
      <c r="J2" s="184" t="s">
        <v>53</v>
      </c>
      <c r="K2" s="267"/>
    </row>
    <row r="3" spans="2:11" ht="23.25">
      <c r="B3" s="117" t="s">
        <v>151</v>
      </c>
      <c r="C3" s="529" t="s">
        <v>620</v>
      </c>
      <c r="D3" s="529"/>
      <c r="E3" s="467" t="s">
        <v>200</v>
      </c>
      <c r="F3" s="467" t="s">
        <v>201</v>
      </c>
      <c r="G3" s="467" t="s">
        <v>202</v>
      </c>
      <c r="H3" s="467" t="s">
        <v>203</v>
      </c>
      <c r="J3" s="551" t="s">
        <v>204</v>
      </c>
      <c r="K3" s="551"/>
    </row>
    <row r="4" spans="2:11">
      <c r="B4" s="359"/>
      <c r="C4" s="360" t="s">
        <v>621</v>
      </c>
      <c r="D4" s="359"/>
      <c r="E4" s="359"/>
      <c r="F4" s="359"/>
      <c r="G4" s="359"/>
      <c r="H4" s="359"/>
      <c r="J4" s="552" t="str">
        <f>Cust_Acyn</f>
        <v>Customer</v>
      </c>
      <c r="K4" s="552"/>
    </row>
    <row r="5" spans="2:11">
      <c r="B5" s="359"/>
      <c r="C5" s="360" t="s">
        <v>2799</v>
      </c>
      <c r="D5" s="359"/>
      <c r="E5" s="359"/>
      <c r="F5" s="359"/>
      <c r="G5" s="359"/>
      <c r="H5" s="359"/>
      <c r="J5" s="173" t="s">
        <v>209</v>
      </c>
      <c r="K5" s="173" t="str">
        <f>Cust_PM</f>
        <v>Cust_PM_TBD</v>
      </c>
    </row>
    <row r="6" spans="2:11">
      <c r="B6" s="579" t="s">
        <v>2362</v>
      </c>
      <c r="C6" s="579"/>
      <c r="D6" s="579"/>
      <c r="E6" s="579"/>
      <c r="F6" s="579"/>
      <c r="G6" s="579"/>
      <c r="H6" s="579"/>
      <c r="J6" s="173" t="s">
        <v>213</v>
      </c>
      <c r="K6" s="173" t="str">
        <f>Cust_Storage_Lead</f>
        <v>Cust_Storage_Lead_TBD</v>
      </c>
    </row>
    <row r="7" spans="2:11">
      <c r="B7" s="208">
        <v>1</v>
      </c>
      <c r="C7" s="209" t="s">
        <v>2363</v>
      </c>
      <c r="D7" s="209"/>
      <c r="E7" s="209" t="str">
        <f>Cust_Acyn&amp;"/ Hitachi"</f>
        <v>Customer/ Hitachi</v>
      </c>
      <c r="F7" s="208" t="s">
        <v>627</v>
      </c>
      <c r="G7" s="210"/>
      <c r="H7" s="211"/>
      <c r="J7" s="173" t="s">
        <v>215</v>
      </c>
      <c r="K7" s="173"/>
    </row>
    <row r="8" spans="2:11">
      <c r="B8" s="529" t="s">
        <v>2364</v>
      </c>
      <c r="C8" s="529"/>
      <c r="D8" s="529"/>
      <c r="E8" s="529"/>
      <c r="F8" s="529"/>
      <c r="G8" s="529"/>
      <c r="H8" s="529"/>
      <c r="J8" s="552" t="s">
        <v>217</v>
      </c>
      <c r="K8" s="552"/>
    </row>
    <row r="9" spans="2:11" s="280" customFormat="1">
      <c r="B9" s="208"/>
      <c r="C9" s="222" t="s">
        <v>1048</v>
      </c>
      <c r="D9" s="222"/>
      <c r="E9" s="229"/>
      <c r="F9" s="199"/>
      <c r="G9" s="209"/>
      <c r="H9" s="230"/>
      <c r="J9" s="173" t="s">
        <v>219</v>
      </c>
      <c r="K9" s="173" t="str">
        <f>Hitachi_PM_1</f>
        <v>HitachiPM_TBD</v>
      </c>
    </row>
    <row r="10" spans="2:11">
      <c r="B10" s="208"/>
      <c r="C10" s="223" t="s">
        <v>2365</v>
      </c>
      <c r="D10" s="227"/>
      <c r="E10" s="474" t="s">
        <v>294</v>
      </c>
      <c r="F10" s="199" t="s">
        <v>208</v>
      </c>
      <c r="G10" s="209"/>
      <c r="H10" s="228"/>
      <c r="J10" s="173" t="s">
        <v>1159</v>
      </c>
      <c r="K10" s="173" t="str">
        <f>Hitachi_STC_1</f>
        <v>Hitachi_STC_TBD</v>
      </c>
    </row>
    <row r="11" spans="2:11" s="280" customFormat="1">
      <c r="B11" s="208">
        <f>B7+1</f>
        <v>2</v>
      </c>
      <c r="C11" s="223" t="s">
        <v>2366</v>
      </c>
      <c r="D11" s="227"/>
      <c r="E11" s="474" t="s">
        <v>294</v>
      </c>
      <c r="F11" s="199" t="s">
        <v>208</v>
      </c>
      <c r="G11" s="209"/>
      <c r="H11" s="228"/>
      <c r="J11" s="173" t="s">
        <v>223</v>
      </c>
      <c r="K11" s="173" t="str">
        <f>Hitachi_Lead_TC</f>
        <v>HitachiLeadTC_TBD</v>
      </c>
    </row>
    <row r="12" spans="2:11" s="280" customFormat="1">
      <c r="B12" s="208">
        <f t="shared" ref="B12:B13" si="0">B11+1</f>
        <v>3</v>
      </c>
      <c r="C12" s="223" t="s">
        <v>2367</v>
      </c>
      <c r="D12" s="227"/>
      <c r="E12" s="474" t="s">
        <v>294</v>
      </c>
      <c r="F12" s="199" t="s">
        <v>208</v>
      </c>
      <c r="G12" s="209"/>
      <c r="H12" s="228"/>
      <c r="J12" s="173" t="s">
        <v>225</v>
      </c>
      <c r="K12" s="173" t="str">
        <f>Hitachi_TC_1</f>
        <v>HitachiTC1_TBD</v>
      </c>
    </row>
    <row r="13" spans="2:11" s="280" customFormat="1">
      <c r="B13" s="208">
        <f t="shared" si="0"/>
        <v>4</v>
      </c>
      <c r="C13" s="223" t="s">
        <v>2694</v>
      </c>
      <c r="D13" s="227"/>
      <c r="E13" s="474" t="s">
        <v>294</v>
      </c>
      <c r="F13" s="199" t="s">
        <v>208</v>
      </c>
      <c r="G13" s="209"/>
      <c r="H13" s="228"/>
      <c r="J13" s="173" t="s">
        <v>227</v>
      </c>
      <c r="K13" s="173" t="str">
        <f>Hitachi_TC_2</f>
        <v>HitachiTC2_TBD</v>
      </c>
    </row>
    <row r="14" spans="2:11" s="280" customFormat="1">
      <c r="B14" s="638" t="s">
        <v>2369</v>
      </c>
      <c r="C14" s="638"/>
      <c r="D14" s="638"/>
      <c r="E14" s="638"/>
      <c r="F14" s="638"/>
      <c r="G14" s="638"/>
      <c r="H14" s="638"/>
      <c r="J14" s="191"/>
      <c r="K14" s="191"/>
    </row>
    <row r="15" spans="2:11" s="280" customFormat="1">
      <c r="B15" s="160">
        <f>B13+1</f>
        <v>5</v>
      </c>
      <c r="C15" s="462" t="s">
        <v>1052</v>
      </c>
      <c r="D15" s="462"/>
      <c r="E15" s="474" t="s">
        <v>294</v>
      </c>
      <c r="F15" s="160" t="s">
        <v>1053</v>
      </c>
      <c r="G15" s="217"/>
      <c r="H15" s="231"/>
      <c r="J15" s="191"/>
      <c r="K15" s="191"/>
    </row>
    <row r="16" spans="2:11">
      <c r="B16" s="208">
        <f>B15+1</f>
        <v>6</v>
      </c>
      <c r="C16" s="462" t="s">
        <v>1056</v>
      </c>
      <c r="D16" s="462"/>
      <c r="E16" s="474" t="s">
        <v>294</v>
      </c>
      <c r="F16" s="160" t="s">
        <v>1053</v>
      </c>
      <c r="G16" s="217"/>
      <c r="H16" s="231"/>
    </row>
    <row r="17" spans="2:8">
      <c r="B17" s="208">
        <f>B16+1</f>
        <v>7</v>
      </c>
      <c r="C17" s="462" t="s">
        <v>1057</v>
      </c>
      <c r="D17" s="462"/>
      <c r="E17" s="474" t="s">
        <v>294</v>
      </c>
      <c r="F17" s="160" t="s">
        <v>1053</v>
      </c>
      <c r="G17" s="217"/>
      <c r="H17" s="231"/>
    </row>
    <row r="18" spans="2:8">
      <c r="B18" s="208">
        <f>B17+1</f>
        <v>8</v>
      </c>
      <c r="C18" s="462" t="s">
        <v>2370</v>
      </c>
      <c r="D18" s="462"/>
      <c r="E18" s="474" t="s">
        <v>294</v>
      </c>
      <c r="F18" s="160" t="s">
        <v>1053</v>
      </c>
      <c r="G18" s="217"/>
      <c r="H18" s="231"/>
    </row>
    <row r="19" spans="2:8">
      <c r="B19" s="641" t="s">
        <v>2371</v>
      </c>
      <c r="C19" s="641"/>
      <c r="D19" s="641"/>
      <c r="E19" s="641"/>
      <c r="F19" s="641"/>
      <c r="G19" s="641"/>
      <c r="H19" s="641"/>
    </row>
    <row r="20" spans="2:8">
      <c r="B20" s="160">
        <f>B18+1</f>
        <v>9</v>
      </c>
      <c r="C20" s="462" t="s">
        <v>2374</v>
      </c>
      <c r="D20" s="131"/>
      <c r="E20" s="161" t="str">
        <f>Cust_Acyn</f>
        <v>Customer</v>
      </c>
      <c r="F20" s="216" t="s">
        <v>325</v>
      </c>
      <c r="G20" s="217"/>
      <c r="H20" s="231"/>
    </row>
    <row r="21" spans="2:8">
      <c r="B21" s="160">
        <f>B20+1</f>
        <v>10</v>
      </c>
      <c r="C21" s="462" t="s">
        <v>2800</v>
      </c>
      <c r="D21" s="131"/>
      <c r="E21" s="161" t="str">
        <f>Cust_Acyn</f>
        <v>Customer</v>
      </c>
      <c r="F21" s="216" t="s">
        <v>325</v>
      </c>
      <c r="G21" s="217"/>
      <c r="H21" s="231"/>
    </row>
    <row r="22" spans="2:8">
      <c r="B22" s="160">
        <f>B21+1</f>
        <v>11</v>
      </c>
      <c r="C22" s="209" t="s">
        <v>2801</v>
      </c>
      <c r="D22" s="462"/>
      <c r="E22" s="161" t="str">
        <f>Cust_Acyn</f>
        <v>Customer</v>
      </c>
      <c r="F22" s="216" t="s">
        <v>325</v>
      </c>
      <c r="G22" s="217"/>
      <c r="H22" s="231"/>
    </row>
    <row r="23" spans="2:8">
      <c r="B23" s="160">
        <f>B22+1</f>
        <v>12</v>
      </c>
      <c r="C23" s="209" t="s">
        <v>2377</v>
      </c>
      <c r="D23" s="213"/>
      <c r="E23" s="161" t="str">
        <f>Cust_Acyn</f>
        <v>Customer</v>
      </c>
      <c r="F23" s="216" t="s">
        <v>325</v>
      </c>
      <c r="G23" s="217"/>
      <c r="H23" s="231"/>
    </row>
    <row r="24" spans="2:8">
      <c r="B24" s="160">
        <f t="shared" ref="B24" si="1">B23+1</f>
        <v>13</v>
      </c>
      <c r="C24" s="209" t="s">
        <v>2918</v>
      </c>
      <c r="D24" s="213"/>
      <c r="E24" s="161" t="str">
        <f>Cust_Acyn</f>
        <v>Customer</v>
      </c>
      <c r="F24" s="216" t="s">
        <v>325</v>
      </c>
      <c r="G24" s="217"/>
      <c r="H24" s="231"/>
    </row>
    <row r="25" spans="2:8" ht="31.5">
      <c r="B25" s="160"/>
      <c r="C25" s="209"/>
      <c r="D25" s="394" t="s">
        <v>2919</v>
      </c>
      <c r="E25" s="161"/>
      <c r="F25" s="160"/>
      <c r="G25" s="217"/>
      <c r="H25" s="231"/>
    </row>
    <row r="26" spans="2:8">
      <c r="B26" s="160">
        <f>B24+1</f>
        <v>14</v>
      </c>
      <c r="C26" s="209" t="s">
        <v>2920</v>
      </c>
      <c r="D26" s="213"/>
      <c r="E26" s="161" t="str">
        <f>Cust_Acyn</f>
        <v>Customer</v>
      </c>
      <c r="F26" s="216" t="s">
        <v>325</v>
      </c>
      <c r="G26" s="217"/>
      <c r="H26" s="231"/>
    </row>
    <row r="27" spans="2:8">
      <c r="B27" s="160"/>
      <c r="C27" s="208" t="s">
        <v>167</v>
      </c>
      <c r="D27" s="394" t="s">
        <v>2921</v>
      </c>
      <c r="E27" s="161"/>
      <c r="F27" s="160"/>
      <c r="G27" s="217"/>
      <c r="H27" s="231"/>
    </row>
    <row r="28" spans="2:8">
      <c r="B28" s="160"/>
      <c r="C28" s="208"/>
      <c r="D28" s="341" t="s">
        <v>2922</v>
      </c>
      <c r="E28" s="161"/>
      <c r="F28" s="160"/>
      <c r="G28" s="217"/>
      <c r="H28" s="231"/>
    </row>
    <row r="29" spans="2:8">
      <c r="B29" s="160"/>
      <c r="C29" s="209"/>
      <c r="D29" s="347" t="s">
        <v>2923</v>
      </c>
      <c r="E29" s="161"/>
      <c r="F29" s="160"/>
      <c r="G29" s="217"/>
      <c r="H29" s="231"/>
    </row>
    <row r="30" spans="2:8">
      <c r="B30" s="160"/>
      <c r="C30" s="209"/>
      <c r="D30" s="347" t="s">
        <v>2924</v>
      </c>
      <c r="E30" s="161"/>
      <c r="F30" s="160"/>
      <c r="G30" s="217"/>
      <c r="H30" s="231"/>
    </row>
    <row r="31" spans="2:8">
      <c r="B31" s="160"/>
      <c r="C31" s="209"/>
      <c r="D31" s="347" t="s">
        <v>2925</v>
      </c>
      <c r="E31" s="161"/>
      <c r="F31" s="160"/>
      <c r="G31" s="217"/>
      <c r="H31" s="231"/>
    </row>
    <row r="32" spans="2:8">
      <c r="B32" s="160"/>
      <c r="C32" s="209"/>
      <c r="D32" s="347" t="s">
        <v>2926</v>
      </c>
      <c r="E32" s="161"/>
      <c r="F32" s="160"/>
      <c r="G32" s="217"/>
      <c r="H32" s="231"/>
    </row>
    <row r="33" spans="2:8">
      <c r="B33" s="160"/>
      <c r="C33" s="209"/>
      <c r="D33" s="347" t="s">
        <v>2927</v>
      </c>
      <c r="E33" s="161"/>
      <c r="F33" s="160"/>
      <c r="G33" s="217"/>
      <c r="H33" s="231"/>
    </row>
    <row r="34" spans="2:8">
      <c r="B34" s="160"/>
      <c r="C34" s="209"/>
      <c r="D34" s="347" t="s">
        <v>2928</v>
      </c>
      <c r="E34" s="161"/>
      <c r="F34" s="160"/>
      <c r="G34" s="217"/>
      <c r="H34" s="231"/>
    </row>
    <row r="35" spans="2:8">
      <c r="B35" s="160"/>
      <c r="C35" s="209"/>
      <c r="D35" s="347" t="s">
        <v>2929</v>
      </c>
      <c r="E35" s="161"/>
      <c r="F35" s="160"/>
      <c r="G35" s="217"/>
      <c r="H35" s="231"/>
    </row>
    <row r="36" spans="2:8">
      <c r="B36" s="160"/>
      <c r="C36" s="209"/>
      <c r="D36" s="347" t="s">
        <v>2930</v>
      </c>
      <c r="E36" s="161"/>
      <c r="F36" s="160"/>
      <c r="G36" s="217"/>
      <c r="H36" s="231"/>
    </row>
    <row r="37" spans="2:8">
      <c r="B37" s="160"/>
      <c r="C37" s="209"/>
      <c r="D37" s="347" t="s">
        <v>2931</v>
      </c>
      <c r="E37" s="161"/>
      <c r="F37" s="160"/>
      <c r="G37" s="217"/>
      <c r="H37" s="231"/>
    </row>
    <row r="38" spans="2:8">
      <c r="B38" s="160"/>
      <c r="C38" s="209"/>
      <c r="D38" s="347" t="s">
        <v>2932</v>
      </c>
      <c r="E38" s="161"/>
      <c r="F38" s="160"/>
      <c r="G38" s="217"/>
      <c r="H38" s="231"/>
    </row>
    <row r="39" spans="2:8">
      <c r="B39" s="160"/>
      <c r="C39" s="208" t="s">
        <v>169</v>
      </c>
      <c r="D39" s="394" t="s">
        <v>2819</v>
      </c>
      <c r="E39" s="161"/>
      <c r="F39" s="160"/>
      <c r="G39" s="217"/>
      <c r="H39" s="231"/>
    </row>
    <row r="40" spans="2:8">
      <c r="B40" s="160"/>
      <c r="C40" s="209"/>
      <c r="D40" s="347" t="s">
        <v>2933</v>
      </c>
      <c r="E40" s="161"/>
      <c r="F40" s="160"/>
      <c r="G40" s="217"/>
      <c r="H40" s="231"/>
    </row>
    <row r="41" spans="2:8">
      <c r="B41" s="160"/>
      <c r="C41" s="209"/>
      <c r="D41" s="347" t="s">
        <v>2934</v>
      </c>
      <c r="E41" s="161"/>
      <c r="F41" s="160"/>
      <c r="G41" s="217"/>
      <c r="H41" s="231"/>
    </row>
    <row r="42" spans="2:8">
      <c r="B42" s="579" t="s">
        <v>2382</v>
      </c>
      <c r="C42" s="579"/>
      <c r="D42" s="579"/>
      <c r="E42" s="579"/>
      <c r="F42" s="579"/>
      <c r="G42" s="579"/>
      <c r="H42" s="579"/>
    </row>
    <row r="43" spans="2:8">
      <c r="B43" s="160">
        <f>B26+1</f>
        <v>15</v>
      </c>
      <c r="C43" s="209" t="s">
        <v>2935</v>
      </c>
      <c r="D43" s="394"/>
      <c r="E43" s="161" t="str">
        <f>Cust_Acyn</f>
        <v>Customer</v>
      </c>
      <c r="F43" s="216" t="s">
        <v>325</v>
      </c>
      <c r="G43" s="217"/>
      <c r="H43" s="231"/>
    </row>
    <row r="44" spans="2:8">
      <c r="B44" s="160"/>
      <c r="C44" s="209"/>
      <c r="D44" s="341" t="s">
        <v>2936</v>
      </c>
      <c r="E44" s="279"/>
      <c r="F44" s="279"/>
      <c r="G44" s="279"/>
      <c r="H44" s="279"/>
    </row>
    <row r="45" spans="2:8">
      <c r="B45" s="160"/>
      <c r="C45" s="209"/>
      <c r="D45" s="209" t="s">
        <v>2937</v>
      </c>
      <c r="E45" s="161"/>
      <c r="F45" s="160"/>
      <c r="G45" s="217"/>
      <c r="H45" s="231"/>
    </row>
    <row r="46" spans="2:8">
      <c r="B46" s="160">
        <f>B43+1</f>
        <v>16</v>
      </c>
      <c r="C46" s="209" t="s">
        <v>2938</v>
      </c>
      <c r="D46" s="209"/>
      <c r="E46" s="161" t="str">
        <f>Cust_Acyn</f>
        <v>Customer</v>
      </c>
      <c r="F46" s="216" t="s">
        <v>325</v>
      </c>
      <c r="G46" s="217"/>
      <c r="H46" s="231"/>
    </row>
    <row r="47" spans="2:8">
      <c r="B47" s="160"/>
      <c r="C47" s="208" t="s">
        <v>167</v>
      </c>
      <c r="D47" s="209" t="s">
        <v>2939</v>
      </c>
      <c r="E47" s="161"/>
      <c r="F47" s="160"/>
      <c r="G47" s="217"/>
      <c r="H47" s="231"/>
    </row>
    <row r="48" spans="2:8">
      <c r="B48" s="160"/>
      <c r="C48" s="208"/>
      <c r="D48" s="209" t="s">
        <v>770</v>
      </c>
      <c r="E48" s="161"/>
      <c r="F48" s="160"/>
      <c r="G48" s="217"/>
      <c r="H48" s="231"/>
    </row>
    <row r="49" spans="2:8">
      <c r="B49" s="160"/>
      <c r="C49" s="208"/>
      <c r="D49" s="347" t="s">
        <v>2940</v>
      </c>
      <c r="E49" s="161"/>
      <c r="F49" s="160"/>
      <c r="G49" s="217"/>
      <c r="H49" s="231"/>
    </row>
    <row r="50" spans="2:8">
      <c r="B50" s="160"/>
      <c r="C50" s="208" t="s">
        <v>169</v>
      </c>
      <c r="D50" s="209" t="s">
        <v>2941</v>
      </c>
      <c r="E50" s="161"/>
      <c r="F50" s="160"/>
      <c r="G50" s="217"/>
      <c r="H50" s="231"/>
    </row>
    <row r="51" spans="2:8">
      <c r="B51" s="160"/>
      <c r="C51" s="208" t="s">
        <v>171</v>
      </c>
      <c r="D51" s="209" t="s">
        <v>2942</v>
      </c>
      <c r="E51" s="161"/>
      <c r="F51" s="160"/>
      <c r="G51" s="217"/>
      <c r="H51" s="231"/>
    </row>
    <row r="52" spans="2:8">
      <c r="B52" s="160"/>
      <c r="C52" s="208"/>
      <c r="D52" s="209" t="s">
        <v>2768</v>
      </c>
      <c r="E52" s="161"/>
      <c r="F52" s="160"/>
      <c r="G52" s="217"/>
      <c r="H52" s="231"/>
    </row>
    <row r="53" spans="2:8">
      <c r="B53" s="160"/>
      <c r="C53" s="208"/>
      <c r="D53" s="347" t="s">
        <v>2943</v>
      </c>
      <c r="E53" s="161"/>
      <c r="F53" s="160"/>
      <c r="G53" s="217"/>
      <c r="H53" s="231"/>
    </row>
    <row r="54" spans="2:8">
      <c r="B54" s="160"/>
      <c r="C54" s="208"/>
      <c r="D54" s="209" t="s">
        <v>2944</v>
      </c>
      <c r="E54" s="161"/>
      <c r="F54" s="160"/>
      <c r="G54" s="217"/>
      <c r="H54" s="231"/>
    </row>
    <row r="55" spans="2:8">
      <c r="B55" s="160"/>
      <c r="C55" s="208" t="s">
        <v>173</v>
      </c>
      <c r="D55" s="209" t="s">
        <v>2945</v>
      </c>
      <c r="E55" s="161"/>
      <c r="F55" s="160"/>
      <c r="G55" s="217"/>
      <c r="H55" s="231"/>
    </row>
    <row r="56" spans="2:8">
      <c r="B56" s="160"/>
      <c r="C56" s="208"/>
      <c r="D56" s="347" t="s">
        <v>2946</v>
      </c>
      <c r="E56" s="161"/>
      <c r="F56" s="160"/>
      <c r="G56" s="217"/>
      <c r="H56" s="231"/>
    </row>
    <row r="57" spans="2:8">
      <c r="B57" s="160"/>
      <c r="C57" s="208" t="s">
        <v>233</v>
      </c>
      <c r="D57" s="209" t="s">
        <v>2947</v>
      </c>
      <c r="E57" s="161"/>
      <c r="F57" s="160"/>
      <c r="G57" s="217"/>
      <c r="H57" s="231"/>
    </row>
    <row r="58" spans="2:8">
      <c r="B58" s="160"/>
      <c r="C58" s="208"/>
      <c r="D58" s="209" t="s">
        <v>2948</v>
      </c>
      <c r="E58" s="161"/>
      <c r="F58" s="160"/>
      <c r="G58" s="217"/>
      <c r="H58" s="231"/>
    </row>
    <row r="59" spans="2:8">
      <c r="B59" s="160"/>
      <c r="C59" s="208" t="s">
        <v>243</v>
      </c>
      <c r="D59" s="209" t="s">
        <v>2949</v>
      </c>
      <c r="E59" s="161"/>
      <c r="F59" s="160"/>
      <c r="G59" s="217"/>
      <c r="H59" s="231"/>
    </row>
    <row r="60" spans="2:8">
      <c r="B60" s="160"/>
      <c r="C60" s="208" t="s">
        <v>457</v>
      </c>
      <c r="D60" s="209" t="s">
        <v>2950</v>
      </c>
      <c r="E60" s="161"/>
      <c r="F60" s="160"/>
      <c r="G60" s="217"/>
      <c r="H60" s="231"/>
    </row>
    <row r="61" spans="2:8">
      <c r="B61" s="160"/>
      <c r="C61" s="208"/>
      <c r="D61" s="347" t="s">
        <v>2951</v>
      </c>
      <c r="E61" s="161"/>
      <c r="F61" s="160"/>
      <c r="G61" s="217"/>
      <c r="H61" s="231"/>
    </row>
    <row r="62" spans="2:8">
      <c r="B62" s="160"/>
      <c r="C62" s="208"/>
      <c r="D62" s="347" t="s">
        <v>2832</v>
      </c>
      <c r="E62" s="161"/>
      <c r="F62" s="160"/>
      <c r="G62" s="217"/>
      <c r="H62" s="231"/>
    </row>
    <row r="63" spans="2:8">
      <c r="B63" s="160"/>
      <c r="C63" s="208"/>
      <c r="D63" s="347" t="s">
        <v>2952</v>
      </c>
      <c r="E63" s="161"/>
      <c r="F63" s="160"/>
      <c r="G63" s="217"/>
      <c r="H63" s="231"/>
    </row>
    <row r="64" spans="2:8">
      <c r="B64" s="160"/>
      <c r="C64" s="208" t="s">
        <v>462</v>
      </c>
      <c r="D64" s="209" t="s">
        <v>2953</v>
      </c>
      <c r="E64" s="161"/>
      <c r="F64" s="160"/>
      <c r="G64" s="217"/>
      <c r="H64" s="231"/>
    </row>
    <row r="65" spans="2:8">
      <c r="B65" s="160"/>
      <c r="C65" s="208"/>
      <c r="D65" s="347" t="s">
        <v>2954</v>
      </c>
      <c r="E65" s="161"/>
      <c r="F65" s="160"/>
      <c r="G65" s="217"/>
      <c r="H65" s="231"/>
    </row>
    <row r="66" spans="2:8">
      <c r="B66" s="160"/>
      <c r="C66" s="208" t="s">
        <v>471</v>
      </c>
      <c r="D66" s="209" t="s">
        <v>2955</v>
      </c>
      <c r="E66" s="161"/>
      <c r="F66" s="160"/>
      <c r="G66" s="217"/>
      <c r="H66" s="231"/>
    </row>
    <row r="67" spans="2:8">
      <c r="B67" s="160"/>
      <c r="C67" s="209"/>
      <c r="D67" s="347" t="s">
        <v>2956</v>
      </c>
      <c r="E67" s="161"/>
      <c r="F67" s="160"/>
      <c r="G67" s="217"/>
      <c r="H67" s="231"/>
    </row>
    <row r="68" spans="2:8">
      <c r="B68" s="160"/>
      <c r="C68" s="208" t="s">
        <v>481</v>
      </c>
      <c r="D68" s="390" t="s">
        <v>2957</v>
      </c>
      <c r="E68" s="161"/>
      <c r="F68" s="160"/>
      <c r="G68" s="217"/>
      <c r="H68" s="231"/>
    </row>
    <row r="69" spans="2:8">
      <c r="B69" s="160"/>
      <c r="C69" s="209"/>
      <c r="D69" s="310" t="s">
        <v>2958</v>
      </c>
      <c r="E69" s="161"/>
      <c r="F69" s="160"/>
      <c r="G69" s="217"/>
      <c r="H69" s="231"/>
    </row>
    <row r="70" spans="2:8" ht="31.5">
      <c r="B70" s="160"/>
      <c r="C70" s="209"/>
      <c r="D70" s="390" t="s">
        <v>2959</v>
      </c>
      <c r="E70" s="161"/>
      <c r="F70" s="160"/>
      <c r="G70" s="217"/>
      <c r="H70" s="231"/>
    </row>
    <row r="71" spans="2:8">
      <c r="B71" s="160"/>
      <c r="C71" s="209"/>
      <c r="D71" s="209" t="s">
        <v>2960</v>
      </c>
      <c r="E71" s="161"/>
      <c r="F71" s="160"/>
      <c r="G71" s="217"/>
      <c r="H71" s="231"/>
    </row>
    <row r="72" spans="2:8">
      <c r="B72" s="160"/>
      <c r="C72" s="209"/>
      <c r="D72" s="347" t="s">
        <v>2961</v>
      </c>
      <c r="E72" s="161"/>
      <c r="F72" s="160"/>
      <c r="G72" s="217"/>
      <c r="H72" s="231"/>
    </row>
    <row r="73" spans="2:8" ht="31.5">
      <c r="B73" s="160"/>
      <c r="C73" s="209"/>
      <c r="D73" s="390" t="s">
        <v>2962</v>
      </c>
      <c r="E73" s="161"/>
      <c r="F73" s="160"/>
      <c r="G73" s="217"/>
      <c r="H73" s="231"/>
    </row>
    <row r="74" spans="2:8">
      <c r="B74" s="160">
        <f>B46+1</f>
        <v>17</v>
      </c>
      <c r="C74" s="209" t="s">
        <v>2963</v>
      </c>
      <c r="D74" s="209"/>
      <c r="E74" s="161" t="str">
        <f>Cust_Acyn</f>
        <v>Customer</v>
      </c>
      <c r="F74" s="216" t="s">
        <v>325</v>
      </c>
      <c r="G74" s="217"/>
      <c r="H74" s="231"/>
    </row>
    <row r="75" spans="2:8">
      <c r="B75" s="160"/>
      <c r="C75" s="208" t="s">
        <v>167</v>
      </c>
      <c r="D75" s="209" t="s">
        <v>2964</v>
      </c>
      <c r="E75" s="161"/>
      <c r="F75" s="160"/>
      <c r="G75" s="217"/>
      <c r="H75" s="231"/>
    </row>
    <row r="76" spans="2:8">
      <c r="B76" s="160"/>
      <c r="C76" s="208"/>
      <c r="D76" s="209" t="s">
        <v>770</v>
      </c>
      <c r="E76" s="161"/>
      <c r="F76" s="160"/>
      <c r="G76" s="217"/>
      <c r="H76" s="231"/>
    </row>
    <row r="77" spans="2:8">
      <c r="B77" s="160"/>
      <c r="C77" s="208"/>
      <c r="D77" s="347" t="s">
        <v>2965</v>
      </c>
      <c r="E77" s="161"/>
      <c r="F77" s="160"/>
      <c r="G77" s="217"/>
      <c r="H77" s="231"/>
    </row>
    <row r="78" spans="2:8">
      <c r="B78" s="160"/>
      <c r="C78" s="208" t="s">
        <v>169</v>
      </c>
      <c r="D78" s="209" t="s">
        <v>2966</v>
      </c>
      <c r="E78" s="161"/>
      <c r="F78" s="160"/>
      <c r="G78" s="217"/>
      <c r="H78" s="231"/>
    </row>
    <row r="79" spans="2:8">
      <c r="B79" s="160"/>
      <c r="C79" s="208"/>
      <c r="D79" s="347" t="s">
        <v>2967</v>
      </c>
      <c r="E79" s="161"/>
      <c r="F79" s="160"/>
      <c r="G79" s="217"/>
      <c r="H79" s="231"/>
    </row>
    <row r="80" spans="2:8">
      <c r="B80" s="160"/>
      <c r="C80" s="208"/>
      <c r="D80" s="347" t="s">
        <v>2968</v>
      </c>
      <c r="E80" s="161"/>
      <c r="F80" s="160"/>
      <c r="G80" s="217"/>
      <c r="H80" s="231"/>
    </row>
    <row r="81" spans="2:11">
      <c r="B81" s="160"/>
      <c r="C81" s="208"/>
      <c r="D81" s="347" t="s">
        <v>2969</v>
      </c>
      <c r="E81" s="161"/>
      <c r="F81" s="160"/>
      <c r="G81" s="217"/>
      <c r="H81" s="231"/>
    </row>
    <row r="82" spans="2:11">
      <c r="B82" s="160"/>
      <c r="C82" s="208"/>
      <c r="D82" s="347" t="s">
        <v>2970</v>
      </c>
      <c r="E82" s="161"/>
      <c r="F82" s="160"/>
      <c r="G82" s="217"/>
      <c r="H82" s="231"/>
    </row>
    <row r="83" spans="2:11">
      <c r="B83" s="160"/>
      <c r="C83" s="208" t="s">
        <v>171</v>
      </c>
      <c r="D83" s="209" t="s">
        <v>2971</v>
      </c>
      <c r="E83" s="161"/>
      <c r="F83" s="160"/>
      <c r="G83" s="217"/>
      <c r="H83" s="231"/>
    </row>
    <row r="84" spans="2:11">
      <c r="B84" s="160"/>
      <c r="C84" s="208"/>
      <c r="D84" s="347" t="s">
        <v>2972</v>
      </c>
      <c r="E84" s="161"/>
      <c r="F84" s="160"/>
      <c r="G84" s="217"/>
      <c r="H84" s="231"/>
    </row>
    <row r="85" spans="2:11">
      <c r="B85" s="160"/>
      <c r="C85" s="208" t="s">
        <v>173</v>
      </c>
      <c r="D85" s="209" t="s">
        <v>2973</v>
      </c>
      <c r="E85" s="161"/>
      <c r="F85" s="160"/>
      <c r="G85" s="217"/>
      <c r="H85" s="231"/>
    </row>
    <row r="86" spans="2:11">
      <c r="B86" s="160"/>
      <c r="C86" s="208" t="s">
        <v>233</v>
      </c>
      <c r="D86" s="209" t="s">
        <v>2974</v>
      </c>
      <c r="E86" s="161"/>
      <c r="F86" s="160"/>
      <c r="G86" s="217"/>
      <c r="H86" s="231"/>
    </row>
    <row r="87" spans="2:11">
      <c r="B87" s="160"/>
      <c r="C87" s="208"/>
      <c r="D87" s="347" t="s">
        <v>2832</v>
      </c>
      <c r="E87" s="161"/>
      <c r="F87" s="160"/>
      <c r="G87" s="217"/>
      <c r="H87" s="231"/>
    </row>
    <row r="88" spans="2:11">
      <c r="B88" s="160">
        <f>B74+1</f>
        <v>18</v>
      </c>
      <c r="C88" s="209" t="s">
        <v>2826</v>
      </c>
      <c r="D88" s="209"/>
      <c r="E88" s="161" t="str">
        <f>Cust_Acyn</f>
        <v>Customer</v>
      </c>
      <c r="F88" s="216" t="s">
        <v>325</v>
      </c>
      <c r="G88" s="217"/>
      <c r="H88" s="231"/>
    </row>
    <row r="89" spans="2:11">
      <c r="B89" s="160"/>
      <c r="C89" s="209"/>
      <c r="D89" s="209" t="s">
        <v>2827</v>
      </c>
      <c r="E89" s="161"/>
      <c r="F89" s="160"/>
      <c r="G89" s="217"/>
      <c r="H89" s="231"/>
    </row>
    <row r="90" spans="2:11">
      <c r="B90" s="160"/>
      <c r="C90" s="209"/>
      <c r="D90" s="347" t="s">
        <v>2975</v>
      </c>
      <c r="E90" s="474"/>
      <c r="F90" s="160"/>
      <c r="G90" s="248"/>
      <c r="H90" s="228"/>
    </row>
    <row r="91" spans="2:11">
      <c r="B91" s="160"/>
      <c r="C91" s="209"/>
      <c r="D91" s="347" t="s">
        <v>2976</v>
      </c>
      <c r="E91" s="474"/>
      <c r="F91" s="160"/>
      <c r="G91" s="248"/>
      <c r="H91" s="228"/>
    </row>
    <row r="92" spans="2:11" s="280" customFormat="1" ht="47.25">
      <c r="B92" s="160"/>
      <c r="C92" s="209"/>
      <c r="D92" s="341" t="s">
        <v>2977</v>
      </c>
      <c r="E92" s="474"/>
      <c r="F92" s="160"/>
      <c r="G92" s="248"/>
      <c r="H92" s="228"/>
      <c r="J92" s="191"/>
      <c r="K92" s="191"/>
    </row>
    <row r="93" spans="2:11" s="280" customFormat="1">
      <c r="B93" s="160">
        <f>B88+1</f>
        <v>19</v>
      </c>
      <c r="C93" s="209" t="s">
        <v>2833</v>
      </c>
      <c r="D93" s="209"/>
      <c r="E93" s="161" t="str">
        <f>Cust_Acyn</f>
        <v>Customer</v>
      </c>
      <c r="F93" s="216" t="s">
        <v>325</v>
      </c>
      <c r="G93" s="248"/>
      <c r="H93" s="228"/>
      <c r="J93" s="191"/>
      <c r="K93" s="191"/>
    </row>
    <row r="94" spans="2:11" s="280" customFormat="1" ht="47.25">
      <c r="B94" s="160"/>
      <c r="C94" s="209"/>
      <c r="D94" s="341" t="s">
        <v>2834</v>
      </c>
      <c r="E94" s="474"/>
      <c r="F94" s="160"/>
      <c r="G94" s="248"/>
      <c r="H94" s="228"/>
      <c r="J94" s="191"/>
      <c r="K94" s="191"/>
    </row>
    <row r="95" spans="2:11" s="280" customFormat="1">
      <c r="B95" s="160"/>
      <c r="C95" s="209"/>
      <c r="D95" s="209" t="s">
        <v>2835</v>
      </c>
      <c r="E95" s="161"/>
      <c r="F95" s="160"/>
      <c r="G95" s="217"/>
      <c r="H95" s="231"/>
      <c r="J95" s="191"/>
      <c r="K95" s="191"/>
    </row>
    <row r="96" spans="2:11" s="280" customFormat="1">
      <c r="B96" s="160"/>
      <c r="C96" s="209"/>
      <c r="D96" s="209" t="s">
        <v>2768</v>
      </c>
      <c r="E96" s="161"/>
      <c r="F96" s="160"/>
      <c r="G96" s="217"/>
      <c r="H96" s="231"/>
      <c r="J96" s="191"/>
      <c r="K96" s="191"/>
    </row>
    <row r="97" spans="2:8">
      <c r="B97" s="160"/>
      <c r="C97" s="209"/>
      <c r="D97" s="347" t="s">
        <v>2836</v>
      </c>
      <c r="E97" s="161"/>
      <c r="F97" s="160"/>
      <c r="G97" s="217"/>
      <c r="H97" s="231"/>
    </row>
    <row r="98" spans="2:8">
      <c r="B98" s="160"/>
      <c r="C98" s="209"/>
      <c r="D98" s="347" t="s">
        <v>2837</v>
      </c>
      <c r="E98" s="161"/>
      <c r="F98" s="160"/>
      <c r="G98" s="217"/>
      <c r="H98" s="231"/>
    </row>
    <row r="99" spans="2:8">
      <c r="B99" s="160"/>
      <c r="C99" s="209"/>
      <c r="D99" s="209" t="s">
        <v>2838</v>
      </c>
      <c r="E99" s="161"/>
      <c r="F99" s="160"/>
      <c r="G99" s="217"/>
      <c r="H99" s="231"/>
    </row>
    <row r="100" spans="2:8">
      <c r="B100" s="160"/>
      <c r="C100" s="209"/>
      <c r="D100" s="209" t="s">
        <v>2759</v>
      </c>
      <c r="E100" s="161"/>
      <c r="F100" s="160"/>
      <c r="G100" s="217"/>
      <c r="H100" s="231"/>
    </row>
    <row r="101" spans="2:8">
      <c r="B101" s="160"/>
      <c r="C101" s="209"/>
      <c r="D101" s="347" t="s">
        <v>2839</v>
      </c>
      <c r="E101" s="161"/>
      <c r="F101" s="160"/>
      <c r="G101" s="217"/>
      <c r="H101" s="231"/>
    </row>
    <row r="102" spans="2:8">
      <c r="B102" s="160"/>
      <c r="C102" s="209"/>
      <c r="D102" s="347" t="s">
        <v>2840</v>
      </c>
      <c r="E102" s="161"/>
      <c r="F102" s="160"/>
      <c r="G102" s="217"/>
      <c r="H102" s="231"/>
    </row>
    <row r="103" spans="2:8">
      <c r="B103" s="160">
        <f>B93+1</f>
        <v>20</v>
      </c>
      <c r="C103" s="209" t="s">
        <v>2841</v>
      </c>
      <c r="D103" s="209"/>
      <c r="E103" s="161" t="str">
        <f>Cust_Acyn</f>
        <v>Customer</v>
      </c>
      <c r="F103" s="216" t="s">
        <v>325</v>
      </c>
      <c r="G103" s="217"/>
      <c r="H103" s="231"/>
    </row>
    <row r="104" spans="2:8">
      <c r="B104" s="160"/>
      <c r="C104" s="208" t="s">
        <v>167</v>
      </c>
      <c r="D104" s="390" t="s">
        <v>2842</v>
      </c>
      <c r="E104" s="161"/>
      <c r="F104" s="160"/>
      <c r="G104" s="217"/>
      <c r="H104" s="231"/>
    </row>
    <row r="105" spans="2:8">
      <c r="B105" s="160"/>
      <c r="C105" s="208"/>
      <c r="D105" s="209" t="s">
        <v>2843</v>
      </c>
      <c r="E105" s="161"/>
      <c r="F105" s="160"/>
      <c r="G105" s="217"/>
      <c r="H105" s="231"/>
    </row>
    <row r="106" spans="2:8">
      <c r="B106" s="160"/>
      <c r="C106" s="208"/>
      <c r="D106" s="347" t="s">
        <v>2764</v>
      </c>
      <c r="E106" s="161"/>
      <c r="F106" s="160"/>
      <c r="G106" s="217"/>
      <c r="H106" s="231"/>
    </row>
    <row r="107" spans="2:8">
      <c r="B107" s="160"/>
      <c r="C107" s="208"/>
      <c r="D107" s="347" t="s">
        <v>2844</v>
      </c>
      <c r="E107" s="161"/>
      <c r="F107" s="160"/>
      <c r="G107" s="217"/>
      <c r="H107" s="231"/>
    </row>
    <row r="108" spans="2:8">
      <c r="B108" s="160"/>
      <c r="C108" s="208"/>
      <c r="D108" s="209" t="s">
        <v>2845</v>
      </c>
      <c r="E108" s="161"/>
      <c r="F108" s="160"/>
      <c r="G108" s="217"/>
      <c r="H108" s="231"/>
    </row>
    <row r="109" spans="2:8">
      <c r="B109" s="160"/>
      <c r="C109" s="208"/>
      <c r="D109" s="347" t="s">
        <v>2764</v>
      </c>
      <c r="E109" s="161"/>
      <c r="F109" s="160"/>
      <c r="G109" s="217"/>
      <c r="H109" s="231"/>
    </row>
    <row r="110" spans="2:8">
      <c r="B110" s="160"/>
      <c r="C110" s="208"/>
      <c r="D110" s="209" t="s">
        <v>2846</v>
      </c>
      <c r="E110" s="161"/>
      <c r="F110" s="160"/>
      <c r="G110" s="217"/>
      <c r="H110" s="231"/>
    </row>
    <row r="111" spans="2:8">
      <c r="B111" s="160"/>
      <c r="C111" s="208"/>
      <c r="D111" s="347" t="s">
        <v>2847</v>
      </c>
      <c r="E111" s="161"/>
      <c r="F111" s="160"/>
      <c r="G111" s="217"/>
      <c r="H111" s="231"/>
    </row>
    <row r="112" spans="2:8">
      <c r="B112" s="160"/>
      <c r="C112" s="208" t="s">
        <v>169</v>
      </c>
      <c r="D112" s="390" t="s">
        <v>2848</v>
      </c>
      <c r="E112" s="161"/>
      <c r="F112" s="160"/>
      <c r="G112" s="217"/>
      <c r="H112" s="231"/>
    </row>
    <row r="113" spans="2:8">
      <c r="B113" s="160"/>
      <c r="C113" s="209"/>
      <c r="D113" s="209" t="s">
        <v>2849</v>
      </c>
      <c r="E113" s="161"/>
      <c r="F113" s="160"/>
      <c r="G113" s="217"/>
      <c r="H113" s="231"/>
    </row>
    <row r="114" spans="2:8">
      <c r="B114" s="160"/>
      <c r="C114" s="209"/>
      <c r="D114" s="347" t="s">
        <v>2850</v>
      </c>
      <c r="E114" s="161"/>
      <c r="F114" s="160"/>
      <c r="G114" s="217"/>
      <c r="H114" s="231"/>
    </row>
    <row r="115" spans="2:8">
      <c r="B115" s="160"/>
      <c r="C115" s="209"/>
      <c r="D115" s="209" t="s">
        <v>2851</v>
      </c>
      <c r="E115" s="161"/>
      <c r="F115" s="160"/>
      <c r="G115" s="217"/>
      <c r="H115" s="231"/>
    </row>
    <row r="116" spans="2:8">
      <c r="B116" s="160"/>
      <c r="C116" s="209"/>
      <c r="D116" s="209" t="s">
        <v>770</v>
      </c>
      <c r="E116" s="161"/>
      <c r="F116" s="160"/>
      <c r="G116" s="217"/>
      <c r="H116" s="231"/>
    </row>
    <row r="117" spans="2:8">
      <c r="B117" s="160"/>
      <c r="C117" s="209"/>
      <c r="D117" s="347" t="s">
        <v>2852</v>
      </c>
      <c r="E117" s="161"/>
      <c r="F117" s="160"/>
      <c r="G117" s="217"/>
      <c r="H117" s="231"/>
    </row>
    <row r="118" spans="2:8" ht="31.5">
      <c r="B118" s="160"/>
      <c r="C118" s="209"/>
      <c r="D118" s="390" t="s">
        <v>2853</v>
      </c>
      <c r="E118" s="161"/>
      <c r="F118" s="160"/>
      <c r="G118" s="217"/>
      <c r="H118" s="231"/>
    </row>
    <row r="119" spans="2:8">
      <c r="B119" s="160">
        <f>B103+1</f>
        <v>21</v>
      </c>
      <c r="C119" s="209" t="s">
        <v>2854</v>
      </c>
      <c r="D119" s="209"/>
      <c r="E119" s="161" t="str">
        <f>Cust_Acyn</f>
        <v>Customer</v>
      </c>
      <c r="F119" s="216" t="s">
        <v>325</v>
      </c>
      <c r="G119" s="217"/>
      <c r="H119" s="231"/>
    </row>
    <row r="120" spans="2:8">
      <c r="B120" s="160"/>
      <c r="C120" s="208"/>
      <c r="D120" s="341" t="s">
        <v>2855</v>
      </c>
      <c r="E120" s="161"/>
      <c r="F120" s="160"/>
      <c r="G120" s="217"/>
      <c r="H120" s="231"/>
    </row>
    <row r="121" spans="2:8">
      <c r="B121" s="160"/>
      <c r="C121" s="208" t="s">
        <v>167</v>
      </c>
      <c r="D121" s="391" t="s">
        <v>2856</v>
      </c>
      <c r="E121" s="161"/>
      <c r="F121" s="160"/>
      <c r="G121" s="217"/>
      <c r="H121" s="231"/>
    </row>
    <row r="122" spans="2:8" ht="47.25">
      <c r="B122" s="160"/>
      <c r="C122" s="358" t="s">
        <v>471</v>
      </c>
      <c r="D122" s="392" t="s">
        <v>2857</v>
      </c>
      <c r="E122" s="161"/>
      <c r="F122" s="160"/>
      <c r="G122" s="217"/>
      <c r="H122" s="231"/>
    </row>
    <row r="123" spans="2:8" ht="31.5">
      <c r="B123" s="160"/>
      <c r="C123" s="208"/>
      <c r="D123" s="390" t="s">
        <v>2858</v>
      </c>
      <c r="E123" s="161"/>
      <c r="F123" s="160"/>
      <c r="G123" s="217"/>
      <c r="H123" s="231"/>
    </row>
    <row r="124" spans="2:8">
      <c r="B124" s="160"/>
      <c r="C124" s="208"/>
      <c r="D124" s="209" t="s">
        <v>2768</v>
      </c>
      <c r="E124" s="161"/>
      <c r="F124" s="160"/>
      <c r="G124" s="217"/>
      <c r="H124" s="231"/>
    </row>
    <row r="125" spans="2:8">
      <c r="B125" s="160"/>
      <c r="C125" s="208"/>
      <c r="D125" s="347" t="s">
        <v>2859</v>
      </c>
      <c r="E125" s="161"/>
      <c r="F125" s="160"/>
      <c r="G125" s="217"/>
      <c r="H125" s="231"/>
    </row>
    <row r="126" spans="2:8">
      <c r="B126" s="160"/>
      <c r="C126" s="208"/>
      <c r="D126" s="209" t="s">
        <v>770</v>
      </c>
      <c r="E126" s="161"/>
      <c r="F126" s="160"/>
      <c r="G126" s="217"/>
      <c r="H126" s="231"/>
    </row>
    <row r="127" spans="2:8">
      <c r="B127" s="160"/>
      <c r="C127" s="208"/>
      <c r="D127" s="347" t="s">
        <v>2860</v>
      </c>
      <c r="E127" s="161"/>
      <c r="F127" s="160"/>
      <c r="G127" s="217"/>
      <c r="H127" s="231"/>
    </row>
    <row r="128" spans="2:8">
      <c r="B128" s="160"/>
      <c r="C128" s="358" t="s">
        <v>2861</v>
      </c>
      <c r="D128" s="354" t="s">
        <v>2777</v>
      </c>
      <c r="E128" s="161"/>
      <c r="F128" s="160"/>
      <c r="G128" s="217"/>
      <c r="H128" s="231"/>
    </row>
    <row r="129" spans="2:8">
      <c r="B129" s="160"/>
      <c r="C129" s="208"/>
      <c r="D129" s="347" t="s">
        <v>2778</v>
      </c>
      <c r="E129" s="161"/>
      <c r="F129" s="160"/>
      <c r="G129" s="217"/>
      <c r="H129" s="231"/>
    </row>
    <row r="130" spans="2:8">
      <c r="B130" s="160"/>
      <c r="C130" s="358" t="s">
        <v>2891</v>
      </c>
      <c r="D130" s="209" t="s">
        <v>2867</v>
      </c>
      <c r="E130" s="161"/>
      <c r="F130" s="160"/>
      <c r="G130" s="217"/>
      <c r="H130" s="231"/>
    </row>
    <row r="131" spans="2:8">
      <c r="B131" s="160"/>
      <c r="C131" s="208"/>
      <c r="D131" s="347" t="s">
        <v>2978</v>
      </c>
      <c r="E131" s="161"/>
      <c r="F131" s="160"/>
      <c r="G131" s="217"/>
      <c r="H131" s="231"/>
    </row>
    <row r="132" spans="2:8">
      <c r="B132" s="160"/>
      <c r="C132" s="208"/>
      <c r="D132" s="347" t="s">
        <v>2979</v>
      </c>
      <c r="E132" s="161"/>
      <c r="F132" s="160"/>
      <c r="G132" s="217"/>
      <c r="H132" s="231"/>
    </row>
    <row r="133" spans="2:8">
      <c r="B133" s="160"/>
      <c r="C133" s="208"/>
      <c r="D133" s="209" t="s">
        <v>2870</v>
      </c>
      <c r="E133" s="161"/>
      <c r="F133" s="160"/>
      <c r="G133" s="217"/>
      <c r="H133" s="231"/>
    </row>
    <row r="134" spans="2:8">
      <c r="B134" s="160"/>
      <c r="C134" s="208"/>
      <c r="D134" s="209" t="s">
        <v>2980</v>
      </c>
      <c r="E134" s="161"/>
      <c r="F134" s="160"/>
      <c r="G134" s="217"/>
      <c r="H134" s="231"/>
    </row>
    <row r="135" spans="2:8">
      <c r="B135" s="160"/>
      <c r="C135" s="208" t="s">
        <v>169</v>
      </c>
      <c r="D135" s="391" t="s">
        <v>2862</v>
      </c>
      <c r="E135" s="161"/>
      <c r="F135" s="160"/>
      <c r="G135" s="217"/>
      <c r="H135" s="231"/>
    </row>
    <row r="136" spans="2:8">
      <c r="B136" s="160"/>
      <c r="C136" s="208" t="s">
        <v>471</v>
      </c>
      <c r="D136" s="392" t="s">
        <v>2981</v>
      </c>
      <c r="E136" s="161"/>
      <c r="F136" s="160"/>
      <c r="G136" s="217"/>
      <c r="H136" s="231"/>
    </row>
    <row r="137" spans="2:8">
      <c r="B137" s="160"/>
      <c r="C137" s="208"/>
      <c r="D137" s="209" t="s">
        <v>2768</v>
      </c>
      <c r="E137" s="161"/>
      <c r="F137" s="160"/>
      <c r="G137" s="217"/>
      <c r="H137" s="231"/>
    </row>
    <row r="138" spans="2:8">
      <c r="B138" s="160"/>
      <c r="C138" s="208"/>
      <c r="D138" s="347" t="s">
        <v>2864</v>
      </c>
      <c r="E138" s="161"/>
      <c r="F138" s="160"/>
      <c r="G138" s="217"/>
      <c r="H138" s="231"/>
    </row>
    <row r="139" spans="2:8">
      <c r="B139" s="160"/>
      <c r="C139" s="208"/>
      <c r="D139" s="209" t="s">
        <v>770</v>
      </c>
      <c r="E139" s="161"/>
      <c r="F139" s="160"/>
      <c r="G139" s="217"/>
      <c r="H139" s="231"/>
    </row>
    <row r="140" spans="2:8">
      <c r="B140" s="160"/>
      <c r="C140" s="208"/>
      <c r="D140" s="347" t="s">
        <v>2865</v>
      </c>
      <c r="E140" s="161"/>
      <c r="F140" s="160"/>
      <c r="G140" s="217"/>
      <c r="H140" s="231"/>
    </row>
    <row r="141" spans="2:8">
      <c r="B141" s="160"/>
      <c r="C141" s="208"/>
      <c r="D141" s="341" t="s">
        <v>2866</v>
      </c>
      <c r="E141" s="161"/>
      <c r="F141" s="160"/>
      <c r="G141" s="217"/>
      <c r="H141" s="231"/>
    </row>
    <row r="142" spans="2:8">
      <c r="B142" s="160"/>
      <c r="C142" s="208" t="s">
        <v>2861</v>
      </c>
      <c r="D142" s="354" t="s">
        <v>2777</v>
      </c>
      <c r="E142" s="161"/>
      <c r="F142" s="160"/>
      <c r="G142" s="217"/>
      <c r="H142" s="231"/>
    </row>
    <row r="143" spans="2:8">
      <c r="B143" s="160"/>
      <c r="C143" s="208"/>
      <c r="D143" s="347" t="s">
        <v>2778</v>
      </c>
      <c r="E143" s="161"/>
      <c r="F143" s="160"/>
      <c r="G143" s="217"/>
      <c r="H143" s="231"/>
    </row>
    <row r="144" spans="2:8">
      <c r="B144" s="160"/>
      <c r="C144" s="358" t="s">
        <v>2891</v>
      </c>
      <c r="D144" s="209" t="s">
        <v>2867</v>
      </c>
      <c r="E144" s="161"/>
      <c r="F144" s="160"/>
      <c r="G144" s="217"/>
      <c r="H144" s="231"/>
    </row>
    <row r="145" spans="2:8">
      <c r="B145" s="160"/>
      <c r="C145" s="208"/>
      <c r="D145" s="347" t="s">
        <v>2978</v>
      </c>
      <c r="E145" s="161"/>
      <c r="F145" s="160"/>
      <c r="G145" s="217"/>
      <c r="H145" s="231"/>
    </row>
    <row r="146" spans="2:8">
      <c r="B146" s="160"/>
      <c r="C146" s="208"/>
      <c r="D146" s="347" t="s">
        <v>2979</v>
      </c>
      <c r="E146" s="161"/>
      <c r="F146" s="160"/>
      <c r="G146" s="217"/>
      <c r="H146" s="231"/>
    </row>
    <row r="147" spans="2:8">
      <c r="B147" s="160"/>
      <c r="C147" s="208"/>
      <c r="D147" s="209" t="s">
        <v>2870</v>
      </c>
      <c r="E147" s="161"/>
      <c r="F147" s="160"/>
      <c r="G147" s="217"/>
      <c r="H147" s="231"/>
    </row>
    <row r="148" spans="2:8">
      <c r="B148" s="160"/>
      <c r="C148" s="208"/>
      <c r="D148" s="209" t="s">
        <v>2980</v>
      </c>
      <c r="E148" s="161"/>
      <c r="F148" s="160"/>
      <c r="G148" s="217"/>
      <c r="H148" s="231"/>
    </row>
    <row r="149" spans="2:8">
      <c r="B149" s="160"/>
      <c r="C149" s="208" t="s">
        <v>171</v>
      </c>
      <c r="D149" s="391" t="s">
        <v>2982</v>
      </c>
      <c r="E149" s="161"/>
      <c r="F149" s="160"/>
      <c r="G149" s="217"/>
      <c r="H149" s="231"/>
    </row>
    <row r="150" spans="2:8" ht="31.5">
      <c r="B150" s="160"/>
      <c r="C150" s="208"/>
      <c r="D150" s="390" t="s">
        <v>2983</v>
      </c>
      <c r="E150" s="161"/>
      <c r="F150" s="160"/>
      <c r="G150" s="217"/>
      <c r="H150" s="231"/>
    </row>
    <row r="151" spans="2:8">
      <c r="B151" s="160"/>
      <c r="C151" s="208" t="s">
        <v>471</v>
      </c>
      <c r="D151" s="209" t="s">
        <v>2984</v>
      </c>
      <c r="E151" s="161"/>
      <c r="F151" s="160"/>
      <c r="G151" s="217"/>
      <c r="H151" s="231"/>
    </row>
    <row r="152" spans="2:8">
      <c r="B152" s="160"/>
      <c r="C152" s="208"/>
      <c r="D152" s="209" t="s">
        <v>2768</v>
      </c>
      <c r="E152" s="161"/>
      <c r="F152" s="160"/>
      <c r="G152" s="217"/>
      <c r="H152" s="231"/>
    </row>
    <row r="153" spans="2:8">
      <c r="B153" s="160"/>
      <c r="C153" s="208"/>
      <c r="D153" s="347" t="s">
        <v>2985</v>
      </c>
      <c r="E153" s="161"/>
      <c r="F153" s="160"/>
      <c r="G153" s="217"/>
      <c r="H153" s="231"/>
    </row>
    <row r="154" spans="2:8">
      <c r="B154" s="160"/>
      <c r="C154" s="208"/>
      <c r="D154" s="356" t="s">
        <v>2986</v>
      </c>
      <c r="E154" s="161"/>
      <c r="F154" s="160"/>
      <c r="G154" s="217"/>
      <c r="H154" s="231"/>
    </row>
    <row r="155" spans="2:8">
      <c r="B155" s="160"/>
      <c r="C155" s="208"/>
      <c r="D155" s="209" t="s">
        <v>770</v>
      </c>
      <c r="E155" s="161"/>
      <c r="F155" s="160"/>
      <c r="G155" s="217"/>
      <c r="H155" s="231"/>
    </row>
    <row r="156" spans="2:8">
      <c r="B156" s="160"/>
      <c r="C156" s="208"/>
      <c r="D156" s="347" t="s">
        <v>2987</v>
      </c>
      <c r="E156" s="161"/>
      <c r="F156" s="160"/>
      <c r="G156" s="217"/>
      <c r="H156" s="231"/>
    </row>
    <row r="157" spans="2:8">
      <c r="B157" s="160"/>
      <c r="C157" s="208" t="s">
        <v>2861</v>
      </c>
      <c r="D157" s="209" t="s">
        <v>2988</v>
      </c>
      <c r="E157" s="161"/>
      <c r="F157" s="160"/>
      <c r="G157" s="217"/>
      <c r="H157" s="231"/>
    </row>
    <row r="158" spans="2:8">
      <c r="B158" s="160"/>
      <c r="C158" s="208"/>
      <c r="D158" s="347" t="s">
        <v>2778</v>
      </c>
      <c r="E158" s="161"/>
      <c r="F158" s="160"/>
      <c r="G158" s="217"/>
      <c r="H158" s="231"/>
    </row>
    <row r="159" spans="2:8">
      <c r="B159" s="160"/>
      <c r="C159" s="208"/>
      <c r="D159" s="341" t="s">
        <v>2989</v>
      </c>
      <c r="E159" s="161"/>
      <c r="F159" s="160"/>
      <c r="G159" s="217"/>
      <c r="H159" s="231"/>
    </row>
    <row r="160" spans="2:8">
      <c r="B160" s="160"/>
      <c r="C160" s="208" t="s">
        <v>2891</v>
      </c>
      <c r="D160" s="209" t="s">
        <v>2990</v>
      </c>
      <c r="E160" s="161"/>
      <c r="F160" s="160"/>
      <c r="G160" s="217"/>
      <c r="H160" s="231"/>
    </row>
    <row r="161" spans="2:8">
      <c r="B161" s="160"/>
      <c r="C161" s="208"/>
      <c r="D161" s="347" t="s">
        <v>2991</v>
      </c>
      <c r="E161" s="161"/>
      <c r="F161" s="160"/>
      <c r="G161" s="217"/>
      <c r="H161" s="231"/>
    </row>
    <row r="162" spans="2:8">
      <c r="B162" s="160"/>
      <c r="C162" s="208"/>
      <c r="D162" s="347" t="s">
        <v>2992</v>
      </c>
      <c r="E162" s="161"/>
      <c r="F162" s="160"/>
      <c r="G162" s="217"/>
      <c r="H162" s="231"/>
    </row>
    <row r="163" spans="2:8">
      <c r="B163" s="160"/>
      <c r="C163" s="208"/>
      <c r="D163" s="209" t="s">
        <v>770</v>
      </c>
      <c r="E163" s="161"/>
      <c r="F163" s="160"/>
      <c r="G163" s="217"/>
      <c r="H163" s="231"/>
    </row>
    <row r="164" spans="2:8">
      <c r="B164" s="160"/>
      <c r="C164" s="209"/>
      <c r="D164" s="347" t="s">
        <v>2993</v>
      </c>
      <c r="E164" s="161"/>
      <c r="F164" s="160"/>
      <c r="G164" s="217"/>
      <c r="H164" s="231"/>
    </row>
    <row r="165" spans="2:8">
      <c r="B165" s="160"/>
      <c r="C165" s="209"/>
      <c r="D165" s="347" t="s">
        <v>2994</v>
      </c>
      <c r="E165" s="161"/>
      <c r="F165" s="160"/>
      <c r="G165" s="217"/>
      <c r="H165" s="231"/>
    </row>
    <row r="166" spans="2:8">
      <c r="B166" s="160"/>
      <c r="C166" s="209"/>
      <c r="D166" s="390" t="s">
        <v>2995</v>
      </c>
      <c r="E166" s="161"/>
      <c r="F166" s="160"/>
      <c r="G166" s="217"/>
      <c r="H166" s="231"/>
    </row>
    <row r="167" spans="2:8">
      <c r="B167" s="160">
        <f>B119+1</f>
        <v>22</v>
      </c>
      <c r="C167" s="209" t="s">
        <v>2871</v>
      </c>
      <c r="D167" s="209"/>
      <c r="E167" s="161" t="str">
        <f>Cust_Acyn</f>
        <v>Customer</v>
      </c>
      <c r="F167" s="216" t="s">
        <v>325</v>
      </c>
      <c r="G167" s="217"/>
      <c r="H167" s="231"/>
    </row>
    <row r="168" spans="2:8" ht="47.25">
      <c r="B168" s="160"/>
      <c r="C168" s="209"/>
      <c r="D168" s="341" t="s">
        <v>2872</v>
      </c>
      <c r="E168" s="161"/>
      <c r="F168" s="160"/>
      <c r="G168" s="217"/>
      <c r="H168" s="231"/>
    </row>
    <row r="169" spans="2:8">
      <c r="B169" s="160"/>
      <c r="C169" s="209"/>
      <c r="D169" s="209" t="s">
        <v>2873</v>
      </c>
      <c r="E169" s="161"/>
      <c r="F169" s="160"/>
      <c r="G169" s="217"/>
      <c r="H169" s="231"/>
    </row>
    <row r="170" spans="2:8">
      <c r="B170" s="160"/>
      <c r="C170" s="208" t="s">
        <v>167</v>
      </c>
      <c r="D170" s="391" t="s">
        <v>2874</v>
      </c>
      <c r="E170" s="161"/>
      <c r="F170" s="160"/>
      <c r="G170" s="217"/>
      <c r="H170" s="231"/>
    </row>
    <row r="171" spans="2:8">
      <c r="B171" s="160"/>
      <c r="C171" s="208"/>
      <c r="D171" s="209" t="s">
        <v>2875</v>
      </c>
      <c r="E171" s="161"/>
      <c r="F171" s="160"/>
      <c r="G171" s="217"/>
      <c r="H171" s="231"/>
    </row>
    <row r="172" spans="2:8">
      <c r="B172" s="160"/>
      <c r="C172" s="208"/>
      <c r="D172" s="347" t="s">
        <v>2782</v>
      </c>
      <c r="E172" s="161"/>
      <c r="F172" s="160"/>
      <c r="G172" s="217"/>
      <c r="H172" s="231"/>
    </row>
    <row r="173" spans="2:8">
      <c r="B173" s="160"/>
      <c r="C173" s="208"/>
      <c r="D173" s="209" t="s">
        <v>2876</v>
      </c>
      <c r="E173" s="161"/>
      <c r="F173" s="160"/>
      <c r="G173" s="217"/>
      <c r="H173" s="231"/>
    </row>
    <row r="174" spans="2:8">
      <c r="B174" s="160"/>
      <c r="C174" s="208"/>
      <c r="D174" s="347" t="s">
        <v>2877</v>
      </c>
      <c r="E174" s="161"/>
      <c r="F174" s="160"/>
      <c r="G174" s="217"/>
      <c r="H174" s="231"/>
    </row>
    <row r="175" spans="2:8">
      <c r="B175" s="160"/>
      <c r="C175" s="208"/>
      <c r="D175" s="209" t="s">
        <v>770</v>
      </c>
      <c r="E175" s="161"/>
      <c r="F175" s="160"/>
      <c r="G175" s="217"/>
      <c r="H175" s="231"/>
    </row>
    <row r="176" spans="2:8">
      <c r="B176" s="160"/>
      <c r="C176" s="208"/>
      <c r="D176" s="347" t="s">
        <v>2878</v>
      </c>
      <c r="E176" s="161"/>
      <c r="F176" s="160"/>
      <c r="G176" s="217"/>
      <c r="H176" s="231"/>
    </row>
    <row r="177" spans="2:8">
      <c r="B177" s="160"/>
      <c r="C177" s="208"/>
      <c r="D177" s="209" t="s">
        <v>2879</v>
      </c>
      <c r="E177" s="161"/>
      <c r="F177" s="160"/>
      <c r="G177" s="217"/>
      <c r="H177" s="231"/>
    </row>
    <row r="178" spans="2:8" ht="47.25">
      <c r="B178" s="160"/>
      <c r="C178" s="208"/>
      <c r="D178" s="393" t="s">
        <v>2880</v>
      </c>
      <c r="E178" s="161"/>
      <c r="F178" s="160"/>
      <c r="G178" s="217"/>
      <c r="H178" s="231"/>
    </row>
    <row r="179" spans="2:8">
      <c r="B179" s="160"/>
      <c r="C179" s="208" t="s">
        <v>169</v>
      </c>
      <c r="D179" s="391" t="s">
        <v>2881</v>
      </c>
      <c r="E179" s="161"/>
      <c r="F179" s="160"/>
      <c r="G179" s="217"/>
      <c r="H179" s="231"/>
    </row>
    <row r="180" spans="2:8">
      <c r="B180" s="160"/>
      <c r="C180" s="208" t="s">
        <v>471</v>
      </c>
      <c r="D180" s="209" t="s">
        <v>2882</v>
      </c>
      <c r="E180" s="161"/>
      <c r="F180" s="160"/>
      <c r="G180" s="217"/>
      <c r="H180" s="231"/>
    </row>
    <row r="181" spans="2:8">
      <c r="B181" s="160"/>
      <c r="C181" s="208"/>
      <c r="D181" s="209" t="s">
        <v>2883</v>
      </c>
      <c r="E181" s="161"/>
      <c r="F181" s="160"/>
      <c r="G181" s="217"/>
      <c r="H181" s="231"/>
    </row>
    <row r="182" spans="2:8">
      <c r="B182" s="160"/>
      <c r="C182" s="208"/>
      <c r="D182" s="347" t="s">
        <v>2884</v>
      </c>
      <c r="E182" s="161"/>
      <c r="F182" s="160"/>
      <c r="G182" s="217"/>
      <c r="H182" s="231"/>
    </row>
    <row r="183" spans="2:8">
      <c r="B183" s="160"/>
      <c r="C183" s="208"/>
      <c r="D183" s="209" t="s">
        <v>770</v>
      </c>
      <c r="E183" s="161"/>
      <c r="F183" s="160"/>
      <c r="G183" s="217"/>
      <c r="H183" s="231"/>
    </row>
    <row r="184" spans="2:8">
      <c r="B184" s="160"/>
      <c r="C184" s="208"/>
      <c r="D184" s="347" t="s">
        <v>2885</v>
      </c>
      <c r="E184" s="161"/>
      <c r="F184" s="160"/>
      <c r="G184" s="217"/>
      <c r="H184" s="231"/>
    </row>
    <row r="185" spans="2:8">
      <c r="B185" s="160"/>
      <c r="C185" s="208" t="s">
        <v>2861</v>
      </c>
      <c r="D185" s="209" t="s">
        <v>2886</v>
      </c>
      <c r="E185" s="161"/>
      <c r="F185" s="160"/>
      <c r="G185" s="217"/>
      <c r="H185" s="231"/>
    </row>
    <row r="186" spans="2:8">
      <c r="B186" s="160"/>
      <c r="C186" s="208"/>
      <c r="D186" s="209" t="s">
        <v>2887</v>
      </c>
      <c r="E186" s="161"/>
      <c r="F186" s="160"/>
      <c r="G186" s="217"/>
      <c r="H186" s="231"/>
    </row>
    <row r="187" spans="2:8">
      <c r="B187" s="160"/>
      <c r="C187" s="208"/>
      <c r="D187" s="347" t="s">
        <v>2888</v>
      </c>
      <c r="E187" s="161"/>
      <c r="F187" s="160"/>
      <c r="G187" s="217"/>
      <c r="H187" s="231"/>
    </row>
    <row r="188" spans="2:8">
      <c r="B188" s="160"/>
      <c r="C188" s="208"/>
      <c r="D188" s="209" t="s">
        <v>2889</v>
      </c>
      <c r="E188" s="161"/>
      <c r="F188" s="160"/>
      <c r="G188" s="217"/>
      <c r="H188" s="231"/>
    </row>
    <row r="189" spans="2:8">
      <c r="B189" s="160"/>
      <c r="C189" s="208"/>
      <c r="D189" s="209" t="s">
        <v>770</v>
      </c>
      <c r="E189" s="161"/>
      <c r="F189" s="160"/>
      <c r="G189" s="217"/>
      <c r="H189" s="231"/>
    </row>
    <row r="190" spans="2:8">
      <c r="B190" s="160"/>
      <c r="C190" s="208"/>
      <c r="D190" s="347" t="s">
        <v>2890</v>
      </c>
      <c r="E190" s="161"/>
      <c r="F190" s="160"/>
      <c r="G190" s="217"/>
      <c r="H190" s="231"/>
    </row>
    <row r="191" spans="2:8">
      <c r="B191" s="160"/>
      <c r="C191" s="208" t="s">
        <v>2891</v>
      </c>
      <c r="D191" s="209" t="s">
        <v>2892</v>
      </c>
      <c r="E191" s="161"/>
      <c r="F191" s="160"/>
      <c r="G191" s="217"/>
      <c r="H191" s="231"/>
    </row>
    <row r="192" spans="2:8">
      <c r="B192" s="160"/>
      <c r="C192" s="209"/>
      <c r="D192" s="209" t="s">
        <v>2893</v>
      </c>
      <c r="E192" s="161"/>
      <c r="F192" s="160"/>
      <c r="G192" s="217"/>
      <c r="H192" s="231"/>
    </row>
    <row r="193" spans="2:8">
      <c r="B193" s="160"/>
      <c r="C193" s="209"/>
      <c r="D193" s="347" t="s">
        <v>2894</v>
      </c>
      <c r="E193" s="161"/>
      <c r="F193" s="160"/>
      <c r="G193" s="217"/>
      <c r="H193" s="231"/>
    </row>
    <row r="194" spans="2:8">
      <c r="B194" s="160"/>
      <c r="C194" s="209"/>
      <c r="D194" s="209" t="s">
        <v>770</v>
      </c>
      <c r="E194" s="161"/>
      <c r="F194" s="160"/>
      <c r="G194" s="217"/>
      <c r="H194" s="231"/>
    </row>
    <row r="195" spans="2:8">
      <c r="B195" s="160"/>
      <c r="C195" s="209"/>
      <c r="D195" s="347" t="s">
        <v>2895</v>
      </c>
      <c r="E195" s="161"/>
      <c r="F195" s="160"/>
      <c r="G195" s="217"/>
      <c r="H195" s="231"/>
    </row>
    <row r="196" spans="2:8">
      <c r="B196" s="160"/>
      <c r="C196" s="209" t="s">
        <v>2896</v>
      </c>
      <c r="D196" s="209" t="s">
        <v>2897</v>
      </c>
      <c r="E196" s="161"/>
      <c r="F196" s="160"/>
      <c r="G196" s="217"/>
      <c r="H196" s="231"/>
    </row>
    <row r="197" spans="2:8">
      <c r="B197" s="160"/>
      <c r="C197" s="208"/>
      <c r="D197" s="209" t="s">
        <v>2898</v>
      </c>
      <c r="E197" s="161"/>
      <c r="F197" s="160"/>
      <c r="G197" s="217"/>
      <c r="H197" s="231"/>
    </row>
    <row r="198" spans="2:8">
      <c r="B198" s="160"/>
      <c r="C198" s="208"/>
      <c r="D198" s="209" t="s">
        <v>2899</v>
      </c>
      <c r="E198" s="161"/>
      <c r="F198" s="160"/>
      <c r="G198" s="217"/>
      <c r="H198" s="231"/>
    </row>
    <row r="199" spans="2:8">
      <c r="B199" s="160"/>
      <c r="C199" s="208"/>
      <c r="D199" s="347" t="s">
        <v>2900</v>
      </c>
      <c r="E199" s="161"/>
      <c r="F199" s="160"/>
      <c r="G199" s="217"/>
      <c r="H199" s="231"/>
    </row>
    <row r="200" spans="2:8">
      <c r="B200" s="160"/>
      <c r="C200" s="208"/>
      <c r="D200" s="209" t="s">
        <v>770</v>
      </c>
      <c r="E200" s="161"/>
      <c r="F200" s="160"/>
      <c r="G200" s="217"/>
      <c r="H200" s="231"/>
    </row>
    <row r="201" spans="2:8">
      <c r="B201" s="160"/>
      <c r="C201" s="208"/>
      <c r="D201" s="347" t="s">
        <v>2901</v>
      </c>
      <c r="E201" s="161"/>
      <c r="F201" s="160"/>
      <c r="G201" s="217"/>
      <c r="H201" s="231"/>
    </row>
    <row r="202" spans="2:8">
      <c r="B202" s="160">
        <f>B167+1</f>
        <v>23</v>
      </c>
      <c r="C202" s="209" t="s">
        <v>2902</v>
      </c>
      <c r="E202" s="161" t="str">
        <f>Cust_Acyn</f>
        <v>Customer</v>
      </c>
      <c r="F202" s="216" t="s">
        <v>325</v>
      </c>
      <c r="G202" s="217"/>
      <c r="H202" s="231"/>
    </row>
    <row r="203" spans="2:8">
      <c r="B203" s="160"/>
      <c r="C203" s="209"/>
      <c r="D203" s="347" t="s">
        <v>2903</v>
      </c>
      <c r="E203" s="161"/>
      <c r="F203" s="160"/>
      <c r="G203" s="217"/>
      <c r="H203" s="231"/>
    </row>
    <row r="204" spans="2:8">
      <c r="B204" s="160"/>
      <c r="C204" s="209"/>
      <c r="D204" s="347" t="s">
        <v>2904</v>
      </c>
      <c r="E204" s="161"/>
      <c r="F204" s="160"/>
      <c r="G204" s="217"/>
      <c r="H204" s="231"/>
    </row>
    <row r="205" spans="2:8">
      <c r="B205" s="160">
        <f>B202+1</f>
        <v>24</v>
      </c>
      <c r="C205" s="209" t="s">
        <v>2996</v>
      </c>
      <c r="D205" s="209"/>
      <c r="E205" s="161" t="str">
        <f>Cust_Acyn</f>
        <v>Customer</v>
      </c>
      <c r="F205" s="216" t="s">
        <v>325</v>
      </c>
      <c r="G205" s="217"/>
      <c r="H205" s="231"/>
    </row>
    <row r="206" spans="2:8">
      <c r="B206" s="160"/>
      <c r="C206" s="208" t="s">
        <v>471</v>
      </c>
      <c r="D206" s="209" t="s">
        <v>2997</v>
      </c>
      <c r="E206" s="161"/>
      <c r="F206" s="160"/>
      <c r="G206" s="217"/>
      <c r="H206" s="231"/>
    </row>
    <row r="207" spans="2:8" ht="31.5">
      <c r="B207" s="160"/>
      <c r="C207" s="208"/>
      <c r="D207" s="393" t="s">
        <v>2998</v>
      </c>
      <c r="E207" s="161"/>
      <c r="F207" s="160"/>
      <c r="G207" s="217"/>
      <c r="H207" s="231"/>
    </row>
    <row r="208" spans="2:8">
      <c r="B208" s="160"/>
      <c r="C208" s="208"/>
      <c r="D208" s="209" t="s">
        <v>770</v>
      </c>
      <c r="E208" s="161"/>
      <c r="F208" s="160"/>
      <c r="G208" s="217"/>
      <c r="H208" s="231"/>
    </row>
    <row r="209" spans="2:8">
      <c r="B209" s="160"/>
      <c r="C209" s="208"/>
      <c r="D209" s="347" t="s">
        <v>2999</v>
      </c>
      <c r="E209" s="161"/>
      <c r="F209" s="160"/>
      <c r="G209" s="217"/>
      <c r="H209" s="231"/>
    </row>
    <row r="210" spans="2:8">
      <c r="B210" s="160"/>
      <c r="C210" s="208"/>
      <c r="D210" s="347" t="s">
        <v>3000</v>
      </c>
      <c r="E210" s="161"/>
      <c r="F210" s="160"/>
      <c r="G210" s="217"/>
      <c r="H210" s="231"/>
    </row>
    <row r="211" spans="2:8">
      <c r="B211" s="160"/>
      <c r="C211" s="208"/>
      <c r="D211" s="347" t="s">
        <v>2951</v>
      </c>
      <c r="E211" s="161"/>
      <c r="F211" s="160"/>
      <c r="G211" s="217"/>
      <c r="H211" s="231"/>
    </row>
    <row r="212" spans="2:8">
      <c r="B212" s="160"/>
      <c r="C212" s="208"/>
      <c r="D212" s="347" t="s">
        <v>3001</v>
      </c>
      <c r="E212" s="161"/>
      <c r="F212" s="160"/>
      <c r="G212" s="217"/>
      <c r="H212" s="231"/>
    </row>
    <row r="213" spans="2:8">
      <c r="B213" s="160"/>
      <c r="C213" s="208" t="s">
        <v>2861</v>
      </c>
      <c r="D213" s="209" t="s">
        <v>3002</v>
      </c>
      <c r="E213" s="161"/>
      <c r="F213" s="160"/>
      <c r="G213" s="217"/>
      <c r="H213" s="231"/>
    </row>
    <row r="214" spans="2:8" ht="31.5">
      <c r="B214" s="160"/>
      <c r="C214" s="208"/>
      <c r="D214" s="390" t="s">
        <v>3003</v>
      </c>
      <c r="E214" s="161"/>
      <c r="F214" s="160"/>
      <c r="G214" s="217"/>
      <c r="H214" s="231"/>
    </row>
    <row r="215" spans="2:8">
      <c r="B215" s="160"/>
      <c r="C215" s="208" t="s">
        <v>2891</v>
      </c>
      <c r="D215" s="209" t="s">
        <v>3004</v>
      </c>
      <c r="E215" s="161"/>
      <c r="F215" s="160"/>
      <c r="G215" s="217"/>
      <c r="H215" s="231"/>
    </row>
    <row r="216" spans="2:8">
      <c r="B216" s="160"/>
      <c r="C216" s="208"/>
      <c r="D216" s="347" t="s">
        <v>3005</v>
      </c>
      <c r="E216" s="161"/>
      <c r="F216" s="160"/>
      <c r="G216" s="217"/>
      <c r="H216" s="231"/>
    </row>
    <row r="217" spans="2:8">
      <c r="B217" s="160"/>
      <c r="C217" s="208"/>
      <c r="D217" s="209" t="s">
        <v>770</v>
      </c>
      <c r="E217" s="161"/>
      <c r="F217" s="160"/>
      <c r="G217" s="217"/>
      <c r="H217" s="231"/>
    </row>
    <row r="218" spans="2:8">
      <c r="B218" s="160"/>
      <c r="C218" s="208"/>
      <c r="D218" s="347" t="s">
        <v>3006</v>
      </c>
      <c r="E218" s="161"/>
      <c r="F218" s="160"/>
      <c r="G218" s="217"/>
      <c r="H218" s="231"/>
    </row>
    <row r="219" spans="2:8">
      <c r="B219" s="160"/>
      <c r="C219" s="208" t="s">
        <v>2896</v>
      </c>
      <c r="D219" s="209" t="s">
        <v>3007</v>
      </c>
      <c r="E219" s="161"/>
      <c r="F219" s="160"/>
      <c r="G219" s="217"/>
      <c r="H219" s="231"/>
    </row>
    <row r="220" spans="2:8">
      <c r="B220" s="160"/>
      <c r="C220" s="208"/>
      <c r="D220" s="347" t="s">
        <v>3008</v>
      </c>
      <c r="E220" s="161"/>
      <c r="F220" s="160"/>
      <c r="G220" s="217"/>
      <c r="H220" s="231"/>
    </row>
    <row r="221" spans="2:8">
      <c r="B221" s="160"/>
      <c r="C221" s="208"/>
      <c r="D221" s="393" t="s">
        <v>3009</v>
      </c>
      <c r="E221" s="161"/>
      <c r="F221" s="160"/>
      <c r="G221" s="217"/>
      <c r="H221" s="231"/>
    </row>
    <row r="222" spans="2:8">
      <c r="B222" s="160"/>
      <c r="C222" s="208"/>
      <c r="D222" s="347" t="s">
        <v>3010</v>
      </c>
      <c r="E222" s="161"/>
      <c r="F222" s="160"/>
      <c r="G222" s="217"/>
      <c r="H222" s="231"/>
    </row>
    <row r="223" spans="2:8">
      <c r="B223" s="160"/>
      <c r="C223" s="208"/>
      <c r="D223" s="209" t="s">
        <v>770</v>
      </c>
      <c r="E223" s="161"/>
      <c r="F223" s="160"/>
      <c r="G223" s="217"/>
      <c r="H223" s="231"/>
    </row>
    <row r="224" spans="2:8">
      <c r="B224" s="160"/>
      <c r="C224" s="208"/>
      <c r="D224" s="347" t="s">
        <v>3011</v>
      </c>
      <c r="E224" s="161"/>
      <c r="F224" s="160"/>
      <c r="G224" s="217"/>
      <c r="H224" s="231"/>
    </row>
    <row r="225" spans="2:11">
      <c r="B225" s="160"/>
      <c r="C225" s="208" t="s">
        <v>3012</v>
      </c>
      <c r="D225" s="209" t="s">
        <v>3013</v>
      </c>
      <c r="E225" s="161"/>
      <c r="F225" s="160"/>
      <c r="G225" s="217"/>
      <c r="H225" s="231"/>
    </row>
    <row r="226" spans="2:11" ht="47.25">
      <c r="B226" s="160"/>
      <c r="C226" s="208"/>
      <c r="D226" s="341" t="s">
        <v>3014</v>
      </c>
      <c r="E226" s="161"/>
      <c r="F226" s="160"/>
      <c r="G226" s="217"/>
      <c r="H226" s="231"/>
    </row>
    <row r="227" spans="2:11">
      <c r="B227" s="160"/>
      <c r="C227" s="208" t="s">
        <v>3015</v>
      </c>
      <c r="D227" s="209" t="s">
        <v>3016</v>
      </c>
      <c r="E227" s="161"/>
      <c r="F227" s="160"/>
      <c r="G227" s="217"/>
      <c r="H227" s="231"/>
    </row>
    <row r="228" spans="2:11">
      <c r="B228" s="579" t="s">
        <v>2457</v>
      </c>
      <c r="C228" s="579"/>
      <c r="D228" s="579"/>
      <c r="E228" s="579"/>
      <c r="F228" s="579"/>
      <c r="G228" s="579"/>
      <c r="H228" s="579"/>
    </row>
    <row r="229" spans="2:11">
      <c r="B229" s="160">
        <v>1</v>
      </c>
      <c r="C229" s="223" t="s">
        <v>2486</v>
      </c>
      <c r="D229" s="462"/>
      <c r="E229" s="161" t="str">
        <f>Cust_Acyn</f>
        <v>Customer</v>
      </c>
      <c r="F229" s="216" t="s">
        <v>325</v>
      </c>
      <c r="G229" s="217"/>
      <c r="H229" s="231"/>
    </row>
    <row r="230" spans="2:11">
      <c r="B230" s="160">
        <f>B229+1</f>
        <v>2</v>
      </c>
      <c r="C230" s="223" t="s">
        <v>2487</v>
      </c>
      <c r="D230" s="462"/>
      <c r="E230" s="161" t="str">
        <f>Cust_Acyn</f>
        <v>Customer</v>
      </c>
      <c r="F230" s="216" t="s">
        <v>325</v>
      </c>
      <c r="G230" s="217"/>
      <c r="H230" s="231"/>
    </row>
    <row r="231" spans="2:11">
      <c r="B231" s="160">
        <f>B230+1</f>
        <v>3</v>
      </c>
      <c r="C231" s="223" t="s">
        <v>2488</v>
      </c>
      <c r="D231" s="223"/>
      <c r="E231" s="161" t="str">
        <f>Cust_Acyn</f>
        <v>Customer</v>
      </c>
      <c r="F231" s="216" t="s">
        <v>325</v>
      </c>
      <c r="G231" s="217"/>
      <c r="H231" s="231"/>
    </row>
    <row r="232" spans="2:11">
      <c r="B232" s="160">
        <f>B231+1</f>
        <v>4</v>
      </c>
      <c r="C232" s="223" t="s">
        <v>2489</v>
      </c>
      <c r="D232" s="223"/>
      <c r="E232" s="161" t="str">
        <f>Cust_Acyn</f>
        <v>Customer</v>
      </c>
      <c r="F232" s="216" t="s">
        <v>325</v>
      </c>
      <c r="G232" s="217"/>
      <c r="H232" s="231"/>
    </row>
    <row r="233" spans="2:11">
      <c r="B233" s="160">
        <f t="shared" ref="B233" si="2">B232+1</f>
        <v>5</v>
      </c>
      <c r="C233" s="223" t="s">
        <v>2905</v>
      </c>
      <c r="D233" s="223"/>
      <c r="E233" s="161" t="str">
        <f>Cust_Acyn</f>
        <v>Customer</v>
      </c>
      <c r="F233" s="216" t="s">
        <v>325</v>
      </c>
      <c r="G233" s="217"/>
      <c r="H233" s="231"/>
    </row>
    <row r="234" spans="2:11">
      <c r="B234" s="160"/>
      <c r="C234" s="223"/>
      <c r="D234" s="223" t="s">
        <v>2906</v>
      </c>
      <c r="E234" s="161"/>
      <c r="F234" s="160"/>
      <c r="G234" s="217"/>
      <c r="H234" s="231"/>
    </row>
    <row r="235" spans="2:11">
      <c r="B235" s="160"/>
      <c r="C235" s="223"/>
      <c r="D235" s="347" t="s">
        <v>3017</v>
      </c>
      <c r="E235" s="161"/>
      <c r="F235" s="160"/>
      <c r="G235" s="217"/>
      <c r="H235" s="231"/>
    </row>
    <row r="236" spans="2:11">
      <c r="J236" s="267"/>
      <c r="K236" s="267"/>
    </row>
    <row r="237" spans="2:11">
      <c r="B237" s="579" t="s">
        <v>3018</v>
      </c>
      <c r="C237" s="579"/>
      <c r="D237" s="579"/>
      <c r="E237" s="579"/>
      <c r="F237" s="579"/>
      <c r="G237" s="579"/>
      <c r="H237" s="579"/>
    </row>
    <row r="238" spans="2:11">
      <c r="B238" s="131"/>
      <c r="C238" s="391" t="s">
        <v>3019</v>
      </c>
      <c r="D238" s="391"/>
      <c r="E238" s="131"/>
      <c r="F238" s="131"/>
      <c r="G238" s="131"/>
      <c r="H238" s="131"/>
    </row>
    <row r="239" spans="2:11">
      <c r="B239" s="131"/>
      <c r="C239" s="642" t="s">
        <v>2909</v>
      </c>
      <c r="D239" s="643"/>
      <c r="E239" s="131"/>
      <c r="F239" s="131"/>
      <c r="G239" s="131"/>
      <c r="H239" s="131"/>
    </row>
    <row r="240" spans="2:11" ht="31.5">
      <c r="B240" s="131"/>
      <c r="C240" s="464">
        <v>1</v>
      </c>
      <c r="D240" s="131" t="s">
        <v>2910</v>
      </c>
      <c r="E240" s="131"/>
      <c r="F240" s="131"/>
      <c r="G240" s="131"/>
      <c r="H240" s="131"/>
    </row>
    <row r="241" spans="2:11">
      <c r="B241" s="160"/>
      <c r="C241" s="464">
        <f>C240+1</f>
        <v>2</v>
      </c>
      <c r="D241" s="462" t="s">
        <v>2911</v>
      </c>
      <c r="E241" s="161"/>
      <c r="F241" s="160"/>
      <c r="G241" s="217"/>
      <c r="H241" s="231"/>
      <c r="J241" s="267"/>
      <c r="K241" s="267"/>
    </row>
    <row r="242" spans="2:11" ht="31.5">
      <c r="B242" s="160"/>
      <c r="C242" s="464">
        <f t="shared" ref="C242:C246" si="3">C241+1</f>
        <v>3</v>
      </c>
      <c r="D242" s="131" t="s">
        <v>2912</v>
      </c>
      <c r="E242" s="161"/>
      <c r="F242" s="160"/>
      <c r="G242" s="217"/>
      <c r="H242" s="231"/>
      <c r="J242" s="267"/>
      <c r="K242" s="267"/>
    </row>
    <row r="243" spans="2:11">
      <c r="B243" s="160"/>
      <c r="C243" s="464">
        <f t="shared" si="3"/>
        <v>4</v>
      </c>
      <c r="D243" s="462" t="s">
        <v>2913</v>
      </c>
      <c r="E243" s="161"/>
      <c r="F243" s="160"/>
      <c r="G243" s="217"/>
      <c r="H243" s="231"/>
      <c r="J243" s="267"/>
      <c r="K243" s="267"/>
    </row>
    <row r="244" spans="2:11">
      <c r="B244" s="160"/>
      <c r="C244" s="464">
        <f t="shared" si="3"/>
        <v>5</v>
      </c>
      <c r="D244" s="462" t="s">
        <v>2914</v>
      </c>
      <c r="E244" s="161"/>
      <c r="F244" s="160"/>
      <c r="G244" s="217"/>
      <c r="H244" s="231"/>
      <c r="J244" s="267"/>
      <c r="K244" s="267"/>
    </row>
    <row r="245" spans="2:11" ht="31.5">
      <c r="B245" s="160"/>
      <c r="C245" s="464">
        <f t="shared" si="3"/>
        <v>6</v>
      </c>
      <c r="D245" s="131" t="s">
        <v>2915</v>
      </c>
      <c r="E245" s="161"/>
      <c r="F245" s="160"/>
      <c r="G245" s="217"/>
      <c r="H245" s="231"/>
      <c r="J245" s="267"/>
      <c r="K245" s="267"/>
    </row>
    <row r="246" spans="2:11" ht="31.5">
      <c r="B246" s="160"/>
      <c r="C246" s="464">
        <f t="shared" si="3"/>
        <v>7</v>
      </c>
      <c r="D246" s="131" t="s">
        <v>2916</v>
      </c>
      <c r="E246" s="161"/>
      <c r="F246" s="160"/>
      <c r="G246" s="217"/>
      <c r="H246" s="231"/>
      <c r="J246" s="267"/>
      <c r="K246" s="267"/>
    </row>
    <row r="247" spans="2:11">
      <c r="B247" s="131"/>
      <c r="C247" s="391" t="s">
        <v>3020</v>
      </c>
      <c r="D247" s="391"/>
      <c r="E247" s="131"/>
      <c r="F247" s="131"/>
      <c r="G247" s="131"/>
      <c r="H247" s="131"/>
    </row>
    <row r="248" spans="2:11">
      <c r="B248" s="131"/>
      <c r="C248" s="464"/>
      <c r="D248" s="131" t="s">
        <v>3021</v>
      </c>
      <c r="E248" s="131"/>
      <c r="F248" s="131"/>
      <c r="G248" s="131"/>
      <c r="H248" s="131"/>
    </row>
    <row r="249" spans="2:11" ht="31.5">
      <c r="B249" s="160"/>
      <c r="C249" s="464"/>
      <c r="D249" s="395" t="s">
        <v>3022</v>
      </c>
      <c r="E249" s="161"/>
      <c r="F249" s="160"/>
      <c r="G249" s="217"/>
      <c r="H249" s="231"/>
    </row>
  </sheetData>
  <mergeCells count="13">
    <mergeCell ref="J3:K3"/>
    <mergeCell ref="J4:K4"/>
    <mergeCell ref="J8:K8"/>
    <mergeCell ref="B42:H42"/>
    <mergeCell ref="B228:H228"/>
    <mergeCell ref="B237:H237"/>
    <mergeCell ref="C239:D239"/>
    <mergeCell ref="B2:H2"/>
    <mergeCell ref="C3:D3"/>
    <mergeCell ref="B6:H6"/>
    <mergeCell ref="B8:H8"/>
    <mergeCell ref="B14:H14"/>
    <mergeCell ref="B19:H19"/>
  </mergeCells>
  <hyperlinks>
    <hyperlink ref="J2" location="'Cover Sheet'!A1" display="Back to Cover Sheet" xr:uid="{00000000-0004-0000-1E00-000000000000}"/>
  </hyperlinks>
  <pageMargins left="0.75" right="0.75" top="1" bottom="1" header="0.5" footer="0.5"/>
  <pageSetup orientation="portrait" horizontalDpi="4294967292" verticalDpi="4294967292"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5" tint="-0.249977111117893"/>
  </sheetPr>
  <dimension ref="B2:E61"/>
  <sheetViews>
    <sheetView topLeftCell="A25" zoomScale="80" zoomScaleNormal="80" workbookViewId="0">
      <selection activeCell="C38" sqref="C38"/>
    </sheetView>
  </sheetViews>
  <sheetFormatPr defaultRowHeight="12.75"/>
  <cols>
    <col min="1" max="1" width="2.140625" style="186" customWidth="1"/>
    <col min="2" max="2" width="64.85546875" style="186" bestFit="1" customWidth="1"/>
    <col min="3" max="3" width="125.85546875" style="186" bestFit="1" customWidth="1"/>
    <col min="4" max="16384" width="9.140625" style="186"/>
  </cols>
  <sheetData>
    <row r="2" spans="2:5" ht="21">
      <c r="B2" s="530" t="s">
        <v>3023</v>
      </c>
      <c r="C2" s="530"/>
      <c r="E2" s="184" t="s">
        <v>53</v>
      </c>
    </row>
    <row r="3" spans="2:5" ht="15.75">
      <c r="B3" s="111" t="s">
        <v>3024</v>
      </c>
      <c r="C3" s="111" t="s">
        <v>3025</v>
      </c>
    </row>
    <row r="4" spans="2:5" ht="15.75">
      <c r="B4" s="644" t="s">
        <v>3026</v>
      </c>
      <c r="C4" s="645"/>
    </row>
    <row r="5" spans="2:5" ht="15.75">
      <c r="B5" s="185" t="s">
        <v>3027</v>
      </c>
      <c r="C5" s="41" t="s">
        <v>3028</v>
      </c>
    </row>
    <row r="6" spans="2:5" ht="15.75">
      <c r="B6" s="185" t="s">
        <v>3029</v>
      </c>
      <c r="C6" s="41" t="s">
        <v>3030</v>
      </c>
    </row>
    <row r="7" spans="2:5" ht="15.75">
      <c r="B7" s="185" t="s">
        <v>3031</v>
      </c>
      <c r="C7" s="41" t="s">
        <v>3032</v>
      </c>
    </row>
    <row r="8" spans="2:5" ht="15.75">
      <c r="B8" s="185" t="s">
        <v>3033</v>
      </c>
      <c r="C8" s="41" t="s">
        <v>3034</v>
      </c>
    </row>
    <row r="9" spans="2:5" ht="15.75">
      <c r="B9" s="185" t="s">
        <v>3035</v>
      </c>
      <c r="C9" s="41" t="s">
        <v>3036</v>
      </c>
    </row>
    <row r="10" spans="2:5" ht="15.75">
      <c r="B10" s="560" t="s">
        <v>3037</v>
      </c>
      <c r="C10" s="562"/>
    </row>
    <row r="11" spans="2:5" s="110" customFormat="1" ht="15.75">
      <c r="B11" s="649" t="s">
        <v>3038</v>
      </c>
      <c r="C11" s="650"/>
    </row>
    <row r="12" spans="2:5" ht="15.75">
      <c r="B12" s="187" t="s">
        <v>3039</v>
      </c>
      <c r="C12" s="41" t="s">
        <v>3040</v>
      </c>
    </row>
    <row r="13" spans="2:5" ht="15.75">
      <c r="B13" s="187" t="s">
        <v>3041</v>
      </c>
      <c r="C13" s="41" t="s">
        <v>3042</v>
      </c>
    </row>
    <row r="14" spans="2:5" ht="15.75">
      <c r="B14" s="187" t="s">
        <v>3043</v>
      </c>
      <c r="C14" s="41" t="s">
        <v>3044</v>
      </c>
    </row>
    <row r="15" spans="2:5" ht="15.75">
      <c r="B15" s="187" t="s">
        <v>3045</v>
      </c>
      <c r="C15" s="41" t="s">
        <v>3046</v>
      </c>
    </row>
    <row r="16" spans="2:5" ht="15.75">
      <c r="B16" s="187" t="s">
        <v>3047</v>
      </c>
      <c r="C16" s="41" t="s">
        <v>3048</v>
      </c>
    </row>
    <row r="17" spans="2:3" ht="15.75">
      <c r="B17" s="187" t="s">
        <v>3049</v>
      </c>
      <c r="C17" s="41" t="s">
        <v>3050</v>
      </c>
    </row>
    <row r="18" spans="2:3" ht="15.75">
      <c r="B18" s="185" t="s">
        <v>3051</v>
      </c>
      <c r="C18" s="41" t="s">
        <v>3052</v>
      </c>
    </row>
    <row r="19" spans="2:3" ht="15.75">
      <c r="B19" s="185" t="s">
        <v>3053</v>
      </c>
      <c r="C19" s="41" t="s">
        <v>3054</v>
      </c>
    </row>
    <row r="20" spans="2:3" ht="15.75">
      <c r="B20" s="185" t="s">
        <v>3055</v>
      </c>
      <c r="C20" s="41" t="s">
        <v>3056</v>
      </c>
    </row>
    <row r="21" spans="2:3" ht="15.75">
      <c r="B21" s="185" t="s">
        <v>3057</v>
      </c>
      <c r="C21" s="41" t="s">
        <v>3058</v>
      </c>
    </row>
    <row r="22" spans="2:3" ht="15.75">
      <c r="B22" s="185" t="s">
        <v>3059</v>
      </c>
      <c r="C22" s="41" t="s">
        <v>3060</v>
      </c>
    </row>
    <row r="23" spans="2:3" ht="13.5">
      <c r="B23" s="646" t="s">
        <v>3061</v>
      </c>
      <c r="C23" s="41" t="s">
        <v>3062</v>
      </c>
    </row>
    <row r="24" spans="2:3" ht="13.5">
      <c r="B24" s="647"/>
      <c r="C24" s="41" t="s">
        <v>3063</v>
      </c>
    </row>
    <row r="25" spans="2:3" ht="13.5">
      <c r="B25" s="648"/>
      <c r="C25" s="41" t="s">
        <v>3064</v>
      </c>
    </row>
    <row r="26" spans="2:3" ht="15.75">
      <c r="B26" s="185" t="s">
        <v>3065</v>
      </c>
      <c r="C26" s="41" t="s">
        <v>3066</v>
      </c>
    </row>
    <row r="27" spans="2:3" ht="15.75">
      <c r="B27" s="185" t="s">
        <v>3067</v>
      </c>
      <c r="C27" s="41" t="s">
        <v>3068</v>
      </c>
    </row>
    <row r="28" spans="2:3" ht="15.75">
      <c r="B28" s="560" t="s">
        <v>3069</v>
      </c>
      <c r="C28" s="562"/>
    </row>
    <row r="29" spans="2:3" ht="15.75">
      <c r="B29" s="185" t="s">
        <v>3070</v>
      </c>
      <c r="C29" s="41" t="s">
        <v>3071</v>
      </c>
    </row>
    <row r="30" spans="2:3" ht="15.75">
      <c r="B30" s="185" t="s">
        <v>3072</v>
      </c>
      <c r="C30" s="41" t="s">
        <v>3073</v>
      </c>
    </row>
    <row r="31" spans="2:3" ht="15.75">
      <c r="B31" s="185" t="s">
        <v>3074</v>
      </c>
      <c r="C31" s="41" t="s">
        <v>3075</v>
      </c>
    </row>
    <row r="32" spans="2:3" ht="15.75">
      <c r="B32" s="185"/>
      <c r="C32" s="41" t="s">
        <v>3076</v>
      </c>
    </row>
    <row r="33" spans="2:3" ht="15.75">
      <c r="B33" s="185"/>
      <c r="C33" s="41" t="s">
        <v>3077</v>
      </c>
    </row>
    <row r="34" spans="2:3" ht="15.75">
      <c r="B34" s="185"/>
      <c r="C34" s="41"/>
    </row>
    <row r="35" spans="2:3" ht="15.75">
      <c r="B35" s="185"/>
      <c r="C35" s="41" t="s">
        <v>3078</v>
      </c>
    </row>
    <row r="36" spans="2:3" ht="15.75">
      <c r="B36" s="185"/>
      <c r="C36" s="41" t="s">
        <v>3079</v>
      </c>
    </row>
    <row r="37" spans="2:3" ht="15.75">
      <c r="B37" s="185"/>
      <c r="C37" s="41" t="s">
        <v>3077</v>
      </c>
    </row>
    <row r="38" spans="2:3" ht="15.75">
      <c r="B38" s="185"/>
      <c r="C38" s="41"/>
    </row>
    <row r="39" spans="2:3" ht="15.75">
      <c r="B39" s="185" t="s">
        <v>3080</v>
      </c>
      <c r="C39" s="41" t="s">
        <v>3081</v>
      </c>
    </row>
    <row r="40" spans="2:3" ht="15.75">
      <c r="B40" s="185"/>
      <c r="C40" s="41" t="s">
        <v>3082</v>
      </c>
    </row>
    <row r="41" spans="2:3" ht="15.75">
      <c r="B41" s="185"/>
      <c r="C41" s="41" t="s">
        <v>3083</v>
      </c>
    </row>
    <row r="42" spans="2:3" ht="15.75">
      <c r="B42" s="185"/>
      <c r="C42" s="41" t="s">
        <v>3077</v>
      </c>
    </row>
    <row r="43" spans="2:3" ht="15.75">
      <c r="B43" s="185"/>
      <c r="C43" s="41"/>
    </row>
    <row r="44" spans="2:3" ht="15.75">
      <c r="B44" s="185"/>
      <c r="C44" s="41" t="s">
        <v>3084</v>
      </c>
    </row>
    <row r="45" spans="2:3" ht="15.75">
      <c r="B45" s="185"/>
      <c r="C45" s="41" t="s">
        <v>3085</v>
      </c>
    </row>
    <row r="46" spans="2:3" ht="15.75">
      <c r="B46" s="185"/>
      <c r="C46" s="41" t="s">
        <v>3083</v>
      </c>
    </row>
    <row r="47" spans="2:3" ht="15.75">
      <c r="B47" s="185"/>
      <c r="C47" s="41" t="s">
        <v>3077</v>
      </c>
    </row>
    <row r="48" spans="2:3" ht="15.75">
      <c r="B48" s="185"/>
      <c r="C48" s="41"/>
    </row>
    <row r="49" spans="2:5" ht="15.75">
      <c r="B49" s="185" t="s">
        <v>3086</v>
      </c>
      <c r="C49" s="41" t="s">
        <v>3087</v>
      </c>
    </row>
    <row r="50" spans="2:5" ht="15.75">
      <c r="B50" s="185"/>
      <c r="C50" s="41"/>
    </row>
    <row r="51" spans="2:5" ht="15.75">
      <c r="B51" s="185" t="s">
        <v>3088</v>
      </c>
      <c r="C51" s="41" t="s">
        <v>3089</v>
      </c>
    </row>
    <row r="52" spans="2:5" ht="15.75">
      <c r="B52" s="185"/>
      <c r="C52" s="41" t="s">
        <v>3090</v>
      </c>
    </row>
    <row r="53" spans="2:5" ht="15.75">
      <c r="B53" s="185"/>
      <c r="C53" s="41" t="s">
        <v>3091</v>
      </c>
    </row>
    <row r="54" spans="2:5" ht="15.75">
      <c r="B54" s="185"/>
      <c r="C54" s="41" t="s">
        <v>3077</v>
      </c>
    </row>
    <row r="55" spans="2:5" ht="15.75">
      <c r="B55" s="185"/>
      <c r="C55" s="41"/>
    </row>
    <row r="56" spans="2:5" ht="15.75">
      <c r="B56" s="185" t="s">
        <v>3092</v>
      </c>
      <c r="C56" s="41" t="s">
        <v>3093</v>
      </c>
    </row>
    <row r="57" spans="2:5" ht="15.75">
      <c r="B57" s="185"/>
      <c r="C57" s="41"/>
    </row>
    <row r="58" spans="2:5" ht="15.75">
      <c r="B58" s="185"/>
      <c r="C58" s="41" t="s">
        <v>3094</v>
      </c>
    </row>
    <row r="59" spans="2:5" ht="15.75">
      <c r="B59" s="185" t="s">
        <v>3095</v>
      </c>
      <c r="C59" s="41" t="s">
        <v>3096</v>
      </c>
    </row>
    <row r="60" spans="2:5" ht="15.75">
      <c r="B60" s="185" t="s">
        <v>3097</v>
      </c>
      <c r="C60" s="41" t="s">
        <v>3098</v>
      </c>
    </row>
    <row r="61" spans="2:5" ht="15.75">
      <c r="B61" s="185" t="s">
        <v>3099</v>
      </c>
      <c r="C61" s="41" t="s">
        <v>3100</v>
      </c>
      <c r="E61" s="389"/>
    </row>
  </sheetData>
  <mergeCells count="6">
    <mergeCell ref="B2:C2"/>
    <mergeCell ref="B4:C4"/>
    <mergeCell ref="B10:C10"/>
    <mergeCell ref="B23:B25"/>
    <mergeCell ref="B28:C28"/>
    <mergeCell ref="B11:C11"/>
  </mergeCells>
  <hyperlinks>
    <hyperlink ref="E2" location="'Cover Sheet'!A1" display="Back to Cover Sheet" xr:uid="{00000000-0004-0000-1F00-000000000000}"/>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249977111117893"/>
  </sheetPr>
  <dimension ref="B2:E43"/>
  <sheetViews>
    <sheetView zoomScale="80" zoomScaleNormal="80" workbookViewId="0">
      <selection activeCell="E2" sqref="E2"/>
    </sheetView>
  </sheetViews>
  <sheetFormatPr defaultRowHeight="12.75"/>
  <cols>
    <col min="1" max="1" width="2" style="110" customWidth="1"/>
    <col min="2" max="2" width="92.42578125" style="110" customWidth="1"/>
    <col min="3" max="3" width="102.28515625" style="110" bestFit="1" customWidth="1"/>
    <col min="4" max="16384" width="9.140625" style="110"/>
  </cols>
  <sheetData>
    <row r="2" spans="2:5" ht="21">
      <c r="B2" s="530" t="s">
        <v>3101</v>
      </c>
      <c r="C2" s="530"/>
      <c r="E2" s="184" t="s">
        <v>53</v>
      </c>
    </row>
    <row r="3" spans="2:5" ht="15.75">
      <c r="B3" s="467" t="s">
        <v>3024</v>
      </c>
      <c r="C3" s="467" t="s">
        <v>3025</v>
      </c>
    </row>
    <row r="4" spans="2:5" ht="15.75">
      <c r="B4" s="644" t="s">
        <v>3102</v>
      </c>
      <c r="C4" s="645"/>
    </row>
    <row r="5" spans="2:5" ht="15.75">
      <c r="B5" s="185" t="s">
        <v>3103</v>
      </c>
      <c r="C5" s="41" t="s">
        <v>3104</v>
      </c>
    </row>
    <row r="6" spans="2:5" ht="15.75">
      <c r="B6" s="185" t="s">
        <v>3105</v>
      </c>
      <c r="C6" s="41" t="s">
        <v>3106</v>
      </c>
    </row>
    <row r="7" spans="2:5" ht="15.75">
      <c r="B7" s="185" t="s">
        <v>3107</v>
      </c>
      <c r="C7" s="41" t="s">
        <v>3108</v>
      </c>
    </row>
    <row r="8" spans="2:5" ht="15.75">
      <c r="B8" s="185" t="s">
        <v>3109</v>
      </c>
      <c r="C8" s="41" t="s">
        <v>3110</v>
      </c>
    </row>
    <row r="9" spans="2:5" ht="15.75">
      <c r="B9" s="185" t="s">
        <v>3107</v>
      </c>
      <c r="C9" s="41" t="s">
        <v>3111</v>
      </c>
    </row>
    <row r="10" spans="2:5" ht="15.75">
      <c r="B10" s="185" t="s">
        <v>3112</v>
      </c>
      <c r="C10" s="41" t="s">
        <v>3113</v>
      </c>
    </row>
    <row r="11" spans="2:5" ht="15.75">
      <c r="B11" s="560" t="s">
        <v>3114</v>
      </c>
      <c r="C11" s="562"/>
    </row>
    <row r="12" spans="2:5" ht="15.75">
      <c r="B12" s="649" t="s">
        <v>3038</v>
      </c>
      <c r="C12" s="650"/>
    </row>
    <row r="13" spans="2:5" ht="15.75">
      <c r="B13" s="185" t="s">
        <v>3115</v>
      </c>
      <c r="C13" s="41" t="s">
        <v>3116</v>
      </c>
    </row>
    <row r="14" spans="2:5" ht="15.75">
      <c r="B14" s="185" t="s">
        <v>3117</v>
      </c>
      <c r="C14" s="41" t="s">
        <v>3118</v>
      </c>
    </row>
    <row r="15" spans="2:5" ht="15.75">
      <c r="B15" s="185" t="s">
        <v>3119</v>
      </c>
      <c r="C15" s="41" t="s">
        <v>3120</v>
      </c>
    </row>
    <row r="16" spans="2:5" ht="15.75">
      <c r="B16" s="185" t="s">
        <v>3121</v>
      </c>
      <c r="C16" s="41" t="s">
        <v>3122</v>
      </c>
    </row>
    <row r="17" spans="2:3" ht="15.75">
      <c r="B17" s="185" t="s">
        <v>3123</v>
      </c>
      <c r="C17" s="41" t="s">
        <v>3124</v>
      </c>
    </row>
    <row r="18" spans="2:3" ht="15.75">
      <c r="B18" s="185" t="s">
        <v>3125</v>
      </c>
      <c r="C18" s="41" t="s">
        <v>3126</v>
      </c>
    </row>
    <row r="19" spans="2:3" ht="15.75">
      <c r="B19" s="185" t="s">
        <v>3127</v>
      </c>
      <c r="C19" s="41" t="s">
        <v>3128</v>
      </c>
    </row>
    <row r="20" spans="2:3" ht="15.75">
      <c r="B20" s="185" t="s">
        <v>3129</v>
      </c>
      <c r="C20" s="41" t="s">
        <v>3130</v>
      </c>
    </row>
    <row r="21" spans="2:3" ht="15.75">
      <c r="B21" s="185" t="s">
        <v>3131</v>
      </c>
      <c r="C21" s="41" t="s">
        <v>3132</v>
      </c>
    </row>
    <row r="22" spans="2:3" ht="15.75">
      <c r="B22" s="185" t="s">
        <v>3133</v>
      </c>
      <c r="C22" s="41" t="s">
        <v>3111</v>
      </c>
    </row>
    <row r="23" spans="2:3" ht="15.75">
      <c r="B23" s="185" t="s">
        <v>3134</v>
      </c>
      <c r="C23" s="41" t="s">
        <v>3135</v>
      </c>
    </row>
    <row r="24" spans="2:3" ht="15.75">
      <c r="B24" s="185" t="s">
        <v>3136</v>
      </c>
      <c r="C24" s="41" t="s">
        <v>3137</v>
      </c>
    </row>
    <row r="25" spans="2:3" ht="15.75">
      <c r="B25" s="163" t="s">
        <v>3138</v>
      </c>
      <c r="C25" s="41" t="s">
        <v>3139</v>
      </c>
    </row>
    <row r="26" spans="2:3" ht="15.75">
      <c r="B26" s="163" t="s">
        <v>3140</v>
      </c>
      <c r="C26" s="41" t="s">
        <v>3141</v>
      </c>
    </row>
    <row r="27" spans="2:3" ht="15.75">
      <c r="B27" s="163" t="s">
        <v>3142</v>
      </c>
      <c r="C27" s="41" t="s">
        <v>3143</v>
      </c>
    </row>
    <row r="28" spans="2:3" ht="15.75">
      <c r="B28" s="163" t="s">
        <v>3144</v>
      </c>
      <c r="C28" s="41" t="s">
        <v>3145</v>
      </c>
    </row>
    <row r="29" spans="2:3" ht="15.75">
      <c r="B29" s="163" t="s">
        <v>3146</v>
      </c>
      <c r="C29" s="41" t="s">
        <v>3147</v>
      </c>
    </row>
    <row r="30" spans="2:3" ht="15.75">
      <c r="B30" s="163" t="s">
        <v>3148</v>
      </c>
      <c r="C30" s="41" t="s">
        <v>3149</v>
      </c>
    </row>
    <row r="31" spans="2:3" ht="15.75">
      <c r="B31" s="163" t="s">
        <v>3150</v>
      </c>
      <c r="C31" s="41" t="s">
        <v>3151</v>
      </c>
    </row>
    <row r="32" spans="2:3" ht="15.75">
      <c r="B32" s="163" t="s">
        <v>3152</v>
      </c>
      <c r="C32" s="41" t="s">
        <v>3153</v>
      </c>
    </row>
    <row r="33" spans="2:3" ht="15.75">
      <c r="B33" s="163" t="s">
        <v>3154</v>
      </c>
      <c r="C33" s="41" t="s">
        <v>3155</v>
      </c>
    </row>
    <row r="34" spans="2:3" ht="15.75">
      <c r="B34" s="185" t="s">
        <v>3156</v>
      </c>
      <c r="C34" s="41" t="s">
        <v>3157</v>
      </c>
    </row>
    <row r="35" spans="2:3" ht="15.75">
      <c r="B35" s="560" t="s">
        <v>3069</v>
      </c>
      <c r="C35" s="562"/>
    </row>
    <row r="36" spans="2:3" ht="15.75">
      <c r="B36" s="185" t="s">
        <v>3080</v>
      </c>
      <c r="C36" s="41" t="s">
        <v>3158</v>
      </c>
    </row>
    <row r="37" spans="2:3" ht="15.75">
      <c r="B37" s="185"/>
      <c r="C37" s="41" t="s">
        <v>3159</v>
      </c>
    </row>
    <row r="38" spans="2:3" ht="15.75">
      <c r="B38" s="185"/>
      <c r="C38" s="41"/>
    </row>
    <row r="39" spans="2:3" ht="15.75">
      <c r="B39" s="185" t="s">
        <v>3160</v>
      </c>
      <c r="C39" s="41" t="s">
        <v>3161</v>
      </c>
    </row>
    <row r="40" spans="2:3" ht="15.75">
      <c r="B40" s="185"/>
      <c r="C40" s="41"/>
    </row>
    <row r="41" spans="2:3" ht="15.75">
      <c r="B41" s="185" t="s">
        <v>3088</v>
      </c>
      <c r="C41" s="41" t="s">
        <v>3162</v>
      </c>
    </row>
    <row r="42" spans="2:3" ht="15.75">
      <c r="B42" s="185"/>
      <c r="C42" s="41"/>
    </row>
    <row r="43" spans="2:3" ht="15.75">
      <c r="B43" s="185" t="s">
        <v>3163</v>
      </c>
      <c r="C43" s="41" t="s">
        <v>3164</v>
      </c>
    </row>
  </sheetData>
  <mergeCells count="5">
    <mergeCell ref="B2:C2"/>
    <mergeCell ref="B4:C4"/>
    <mergeCell ref="B11:C11"/>
    <mergeCell ref="B35:C35"/>
    <mergeCell ref="B12:C12"/>
  </mergeCells>
  <hyperlinks>
    <hyperlink ref="E2" location="'Cover Sheet'!A1" display="Back to Cover Sheet" xr:uid="{00000000-0004-0000-2000-000000000000}"/>
  </hyperlink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AD04679B5B5A4C97E1BF26A9964640" ma:contentTypeVersion="11" ma:contentTypeDescription="Create a new document." ma:contentTypeScope="" ma:versionID="4b4e4191c8ca4f25fa89d483245490a8">
  <xsd:schema xmlns:xsd="http://www.w3.org/2001/XMLSchema" xmlns:xs="http://www.w3.org/2001/XMLSchema" xmlns:p="http://schemas.microsoft.com/office/2006/metadata/properties" xmlns:ns2="ec83daba-221a-47f7-b250-fc5f18584999" xmlns:ns3="46307221-a53b-438f-a03b-4c2b37232aaf" targetNamespace="http://schemas.microsoft.com/office/2006/metadata/properties" ma:root="true" ma:fieldsID="92013c43de217e2aa1f3b20c6a273286" ns2:_="" ns3:_="">
    <xsd:import namespace="ec83daba-221a-47f7-b250-fc5f18584999"/>
    <xsd:import namespace="46307221-a53b-438f-a03b-4c2b37232aa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83daba-221a-47f7-b250-fc5f1858499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307221-a53b-438f-a03b-4c2b37232aa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9114D84-E904-4FCC-8779-7BA60AFE900F}"/>
</file>

<file path=customXml/itemProps2.xml><?xml version="1.0" encoding="utf-8"?>
<ds:datastoreItem xmlns:ds="http://schemas.openxmlformats.org/officeDocument/2006/customXml" ds:itemID="{DF0EA017-B837-4361-99FD-ED3E55C2870B}"/>
</file>

<file path=customXml/itemProps3.xml><?xml version="1.0" encoding="utf-8"?>
<ds:datastoreItem xmlns:ds="http://schemas.openxmlformats.org/officeDocument/2006/customXml" ds:itemID="{4EBEADE1-3C0E-4BB2-A516-9E6606EB02F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Praveen Kumar Pedda Vakkalam</dc:creator>
  <cp:keywords>OSDM, MCoE, GSS, Americas</cp:keywords>
  <dc:description/>
  <cp:lastModifiedBy>Eric Morton</cp:lastModifiedBy>
  <cp:revision/>
  <dcterms:created xsi:type="dcterms:W3CDTF">2016-07-27T18:36:51Z</dcterms:created>
  <dcterms:modified xsi:type="dcterms:W3CDTF">2019-11-03T22:03:59Z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sync_ProviderInitializationData">
    <vt:lpwstr>http://loop.hds.com</vt:lpwstr>
  </property>
  <property fmtid="{D5CDD505-2E9C-101B-9397-08002B2CF9AE}" pid="3" name="Jive_VersionGuid">
    <vt:lpwstr>df1fae54-f356-4c1c-a634-a5751bdbf8d9</vt:lpwstr>
  </property>
  <property fmtid="{D5CDD505-2E9C-101B-9397-08002B2CF9AE}" pid="4" name="Offisync_UpdateToken">
    <vt:lpwstr>5</vt:lpwstr>
  </property>
  <property fmtid="{D5CDD505-2E9C-101B-9397-08002B2CF9AE}" pid="5" name="Offisync_ServerID">
    <vt:lpwstr>414d2b0d-dc8b-4dd7-afa1-96e003078543</vt:lpwstr>
  </property>
  <property fmtid="{D5CDD505-2E9C-101B-9397-08002B2CF9AE}" pid="6" name="Offisync_UniqueId">
    <vt:lpwstr>81473</vt:lpwstr>
  </property>
  <property fmtid="{D5CDD505-2E9C-101B-9397-08002B2CF9AE}" pid="7" name="Jive_LatestUserAccountName">
    <vt:lpwstr>emorton</vt:lpwstr>
  </property>
  <property fmtid="{D5CDD505-2E9C-101B-9397-08002B2CF9AE}" pid="8" name="ContentTypeId">
    <vt:lpwstr>0x010100AFAD04679B5B5A4C97E1BF26A9964640</vt:lpwstr>
  </property>
</Properties>
</file>