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D:\Travail\QLCL\Thanh tra\"/>
    </mc:Choice>
  </mc:AlternateContent>
  <xr:revisionPtr revIDLastSave="0" documentId="13_ncr:1_{43633CBC-3CD1-4485-80AB-8C5C68685542}" xr6:coauthVersionLast="47" xr6:coauthVersionMax="47" xr10:uidLastSave="{00000000-0000-0000-0000-000000000000}"/>
  <bookViews>
    <workbookView xWindow="-120" yWindow="-120" windowWidth="38640" windowHeight="21240" tabRatio="794" activeTab="15" xr2:uid="{65B5F7EF-1940-4CA1-AE6D-BEA75C214B09}"/>
  </bookViews>
  <sheets>
    <sheet name="Info" sheetId="2" r:id="rId1"/>
    <sheet name="MayEp1" sheetId="13" r:id="rId2"/>
    <sheet name="MayEp2" sheetId="17" r:id="rId3"/>
    <sheet name="CocInfo" sheetId="16" r:id="rId4"/>
    <sheet name="DinhViCoc" sheetId="14" r:id="rId5"/>
    <sheet name="NgayEp" sheetId="18" r:id="rId6"/>
    <sheet name="CongViec" sheetId="1" r:id="rId7"/>
    <sheet name="dthi" sheetId="3" r:id="rId8"/>
    <sheet name="NKTC mẫu" sheetId="19" r:id="rId9"/>
    <sheet name="NKTC" sheetId="4" r:id="rId10"/>
    <sheet name="LMTN" sheetId="5" r:id="rId11"/>
    <sheet name="LMTN Mẫu" sheetId="12" r:id="rId12"/>
    <sheet name="NTVL" sheetId="8" r:id="rId13"/>
    <sheet name="NTCV" sheetId="10" r:id="rId14"/>
    <sheet name="454" sheetId="22" r:id="rId15"/>
    <sheet name="904" sheetId="21" r:id="rId16"/>
  </sheets>
  <definedNames>
    <definedName name="_xlnm._FilterDatabase" localSheetId="7" hidden="1">dthi!$A$1:$B$206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8" i="21" l="1"/>
  <c r="E82" i="21"/>
  <c r="E81" i="21"/>
  <c r="E80" i="21"/>
  <c r="E79" i="21"/>
  <c r="E77" i="21"/>
  <c r="E76" i="21"/>
  <c r="E75" i="21"/>
  <c r="E71" i="21"/>
  <c r="E70" i="21"/>
  <c r="E69" i="21"/>
  <c r="E68" i="21"/>
  <c r="E67" i="21"/>
  <c r="E66" i="21"/>
  <c r="E65" i="21"/>
  <c r="E64" i="21"/>
  <c r="E63" i="21"/>
  <c r="E62" i="21"/>
  <c r="E61" i="21"/>
  <c r="E60" i="21"/>
  <c r="E59" i="21"/>
  <c r="E58" i="21"/>
  <c r="E57" i="21"/>
  <c r="E53" i="21"/>
  <c r="E52" i="21"/>
  <c r="E51" i="21"/>
  <c r="E50" i="21"/>
  <c r="E49" i="21"/>
  <c r="E48" i="21"/>
  <c r="E47" i="21"/>
  <c r="E46" i="21"/>
  <c r="E45" i="21"/>
  <c r="E44" i="21"/>
  <c r="E43" i="21"/>
  <c r="E42" i="21"/>
  <c r="E41" i="21"/>
  <c r="E40" i="21"/>
  <c r="E39" i="21"/>
  <c r="E25" i="21"/>
  <c r="E26" i="21"/>
  <c r="E28" i="21"/>
  <c r="E29" i="21"/>
  <c r="E31" i="21"/>
  <c r="E32" i="21"/>
  <c r="E35" i="21"/>
  <c r="E21" i="21"/>
  <c r="F89" i="21"/>
  <c r="E89" i="21" s="1"/>
  <c r="F88" i="21"/>
  <c r="F87" i="21"/>
  <c r="E87" i="21" s="1"/>
  <c r="F86" i="21"/>
  <c r="E86" i="21" s="1"/>
  <c r="F85" i="21"/>
  <c r="E85" i="21" s="1"/>
  <c r="F84" i="21"/>
  <c r="E84" i="21" s="1"/>
  <c r="F83" i="21"/>
  <c r="E83" i="21" s="1"/>
  <c r="F82" i="21"/>
  <c r="F81" i="21"/>
  <c r="F80" i="21"/>
  <c r="F79" i="21"/>
  <c r="F78" i="21"/>
  <c r="E78" i="21" s="1"/>
  <c r="F77" i="21"/>
  <c r="F76" i="21"/>
  <c r="F75" i="21"/>
  <c r="F71" i="21"/>
  <c r="F70" i="21"/>
  <c r="F69" i="21"/>
  <c r="F68" i="21"/>
  <c r="F67" i="21"/>
  <c r="F66" i="21"/>
  <c r="F65" i="21"/>
  <c r="F64" i="21"/>
  <c r="F63" i="21"/>
  <c r="F62" i="21"/>
  <c r="F61" i="21"/>
  <c r="F60" i="21"/>
  <c r="F59" i="21"/>
  <c r="F58" i="21"/>
  <c r="F57" i="21"/>
  <c r="F53" i="21"/>
  <c r="F52" i="21"/>
  <c r="F51" i="21"/>
  <c r="F50" i="21"/>
  <c r="F49" i="21"/>
  <c r="F48" i="21"/>
  <c r="F47" i="21"/>
  <c r="F46" i="21"/>
  <c r="F45" i="21"/>
  <c r="F44" i="21"/>
  <c r="F43" i="21"/>
  <c r="F42" i="21"/>
  <c r="F41" i="21"/>
  <c r="F40" i="21"/>
  <c r="F39" i="21"/>
  <c r="F35" i="21"/>
  <c r="F34" i="21"/>
  <c r="E34" i="21" s="1"/>
  <c r="F33" i="21"/>
  <c r="E33" i="21" s="1"/>
  <c r="F32" i="21"/>
  <c r="F31" i="21"/>
  <c r="F30" i="21"/>
  <c r="E30" i="21" s="1"/>
  <c r="F29" i="21"/>
  <c r="F28" i="21"/>
  <c r="F27" i="21"/>
  <c r="E27" i="21" s="1"/>
  <c r="F26" i="21"/>
  <c r="F25" i="21"/>
  <c r="F24" i="21"/>
  <c r="E24" i="21" s="1"/>
  <c r="F23" i="21"/>
  <c r="E23" i="21" s="1"/>
  <c r="F22" i="21"/>
  <c r="E22" i="21" s="1"/>
  <c r="F21" i="21"/>
  <c r="F12" i="21"/>
  <c r="R27" i="22"/>
  <c r="S27" i="22" s="1"/>
  <c r="R26" i="22"/>
  <c r="S26" i="22" s="1"/>
  <c r="R25" i="22"/>
  <c r="S25" i="22" s="1"/>
  <c r="R24" i="22"/>
  <c r="S24" i="22" s="1"/>
  <c r="R23" i="22"/>
  <c r="S23" i="22" s="1"/>
  <c r="R22" i="22"/>
  <c r="S22" i="22" s="1"/>
  <c r="R21" i="22"/>
  <c r="S21" i="22" s="1"/>
  <c r="R20" i="22"/>
  <c r="S20" i="22" s="1"/>
  <c r="R19" i="22"/>
  <c r="S19" i="22" s="1"/>
  <c r="R18" i="22"/>
  <c r="S18" i="22" s="1"/>
  <c r="R17" i="22"/>
  <c r="S17" i="22" s="1"/>
  <c r="R16" i="22"/>
  <c r="S16" i="22" s="1"/>
  <c r="R15" i="22"/>
  <c r="S15" i="22" s="1"/>
  <c r="R14" i="22"/>
  <c r="S14" i="22" s="1"/>
  <c r="R13" i="22"/>
  <c r="S13" i="22" s="1"/>
  <c r="R12" i="22"/>
  <c r="S12" i="22" s="1"/>
  <c r="R11" i="22"/>
  <c r="S11" i="22" s="1"/>
  <c r="R10" i="22"/>
  <c r="S10" i="22" s="1"/>
  <c r="R9" i="22"/>
  <c r="S9" i="22" s="1"/>
  <c r="R8" i="22"/>
  <c r="S8" i="22" s="1"/>
  <c r="R7" i="22"/>
  <c r="S7" i="22" s="1"/>
  <c r="R6" i="22"/>
  <c r="S6" i="22" s="1"/>
  <c r="R5" i="22"/>
  <c r="S5" i="22" s="1"/>
  <c r="R4" i="22"/>
  <c r="S4" i="22" s="1"/>
  <c r="R3" i="22"/>
  <c r="S3" i="22" s="1"/>
  <c r="R2" i="22"/>
  <c r="S2" i="22" s="1"/>
  <c r="R4" i="21"/>
  <c r="S4" i="21" s="1"/>
  <c r="R5" i="21"/>
  <c r="S5" i="21" s="1"/>
  <c r="R6" i="21"/>
  <c r="S6" i="21" s="1"/>
  <c r="R7" i="21"/>
  <c r="S7" i="21" s="1"/>
  <c r="R8" i="21"/>
  <c r="S8" i="21" s="1"/>
  <c r="R9" i="21"/>
  <c r="S9" i="21" s="1"/>
  <c r="R10" i="21"/>
  <c r="S10" i="21" s="1"/>
  <c r="R11" i="21"/>
  <c r="S11" i="21" s="1"/>
  <c r="R12" i="21"/>
  <c r="S12" i="21" s="1"/>
  <c r="R13" i="21"/>
  <c r="S13" i="21" s="1"/>
  <c r="R14" i="21"/>
  <c r="S14" i="21" s="1"/>
  <c r="R15" i="21"/>
  <c r="S15" i="21" s="1"/>
  <c r="R16" i="21"/>
  <c r="S16" i="21" s="1"/>
  <c r="R17" i="21"/>
  <c r="S17" i="21" s="1"/>
  <c r="R18" i="21"/>
  <c r="S18" i="21" s="1"/>
  <c r="R19" i="21"/>
  <c r="S19" i="21" s="1"/>
  <c r="R20" i="21"/>
  <c r="S20" i="21" s="1"/>
  <c r="R21" i="21"/>
  <c r="S21" i="21" s="1"/>
  <c r="R22" i="21"/>
  <c r="S22" i="21" s="1"/>
  <c r="R23" i="21"/>
  <c r="S23" i="21" s="1"/>
  <c r="R24" i="21"/>
  <c r="S24" i="21" s="1"/>
  <c r="R25" i="21"/>
  <c r="S25" i="21" s="1"/>
  <c r="R26" i="21"/>
  <c r="S26" i="21" s="1"/>
  <c r="R27" i="21"/>
  <c r="S27" i="21" s="1"/>
  <c r="R3" i="21"/>
  <c r="S3" i="21" s="1"/>
  <c r="R2" i="21"/>
  <c r="S2" i="21" s="1"/>
  <c r="A40" i="18"/>
  <c r="A41" i="18"/>
  <c r="A42" i="18"/>
  <c r="A46" i="18" s="1"/>
  <c r="A50" i="18" s="1"/>
  <c r="A54" i="18" s="1"/>
  <c r="A58" i="18" s="1"/>
  <c r="A66" i="18" s="1"/>
  <c r="A70" i="18" s="1"/>
  <c r="A74" i="18" s="1"/>
  <c r="A78" i="18" s="1"/>
  <c r="A82" i="18" s="1"/>
  <c r="A86" i="18" s="1"/>
  <c r="A43" i="18"/>
  <c r="A47" i="18" s="1"/>
  <c r="A51" i="18" s="1"/>
  <c r="A55" i="18" s="1"/>
  <c r="A59" i="18" s="1"/>
  <c r="A67" i="18" s="1"/>
  <c r="A71" i="18" s="1"/>
  <c r="A75" i="18" s="1"/>
  <c r="A79" i="18" s="1"/>
  <c r="A83" i="18" s="1"/>
  <c r="A87" i="18" s="1"/>
  <c r="A44" i="18"/>
  <c r="A48" i="18" s="1"/>
  <c r="A52" i="18" s="1"/>
  <c r="A56" i="18" s="1"/>
  <c r="A64" i="18" s="1"/>
  <c r="A68" i="18" s="1"/>
  <c r="A72" i="18" s="1"/>
  <c r="A76" i="18" s="1"/>
  <c r="A80" i="18" s="1"/>
  <c r="A84" i="18" s="1"/>
  <c r="A88" i="18" s="1"/>
  <c r="A45" i="18"/>
  <c r="A49" i="18" s="1"/>
  <c r="A53" i="18" s="1"/>
  <c r="A57" i="18" s="1"/>
  <c r="A65" i="18" s="1"/>
  <c r="A69" i="18" s="1"/>
  <c r="A73" i="18" s="1"/>
  <c r="A77" i="18" s="1"/>
  <c r="A81" i="18" s="1"/>
  <c r="A85" i="18" s="1"/>
  <c r="A89" i="18" s="1"/>
  <c r="A13" i="18"/>
  <c r="A14" i="18"/>
  <c r="A15" i="18"/>
  <c r="A19" i="18" s="1"/>
  <c r="A23" i="18" s="1"/>
  <c r="A27" i="18" s="1"/>
  <c r="A31" i="18" s="1"/>
  <c r="A35" i="18" s="1"/>
  <c r="A39" i="18" s="1"/>
  <c r="A16" i="18"/>
  <c r="A17" i="18"/>
  <c r="A18" i="18"/>
  <c r="A22" i="18" s="1"/>
  <c r="A26" i="18" s="1"/>
  <c r="A30" i="18" s="1"/>
  <c r="A34" i="18" s="1"/>
  <c r="A38" i="18" s="1"/>
  <c r="A20" i="18"/>
  <c r="A21" i="18"/>
  <c r="A25" i="18" s="1"/>
  <c r="A29" i="18" s="1"/>
  <c r="A33" i="18" s="1"/>
  <c r="A37" i="18" s="1"/>
  <c r="A24" i="18"/>
  <c r="A28" i="18" s="1"/>
  <c r="A32" i="18" s="1"/>
  <c r="A36" i="18" s="1"/>
  <c r="A12" i="18"/>
  <c r="A9" i="18"/>
  <c r="A10" i="18"/>
  <c r="A11" i="18"/>
  <c r="A8" i="18"/>
  <c r="B275" i="10" l="1"/>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13" i="10"/>
  <c r="B14" i="10"/>
  <c r="B15" i="10"/>
  <c r="B16" i="10"/>
  <c r="B17" i="10"/>
  <c r="B18" i="10"/>
  <c r="B19" i="10"/>
  <c r="B20" i="10"/>
  <c r="B21" i="10"/>
  <c r="B12" i="10"/>
  <c r="B11" i="10"/>
  <c r="B10" i="10"/>
  <c r="B9" i="10"/>
  <c r="B8" i="10"/>
  <c r="B7" i="10"/>
  <c r="B6" i="10"/>
  <c r="B5" i="10"/>
  <c r="B4" i="10"/>
  <c r="B3" i="10"/>
  <c r="B2" i="10"/>
  <c r="B11" i="8"/>
  <c r="B10" i="8"/>
  <c r="B32" i="8"/>
  <c r="B31" i="8"/>
  <c r="B30" i="8"/>
  <c r="B29" i="8"/>
  <c r="B28" i="8"/>
  <c r="B22" i="8"/>
  <c r="B21" i="8"/>
  <c r="B20" i="8"/>
  <c r="B19" i="8"/>
  <c r="B18" i="8"/>
  <c r="B13" i="8"/>
  <c r="B12" i="8"/>
  <c r="B9" i="8"/>
  <c r="B17" i="8"/>
  <c r="B16" i="8"/>
  <c r="B33" i="8"/>
  <c r="B27" i="8"/>
  <c r="B26" i="8"/>
  <c r="B25" i="8"/>
  <c r="B24" i="8"/>
  <c r="B23" i="8"/>
  <c r="B15" i="8"/>
  <c r="B14" i="8"/>
  <c r="B8" i="8"/>
  <c r="B6" i="8"/>
  <c r="B4" i="8"/>
  <c r="B3" i="8"/>
  <c r="B2" i="8"/>
  <c r="B34" i="8"/>
  <c r="B7" i="8"/>
  <c r="B5" i="8"/>
  <c r="K4" i="21" l="1"/>
  <c r="K3" i="21"/>
  <c r="F4" i="21" l="1"/>
  <c r="D19" i="2"/>
  <c r="F11" i="21" l="1"/>
  <c r="F3" i="21"/>
  <c r="F10" i="21"/>
  <c r="F9" i="21"/>
  <c r="F17" i="21"/>
  <c r="F8" i="21"/>
  <c r="F15" i="21"/>
  <c r="F7" i="21"/>
  <c r="F14" i="21"/>
  <c r="F6" i="21"/>
  <c r="F13" i="21"/>
  <c r="F5" i="21"/>
  <c r="F16" i="21"/>
</calcChain>
</file>

<file path=xl/sharedStrings.xml><?xml version="1.0" encoding="utf-8"?>
<sst xmlns="http://schemas.openxmlformats.org/spreadsheetml/2006/main" count="1716" uniqueCount="955">
  <si>
    <t>Hạng mục</t>
  </si>
  <si>
    <t>LMTN</t>
  </si>
  <si>
    <t>Đỗ Trung Hiếu</t>
  </si>
  <si>
    <t>Nguyễn Công Văn</t>
  </si>
  <si>
    <t>Chủ đầu tư bàn giao mặt bằng</t>
  </si>
  <si>
    <t>Công trình</t>
  </si>
  <si>
    <t>Địa điểm</t>
  </si>
  <si>
    <t>Hiện trường</t>
  </si>
  <si>
    <t>Kính gửi</t>
  </si>
  <si>
    <t>Giám sát 1</t>
  </si>
  <si>
    <t>Giám sát 2</t>
  </si>
  <si>
    <t>Cán bộ 1</t>
  </si>
  <si>
    <t>Cán bộ 2</t>
  </si>
  <si>
    <t>Thí nghiệm 1</t>
  </si>
  <si>
    <t>Thí nghiệm 2</t>
  </si>
  <si>
    <t>Vị trí</t>
  </si>
  <si>
    <t>SLTM</t>
  </si>
  <si>
    <t>SLM</t>
  </si>
  <si>
    <t>KTM</t>
  </si>
  <si>
    <t>YCTN</t>
  </si>
  <si>
    <t>15x15x15cm</t>
  </si>
  <si>
    <t>Máy trộn vữa 150l</t>
  </si>
  <si>
    <t>Máy trộn bê tông 250 lít; Máy đầm dùi 1,5kW</t>
  </si>
  <si>
    <t>Máy cắt uốn cốt thép 5kW</t>
  </si>
  <si>
    <t>Máy hàn điện 23kW</t>
  </si>
  <si>
    <t>Máy cắt gạch đá 1,7kW</t>
  </si>
  <si>
    <t>Máy khoan bê tông 0,62kW</t>
  </si>
  <si>
    <t>Bê tông M250, đá 1x2, PCB40, cọc đại trà</t>
  </si>
  <si>
    <t>name</t>
  </si>
  <si>
    <t>nc</t>
  </si>
  <si>
    <t>Loại máy ép cọc</t>
  </si>
  <si>
    <t>Máy ép thủy lực</t>
  </si>
  <si>
    <t>Áp lực tối đa của bơm dầu kg/cm2</t>
  </si>
  <si>
    <t>250kg/cm2</t>
  </si>
  <si>
    <t>Lưu lượng bơm dầu</t>
  </si>
  <si>
    <t>Diện tích hữu hiệu của PISTON</t>
  </si>
  <si>
    <t>Số kiểm định</t>
  </si>
  <si>
    <t>Hành trình PISTON</t>
  </si>
  <si>
    <t>Chiều dài đoạn cọc C1</t>
  </si>
  <si>
    <t>Chiều dài đoạn cọc C2</t>
  </si>
  <si>
    <t>Pmin</t>
  </si>
  <si>
    <t>Pmax</t>
  </si>
  <si>
    <t>Cao độ đầu cọc sau khi ép C2 to 0,00</t>
  </si>
  <si>
    <t>Độ ép sâu so với 0,00</t>
  </si>
  <si>
    <t>id</t>
  </si>
  <si>
    <t>STT</t>
  </si>
  <si>
    <t>dai_coc</t>
  </si>
  <si>
    <t>truc</t>
  </si>
  <si>
    <t>1-D</t>
  </si>
  <si>
    <t>2-C</t>
  </si>
  <si>
    <t>DC5</t>
  </si>
  <si>
    <t>DC2</t>
  </si>
  <si>
    <t>DC3</t>
  </si>
  <si>
    <t>3-D</t>
  </si>
  <si>
    <t>DC1</t>
  </si>
  <si>
    <t>5-D</t>
  </si>
  <si>
    <t>DC4</t>
  </si>
  <si>
    <t>6-C</t>
  </si>
  <si>
    <t>key</t>
  </si>
  <si>
    <t>value</t>
  </si>
  <si>
    <t>ap_luc_max</t>
  </si>
  <si>
    <t>dau</t>
  </si>
  <si>
    <t>dt_piston</t>
  </si>
  <si>
    <t>skd</t>
  </si>
  <si>
    <t>ht_piston</t>
  </si>
  <si>
    <t>stt</t>
  </si>
  <si>
    <t>l_c1</t>
  </si>
  <si>
    <t>l_c2</t>
  </si>
  <si>
    <t>pmin</t>
  </si>
  <si>
    <t>pmax</t>
  </si>
  <si>
    <t>h1</t>
  </si>
  <si>
    <t>h2</t>
  </si>
  <si>
    <t>ct</t>
  </si>
  <si>
    <t>hm</t>
  </si>
  <si>
    <t>ht</t>
  </si>
  <si>
    <t>kg</t>
  </si>
  <si>
    <t>dd</t>
  </si>
  <si>
    <t>c2</t>
  </si>
  <si>
    <t>loc</t>
  </si>
  <si>
    <t>gs1</t>
  </si>
  <si>
    <t>gs2</t>
  </si>
  <si>
    <t>cb1</t>
  </si>
  <si>
    <t>cb2</t>
  </si>
  <si>
    <t>tn1</t>
  </si>
  <si>
    <t>tn2</t>
  </si>
  <si>
    <t>loai</t>
  </si>
  <si>
    <t>may_ep</t>
  </si>
  <si>
    <t>so_coc</t>
  </si>
  <si>
    <t>date</t>
  </si>
  <si>
    <t>số đoạn cọc tổ hợp</t>
  </si>
  <si>
    <t>so_doan</t>
  </si>
  <si>
    <t>Số lượng cọc C2</t>
  </si>
  <si>
    <t>b</t>
  </si>
  <si>
    <t>Chiều rộng cọc (m)</t>
  </si>
  <si>
    <t>p</t>
  </si>
  <si>
    <t>Đổ thủ công bê tông nền tầng 1, M150, đá 1x2, PCB30</t>
  </si>
  <si>
    <t>Xác định cường độ mác bê tông R7,R28</t>
  </si>
  <si>
    <t>ngày</t>
  </si>
  <si>
    <t>Tên</t>
  </si>
  <si>
    <t>nhân công</t>
  </si>
  <si>
    <t>máy</t>
  </si>
  <si>
    <t>lmtn</t>
  </si>
  <si>
    <t>ntcv</t>
  </si>
  <si>
    <t>ntvl</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</si>
  <si>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Đào móng kè đá khu dân cư phía bắc đường ĐH01 bằng thủ công, bằng máy đào; Đóng cọc tre bằng thủ công móng kè đá khu dân cư phía bắc đường ĐH01; Thi công lớp đá đệm móng kè đá khu dân cư phía bắc đường ĐH01; Bơm nước ao trong quá trình thi công kè đá khu dân cư phía bắc đường ĐH01; Đào móng hố ga bằng máy đào, thủ công khu dân cư phía bắc đường ĐH01; Thi công lớp đá đệm móng hố ga khu dân cư phía bắc đường ĐH01; Đào móng bằng máy, bằng thủ công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Lắp dựng ván khuôn, đổ bê tông thủ công khối móng đỡ cống cống tròn D1200 khu dân cư phía bắc đường ĐH01, bê tông M150, đá 1x2, PCB30; Đào móng bằng máy, bằng thủ móng cống xây B300 khu dân cư thôn Điền Xá; Lắp dựng cốt thép, ván khuôn tấm đan cống xây B300 khu dân cư thôn Điền Xá; Đào móng cống bằng máy đào, bằng thủ công cống tròn D1200 khu dân cư thôn Điền Xá; Đào móng kè đá hồ thôn Chanh bằng thủ công, bằng máy đào; Bơm nước ao trong quá trình thi công kè đá hồ thôn Chanh; Lắp dựng ván khuôn, cốt thép  rãnh BTCT B800 hồ thôn Chanh; Đổ thủ công bê tông rãnh, bê tông M250, đá 1x2, PCB30 rãnh BTCT B800 hồ thôn Chanh; Tháo dỡ tủ đựng đồng hồ, tháo dỡ dây cáp hiện trạng, phá dỡ kết cấu bê tông móng cột điện hạ thế khu dân cư phía bắc đường ĐH01</t>
  </si>
  <si>
    <t>Búa căn khí nén 3m3/ph; Máy nén khí diezel 360m3/h; Máy đào 1,25m3; Máy ủi 110CV; Ô tô tự đổ 7T; Máy đào 0,8m3; Máy đào 0,4m3; Máy trộn vữa 150l; Máy hàn điện 23kW; Máy cắt uốn cốt thép 5kW; Máy trộn bê tông 250 lít; Máy đầm dùi 1,5kW; Máy mài 2,7kW; Máy khoan đứng 2,5kW; Máy khác; Ô tô tưới nước 5m3; Máy lu rung tự hành 25T; Máy san 110CV; Cần cẩu 6T; Máy khoan bê tông 1,5kW</t>
  </si>
  <si>
    <t>; Tháo dỡ tủ đựng đồng hồ, tháo dỡ dây cáp hiện trạng, phá dỡ kết cấu bê tông móng cột điện hạ thế khu dân cư phía bắc đường ĐH01</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</si>
  <si>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Đào móng kè đá khu dân cư phía bắc đường ĐH01 bằng thủ công, bằng máy đào;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Bơm nước ao trong quá trình thi công kè đá khu dân cư phía bắc đường ĐH01;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Đào móng bằng máy, bằng thủ công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Đào móng bằng máy đào, bằng thủ công móng hố ga khu dân cư thôn Điền Xá; Đào móng bằng máy, bằng thủ móng cống xây B300 khu dân cư thôn Điền Xá; Lu lèn lại móng cống xây B300 khu dân cư thôn Điền Xá; Thi công lớp đá đệm móng cống xây B300 khu dân cư thôn Điền Xá; Lắp dựng cốt thép, ván khuôn tấm đan cống xây B300 khu dân cư thôn Điền Xá; Đào móng cống bằng máy đào, bằng thủ công cống tròn D1200 khu dân cư thôn Điền Xá; Lắp dựng ván khuôn, đổ bê tông thủ công khối móng đỡ cống cống tròn D1200 khu dân cư thôn Điền Xá, bê tông M150, đá 1x2, PCB30; Đào móng kè đá hồ thôn Chanh bằng thủ công, bằng máy đào; Đóng cọc tre bằng thủ công móng kè đá hồ thôn Chanh;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 Đào móng bằng máy đào, bằng thủ công cột điện hạ thế khu dân cư phía bắc đường ĐH01; Lắp dựng cốt thép, ván khuôn cột điện hạ thế khu dân cư phía bắc đường ĐH01; Đổ thủ công bê tông móng cột điện hạ thế khu dân cư phía bắc đường ĐH01</t>
  </si>
  <si>
    <t>; Lu lèn lại móng cống xây B300 khu dân cư thôn Điền Xá; Đào móng bằng máy đào, bằng thủ công cột điện hạ thế khu dân cư phía bắc đường ĐH01; Lắp dựng cốt thép, ván khuôn cột điện hạ thế khu dân cư phía bắc đường ĐH01; Đổ thủ công bê tông móng cột điện hạ thế khu dân cư phía bắc đường ĐH01</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</si>
  <si>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Đào móng kè đá khu dân cư phía bắc đường ĐH01 bằng thủ công, bằng máy đào;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Bơm nước ao trong quá trình thi công kè đá khu dân cư phía bắc đường ĐH01;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khung thép tấm đan nắp hố ga khu dân cư phía bắc đường ĐH01; Đổ thủ công bê tông tấm đan nắp hố ga khu dân cư phía bắc đường ĐH01, bê tông M250, đá 1x2, PCB30; Đào móng bằng máy, bằng thủ công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Đào móng bằng máy đào, bằng thủ công móng hố ga khu dân cư thôn Điền Xá; Đào móng bằng máy, bằng thủ móng cống xây B300 khu dân cư thôn Điền Xá; Thi công lớp đá đệm móng cống xây B300 khu dân cư thôn Điền Xá; Lắp dựng bê tông, đổ thủ công bê tông móng cống xây B300 khu dân cư thôn Điền Xá; Lắp dựng cốt thép, ván khuôn tấm đan cống xây B300 khu dân cư thôn Điền Xá; Đào móng cống bằng máy đào, bằng thủ công cống tròn D1200 khu dân cư thôn Điền Xá; Lắp dựng ván khuôn, đổ bê tông thủ công khối móng đỡ cống cống tròn D1200 khu dân cư thôn Điền Xá, bê tông M150, đá 1x2, PCB30; Đào móng kè đá hồ thôn Chanh bằng thủ công, bằng máy đào; Đóng cọc tre bằng thủ công móng kè đá hồ thôn Chanh; Thi công lớp đá đệm móng kè đá hồ thôn Chanh;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</si>
  <si>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Đào móng bằng máy, bằng thủ móng cống xây B300 khu dân cư thôn Điền Xá</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</si>
  <si>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Đào móng kè đá khu dân cư phía bắc đường ĐH01 bằng thủ công, bằng máy đào;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Bơm nước ao trong quá trình thi công kè đá khu dân cư phía bắc đường ĐH01;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Tháo tấm đan bằng thủ công, xây cơi tường hố ga bằng gạch xmcl, trát tường hố ga cải tạo khu dân cư phía bắc đường ĐH01; Đào móng bằng máy, bằng thủ công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Đào móng bằng máy đào, bằng thủ công móng hố ga khu dân cư thôn Điền Xá; Thi công lớp đá đệm móng cống xây B300 khu dân cư thôn Điền Xá; Lắp dựng bê tông, đổ thủ công bê tông móng cống xây B300 khu dân cư thôn Điền Xá; Xây tường, trát tường trong, láng đáy cống xây B300 khu dân cư thôn Điền Xá; Lắp dựng cốt thép, ván khuôn tấm đan cống xây B300 khu dân cư thôn Điền Xá; Đào móng cống bằng máy đào, bằng thủ công cống tròn D1200 khu dân cư thôn Điền Xá; Lắp dựng ván khuôn, đổ bê tông thủ công khối móng đỡ cống cống tròn D1200 khu dân cư thôn Điền Xá, bê tông M150, đá 1x2, PCB30; Đào móng kè đá hồ thôn Chanh bằng thủ công, bằng máy đào; Đóng cọc tre bằng thủ công móng kè đá hồ thôn Chanh; Thi công lớp đá đệm móng kè đá hồ thôn Chanh; Xây móng kè hồ thôn Chanh bằng đá hộc, vữa XM M100, PCB30;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</si>
  <si>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Bơm nước ao trong quá trình thi công kè đá khu dân cư phía bắc đường ĐH01; Thi công lớp đá đệm móng cống xây B300 khu dân cư thôn Điền Xá; Lắp dựng cốt thép, ván khuôn tấm đan cống xây B300 khu dân cư thôn Điền Xá</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</si>
  <si>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Đào móng kè đá khu dân cư phía bắc đường ĐH01 bằng thủ công, bằng máy đào;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Tháo tấm đan bằng thủ công, xây cơi tường hố ga bằng gạch xmcl, trát tường hố ga cải tạo khu dân cư phía bắc đường ĐH01; Đào móng bằng máy, bằng thủ công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Đào móng bằng máy đào, bằng thủ công móng hố ga khu dân cư thôn Điền Xá; Lắp dựng bê tông, đổ thủ công bê tông móng cống xây B300 khu dân cư thôn Điền Xá; Xây tường, trát tường trong, láng đáy cống xây B300 khu dân cư thôn Điền Xá; Đào móng cống bằng máy đào, bằng thủ công cống tròn D1200 khu dân cư thôn Điền Xá; Lắp dựng ván khuôn, đổ bê tông thủ công khối móng đỡ cống cống tròn D1200 khu dân cư thôn Điền Xá, bê tông M150, đá 1x2, PCB30;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</si>
  <si>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Đào móng kè đá khu dân cư phía bắc đường ĐH01 bằng thủ công, bằng máy đào</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</si>
  <si>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Tháo tấm đan bằng thủ công, xây cơi tường hố ga bằng gạch xmcl, trát tường hố ga cải tạo khu dân cư phía bắc đường ĐH01; Đào móng bằng máy, bằng thủ công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Đào móng cột đèn bằng thủ công, bằng máy đào khu dân cư phía bắc đường ĐH01; Đào móng bằng máy đào, bằng thủ công móng hố ga khu dân cư thôn Điền Xá; Lắp dựng bê tông, đổ thủ công bê tông móng cống xây B300 khu dân cư thôn Điền Xá; Xây tường, trát tường trong, láng đáy cống xây B300 khu dân cư thôn Điền Xá; Đào móng cống bằng máy đào, bằng thủ công cống tròn D400 khu dân cư thôn Điền Xá; Đào móng cống bằng máy đào, bằng thủ công cống tròn D1200 khu dân cư thôn Điền Xá; Lắp dựng ván khuôn, đổ bê tông thủ công khối móng đỡ cống cống tròn D1200 khu dân cư thôn Điền Xá, bê tông M150, đá 1x2, PCB30;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Lắp dựng ván khuôn, cốt thép giằng đầu kè hồ thôn Chanh; Đổ bê tông thủ công giằng đầu kè hồ thôn Chanh;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</si>
  <si>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Đào móng cột đèn bằng thủ công, bằng máy đào khu dân cư phía bắc đường ĐH01; Đào móng cống bằng máy đào, bằng thủ công cống tròn D400 khu dân cư thôn Điền Xá; Lắp dựng ván khuôn, đổ bê tông thủ công khối móng đỡ cống cống tròn D1200 khu dân cư thôn Điền Xá, bê tông M150, đá 1x2, PCB30</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</si>
  <si>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Tháo tấm đan bằng thủ công, xây cơi tường hố ga bằng gạch xmcl, trát tường hố ga cải tạo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Lắp dựng ván khuôn, lắp khung móng, đổ bê tông móng cột đèn, bê tông M200, đá 1x2, PCB30 khu dân cư phía bắc đường ĐH01; Đào móng bằng máy đào, bằng thủ công cột điện hạ thế khu dân cư phía bắc đường ĐH01; Đào móng bằng máy đào, bằng thủ công móng hố ga khu dân cư thôn Điền Xá; Lắp dựng bê tông, đổ thủ công bê tông móng cống xây B300 khu dân cư thôn Điền Xá; Xây tường, trát tường trong, láng đáy cống xây B300 khu dân cư thôn Điền Xá; Đào móng cống bằng máy đào, bằng thủ công cống tròn D1200 khu dân cư thôn Điền Xá;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</si>
  <si>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khung móng cột điện chiếu sáng khu dân cư phía bắc đường ĐH01</t>
  </si>
  <si>
    <t>; Đào móng bằng máy đào, bằng thủ công cột điện hạ thế khu dân cư phía bắc đường ĐH01</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</si>
  <si>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Tháo tấm đan bằng thủ công, xây cơi tường hố ga bằng gạch xmcl, trát tường hố ga cải tạo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Lắp dựng ván khuôn, lắp khung móng, đổ bê tông móng cột đèn, bê tông M200, đá 1x2, PCB30 khu dân cư phía bắc đường ĐH01; Lắp dựng cốt thép, ván khuôn, đổ thủ công móng bê tông M200, đá 1x2, PCB30 cột điện hạ thế khu dân cư phía bắc đường ĐH01; Đào móng bằng máy đào, bằng thủ công móng hố ga khu dân cư thôn Điền Xá; Lắp dựng cốt thép, ván khuôn, khung thép tấm đan nắp hố ga khu dân cư thôn Điền Xá; Lắp dựng bê tông, đổ thủ công bê tông móng cống xây B300 khu dân cư thôn Điền Xá; Xây tường, trát tường trong, láng đáy cống xây B300 khu dân cư thôn Điền Xá; Đào móng cống bằng máy đào, bằng thủ công cống tròn D1200 khu dân cư thôn Điền Xá;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Bơm nước ao trong quá trình thi công kè đá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</si>
  <si>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Lắp dựng ván khuôn, lắp khung móng, đổ bê tông móng cột đèn, bê tông M200, đá 1x2, PCB30 khu dân cư phía bắc đường ĐH01; Lắp dựng cốt thép, ván khuôn, đổ thủ công móng bê tông M200, đá 1x2, PCB30 cột điện hạ thế khu dân cư phía bắc đường ĐH01; Đào móng bằng máy đào, bằng thủ công móng hố ga khu dân cư thôn Điền Xá; Lắp dựng bê tông, đổ thủ công bê tông móng cống xây B300 khu dân cư thôn Điền Xá</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</si>
  <si>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Tháo tấm đan bằng thủ công, xây cơi tường hố ga bằng gạch xmcl, trát tường hố ga cải tạo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Thi công lớp đá đệm móng hố ga khu dân cư thôn Điền Xá; Lắp dựng cốt thép, ván khuôn, khung thép tấm đan nắp hố ga khu dân cư thôn Điền Xá; Xây tường, trát tường trong, láng đáy cống xây B300 khu dân cư thôn Điền Xá; Đào móng cống bằng máy đào, bằng thủ công cống tròn D1200 khu dân cư thôn Điền Xá;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Bơm nước ao trong quá trình thi công kè đá hồ thôn Chanh; Thi công lớp đá đệm móng hố ga BTCT hồ thôn Chanh; Lắp dựng cốt thép ván khuôn tấm đan hố ga BTCT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</si>
  <si>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Tháo tấm đan bằng thủ công, xây cơi tường hố ga bằng gạch xmcl, trát tường hố ga cải tạo khu dân cư phía bắc đường ĐH01; Bơm nước ao trong quá trình thi công kè đá hồ thôn Chanh; Thi công lớp đá đệm móng hố ga BTCT hồ thôn Chanh</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</si>
  <si>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Đào móng hố ga bằng máy đào, thủ công khu dân cư phía bắc đường ĐH01; Thi công lớp đá đệm móng hố ga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Đào móng cống bằng máy đào, bằng thủ công cống tròn D1200 khu dân cư phía bắc đường ĐH01; Thi công lớp đá đệm móng cống tròn D1200 khu dân cư phía bắc đường ĐH01; Lắp dựng ván khuôn, đổ bê tông thủ công khối móng đỡ cống cống tròn D1200 khu dân cư phía bắc đường ĐH01, bê tông M150, đá 1x2, PCB30; Thi công lớp đá đệm móng hố ga khu dân cư thôn Điền Xá; Lắp dựng cốt thép, ván khuôn, khung thép tấm đan nắp hố ga khu dân cư thôn Điền Xá; Xây tường, trát tường trong, láng đáy cống xây B300 khu dân cư thôn Điền Xá; Lắp dựng ván khuôn, đổ bê tông thủ công khối móng đỡ cống cống tròn D400 khu dân cư thôn Điền Xá, bê tông M150, đá 1x2, PCB30; Đào móng cống bằng máy đào, bằng thủ công cống tròn D1200 khu dân cư thôn Điền Xá; Thi công lớp đá đệm móng cống tròn D1200 khu dân cư thôn Điền Xá;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cốt thép ván khuôn tấm đan hố ga BTCT hồ thôn Chanh; Lắp dựng cốt thép ván khuôn hố ga BTCT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</si>
  <si>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Đào móng hố ga bằng máy đào, thủ công khu dân cư phía bắc đường ĐH01; Thi công lớp đá đệm móng hố ga khu dân cư phía bắc đường ĐH01; Đào móng cống bằng máy đào, bằng thủ công cống tròn D1200 khu dân cư phía bắc đường ĐH01; Lắp dựng ván khuôn, đổ bê tông thủ công khối móng đỡ cống cống tròn D1200 khu dân cư phía bắc đường ĐH01, bê tông M150, đá 1x2, PCB30; Lắp dựng ván khuôn, đổ bê tông thủ công khối móng đỡ cống cống tròn D400 khu dân cư thôn Điền Xá, bê tông M150, đá 1x2, PCB30</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</si>
  <si>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Đóng cọc tre bằng thủ công móng kè đá khu dân cư phía bắc đường ĐH01; Thi công lớp đá đệm móng kè đá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Lắp dựng ván khuôn, đổ thủ công bê tông móng hố ga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Thi công lớp đá đệm móng cống tròn D1200 khu dân cư phía bắc đường ĐH01; Thi công lớp đá đệm móng hố ga khu dân cư thôn Điền Xá; Lắp dựng cốt thép, ván khuôn, khung thép tấm đan nắp hố ga khu dân cư thôn Điền Xá; Xây tường, trát tường trong, láng đáy cống xây B300 khu dân cư thôn Điền Xá; Đổ thủ công bê tông tấm đan cống xây B300 khu dân cư thôn Điền Xá, bê tông M250, đá 1x2, PCB30;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cốt thép ván khuôn tấm đan hố ga BTCT hồ thôn Chanh; Lắp dựng cốt thép ván khuôn hố ga BTCT hồ thôn Chanh; Lắp dựng ván khuôn, cốt thép nắp rãnh BTCT B300 hồ thôn Chanh; Đổ thủ công bê tông nắp, bê tông M250, đá 1x2, PCB30 rãnh BTCT B300 hồ thôn Chanh; Lắp dựng ván khuôn, cốt thép  rãnh BTCT B800 hồ thôn Chanh; Đổ thủ công bê tông rãnh, bê tông M250, đá 1x2, PCB30 rãnh BTCT B800 hồ thôn Chanh</t>
  </si>
  <si>
    <t>; Đóng cọc tre bằng thủ công móng kè đá khu dân cư phía bắc đường ĐH01; Thi công lớp đá đệm móng kè đá khu dân cư phía bắc đường ĐH01; Lắp dựng ván khuôn, đổ thủ công bê tông móng hố ga khu dân cư phía bắc đường ĐH01; Lắp dựng cốt thép, ván khuôn, khung thép tấm đan nắp hố ga khu dân cư thôn Điền Xá</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</si>
  <si>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Thi công lớp đá đệm móng cống tròn D1200 khu dân cư phía bắc đường ĐH01; Thi công lớp đá đệm móng hố ga khu dân cư thôn Điền Xá; Đổ thủ công bê tông tấm đan khu dân cư thôn Điền Xá, bê tông M250, đá 1x2, PCB30; Xây tường, trát tường trong, láng đáy cống xây B300 khu dân cư thôn Điền Xá; Đổ thủ công bê tông tấm đan cống xây B300 khu dân cư thôn Điền Xá, bê tông M250, đá 1x2, PCB30;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Thi công lớp đá đệm móng, ĐK đá Dmax ≤6;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cốt thép ván khuôn tấm đan hố ga BTCT hồ thôn Chanh; Lắp dựng cốt thép ván khuôn hố ga BTCT hồ thôn Chanh; Lắp dựng ván khuôn, cốt thép nắp rãnh BTCT B300 hồ thôn Chanh; Đổ thủ công bê tông nắp,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</si>
  <si>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 Thi công lớp đá đệm móng, ĐK đá Dmax ≤6; Lắp dựng cốt thép ván khuôn tấm đan hố ga BTCT hồ thôn Chanh</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</si>
  <si>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Đổ bê tông thủ công giằng đầu kè, bê tông M200, đá 1x2, PCB30,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Thi công lớp đá đệm móng cống tròn D1200 khu dân cư phía bắc đường ĐH01; Đào móng bằng máy đào, bằng thủ công tủ điều khiển chiếu sáng khu dân cư phía bắc đường ĐH01; Thi công lớp đá đệm móng hố ga khu dân cư thôn Điền Xá; Đổ thủ công bê tông tấm đan khu dân cư thôn Điền Xá, bê tông M250, đá 1x2, PCB30; Xây tường, trát tường trong, láng đáy cống xây B300 khu dân cư thôn Điền Xá; Đổ thủ công bê tông tấm đan cống xây B300 khu dân cư thôn Điền Xá, bê tông M250, đá 1x2, PCB30;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cốt thép ván khuôn hố ga BTCT hồ thôn Chanh; Đổ thủ công bê tông tấm đan, bê tông m250, đá 1x2, PCB30 hố ga BTCT hồ thôn Chanh; Lắp dựng ván khuôn, cốt thép nắp rãnh BTCT B300 hồ thôn Chanh; Lắp dựng ván khuôn, cốt thép  rãnh BTCT B300 hồ thôn Chanh; Đổ thủ công bê tông nắp, bê tông M250, đá 1x2, PCB30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 Lắp dựng ván khuôn, đổ bê tông thủ công khối móng đỡ cống cống tròn D800 hồ thôn Chanh, bê tông M150, đá 1x2, PCB30</t>
  </si>
  <si>
    <t>; Đào móng bằng máy đào, bằng thủ công tủ điều khiển chiếu sáng khu dân cư phía bắc đường ĐH01; Thi công lớp đá đệm móng hố ga khu dân cư thôn Điền Xá; Lắp dựng ván khuôn, cốt thép nắp rãnh BTCT B300 hồ thôn Chanh; Đổ thủ công bê tông nắp, bê tông M250, đá 1x2, PCB30 rãnh BTCT B300 hồ thôn Chanh; Lắp dựng ván khuôn, đổ bê tông thủ công khối móng đỡ cống cống tròn D800 hồ thôn Chanh, bê tông M150, đá 1x2, PCB30</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</si>
  <si>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Đổ bê tông thủ công giằng đầu kè, bê tông M200, đá 1x2, PCB30,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Thi công lớp đá đệm móng cống tròn D1200 khu dân cư phía bắc đường ĐH01; Đắp đất hoàn trả móng  tủ điều khiển chiếu sáng  khu dân cư phía bắc đường ĐH01; Lắp dựng ván khuôn, đổ thủ công bê tông móng hố ga khu dân cư thôn Điền Xá; Xây móng bằng gạch xmcl, trát tường trong, láng đáy hố ga khu dân cư thôn Điền Xá; Đổ thủ công bê tông tấm đan khu dân cư thôn Điền Xá, bê tông M250, đá 1x2, PCB30; Xây tường, trát tường trong, láng đáy cống xây B300 khu dân cư thôn Điền Xá; Đổ thủ công bê tông tấm đan cống xây B300 khu dân cư thôn Điền Xá, bê tông M250, đá 1x2, PCB30;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cốt thép ván khuôn hố ga BTCT hồ thôn Chanh; Đổ thủ công bê tông tấm đan, bê tông m250, đá 1x2, PCB30 hố ga BTCT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</si>
  <si>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 Đắp đất hoàn trả móng  tủ điều khiển chiếu sáng  khu dân cư phía bắc đường ĐH01; Đổ thủ công bê tông tấm đan cống xây B300 khu dân cư thôn Điền Xá, bê tông M250, đá 1x2, PCB30; Lắp dựng cốt thép ván khuôn hố ga BTCT hồ thôn Chanh</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</si>
  <si>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Đổ bê tông thủ công giằng đầu kè, bê tông M200, đá 1x2, PCB30, khu dân cư phía bắc đường ĐH01; Xây tường, trát tường trong, láng đáy hố ga vữa XM M75, PCB30 khu dân cư phía bắc đường ĐH01;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Lu lèn lại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dựng ván khuôn, đổ bê tông thủ công khối móng đỡ cống cống tròn D400 khu dân cư phía bắc đường ĐH01, bê tông M150,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Lắp đặt khối móng đỡ đoạn cống, cống tròn D600 khu dân cư phía bắc đường ĐH01; Thi công lớp đá đệm móng cống tròn D1200 khu dân cư phía bắc đường ĐH01; Lắp dựng ván khuôn, lắp khung móng, đổ bê tông bê tông móng tủ điều khiển chiếu sáng  khu dân cư phía bắc đường ĐH01; Lắp dựng ván khuôn, đổ thủ công bê tông móng hố ga khu dân cư thôn Điền Xá; Xây móng bằng gạch xmcl, trát tường trong, láng đáy hố ga khu dân cư thôn Điền Xá; Đổ thủ công bê tông tấm đan khu dân cư thôn Điền Xá, bê tông M250, đá 1x2, PCB30; Xây tường, trát tường trong, láng đáy cống xây B300 khu dân cư thôn Điền Xá;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Đổ thủ công bê tông tấm đan, bê tông m250, đá 1x2, PCB30 hố ga BTCT hồ thôn Chanh; Đổ thủ công bê tông hố ga, bê tông m250, đá 1x2, PCB30 hố ga BTCT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</si>
  <si>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 Cống tròn D600 khu dân cư bắc ĐH01; Khung móng tủ điện chiếu sáng khu dân cư Bắc ĐH01</t>
  </si>
  <si>
    <t>; Lắp dựng cốt thép, ván khuôn giằng đầu tường hố ga khu dân cư phía bắc đường ĐH01; Đổ thủ công bê tông giằng đầu tường hố ga khu dân cư phía bắc đường ĐH01, bê tông M200, đá 1x2, PCB30; Lắp dựng cốt thép, ván khuôn, khung thép tấm đan nắp hố ga khu dân cư phía bắc đường ĐH01; Đổ thủ công bê tông tấm đan nắp hố ga khu dân cư phía bắc đường ĐH01, bê tông M250, đá 1x2, PCB30; Lắp dựng ván khuôn, cố thép; Đổ thủ công bê tông đầu tường hố ga khu dân cư phía bắc đường ĐH01, bê tông M200, đá 1x2, PCB30; Lắp dựng ván khuôn, đổ bê tông thủ công khối móng đỡ cống cống tròn D400 khu dân cư phía bắc đường ĐH01, bê tông M150, đá 1x2, PCB30; Đào móng cống bằng máy đào, bằng thủ công cống tròn D600 khu dân cư phía bắc đường ĐH01; Thi công lớp đá đệm móng cống tròn D600 khu dân cư phía bắc đường ĐH01; Lắp dựng ván khuôn, đổ bê tông thủ công khối móng đỡ cống cống tròn D600 khu dân cư phía bắc đường ĐH01, bê tông M150, đá 1x2, PCB30; Lắp dựng ván khuôn, lắp khung móng, đổ bê tông bê tông móng tủ điều khiển chiếu sáng  khu dân cư phía bắc đường ĐH01; Đổ thủ công bê tông tấm đan khu dân cư thôn Điền Xá, bê tông M250, đá 1x2, PCB30; Đổ thủ công bê tông tấm đan, bê tông m250, đá 1x2, PCB30 hố ga BTCT hồ thôn Chanh; Đổ thủ công bê tông hố ga, bê tông m250, đá 1x2, PCB30 hố ga BTCT hồ thôn Chanh</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</si>
  <si>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Đổ bê tông thủ công giằng đầu kè, bê tông M200, đá 1x2, PCB30,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Lu lèn lại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Thi công lớp đá đệm móng cống tròn D1200 khu dân cư phía bắc đường ĐH01; Lắp dựng ván khuôn, đổ thủ công bê tông móng hố ga khu dân cư thôn Điền Xá; Xây móng bằng gạch xmcl, trát tường trong, láng đáy hố ga khu dân cư thôn Điền Xá; Xây tường, trát tường trong, láng đáy cống xây B300 khu dân cư thôn Điền Xá;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</si>
  <si>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 Xây móng kè khu dân cư phía bắc đường ĐH01 bằng đá hộc, vữa XM M100, PCB30; Xây tường kè khu dân cư phía bắc đường ĐH01 bằng đá hộc, vữa XM M100, PCB30; Lắp dựng ván khuôn, cốt thép giằng đầu kè khu dân cư phía bắc đường ĐH01; Lu lèn lại móng cống xây B300 khu dân cư phía bắc đường ĐH01; Thi công lớp đá đệm móng cống tròn D1200 khu dân cư phía bắc đường ĐH01</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</si>
  <si>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Đổ bê tông thủ công giằng đầu kè, bê tông M200, đá 1x2, PCB30,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Lắp dựng ván khuôn, đổ thủ công bê tông móng hố ga khu dân cư thôn Điền Xá; Xây móng bằng gạch xmcl, trát tường trong, láng đáy hố ga khu dân cư thôn Điền Xá; Xây tường, trát tường trong, láng đáy cống xây B300 khu dân cư thôn Điền Xá;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</si>
  <si>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 Cống tròn D1200 khu dân cư bắc ĐH01</t>
  </si>
  <si>
    <t>Phá dỡ kết cấu nền mặt đường bê tông đường giao thông khu dân cư bắc ĐH01; đào bằng máy, bằng thủ công lớp đất hữu cơ- đất cấp I, cấp nền đất cấp II, III đường giao thông khu dân cư bắc ĐH01;Xúc đá hỗn hợp lên phương tiện vận chuyển,Vận chuyển đất bằng ô tô tự đổ đường giao thông khu dân cư phía bắc đường ĐH01; Lắp dựng ván khuôn, đổ thủ công bê tông móng hố ga khu dân cư thôn Điền Xá</t>
  </si>
  <si>
    <t>Đổ bê tông thủ công giằng đầu kè, bê tông M200, đá 1x2, PCB30,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Xây tường, trát tường trong, láng đáy cống xây B300 khu dân cư thôn Điền Xá; Đào móng cống bằng máy đào, bằng thủ công cống tròn D1200 khu dân cư thôn Điền Xá; Thi công lớp đá đệm móng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</si>
  <si>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Máy trộn bê tông 250 lít; Máy đầm dùi 1,5kW; Máy trộn vữa 150l; Máy đào 0,4m3; Máy hàn điện 23kW; Máy khác; Máy cắt uốn cốt thép 5kW; Cần cẩu 6T; Máy đào 0,8m3; Máy ủi 110CV; Ô tô tự đổ 7T</t>
  </si>
  <si>
    <t>Đổ bê tông thủ công giằng đầu kè, bê tông M200, đá 1x2, PCB30,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Xây tường, trát tường trong, láng đáy cống xây B300 khu dân cư thôn Điền Xá; Lắp dựng ván khuôn,đổ thủ công bê tông đầu tường cống xây B300 khu dân cư thôn Điền Xá, bê tông M200, đá 1x2, PCB30;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</si>
  <si>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 Cống tròn D1200 khu dân cư Điền Xá</t>
  </si>
  <si>
    <t>Đổ bê tông thủ công giằng đầu kè, bê tông M200, đá 1x2, PCB30, khu dân cư phía bắc đường ĐH01</t>
  </si>
  <si>
    <t>Đắp bù đào hữu cơ + đào cấp đất bằng đầm đất cầm tay 70kg, độ chặt Y/C K = 0,95 đường giao thông khu dân cư phía bắc đường ĐH01; Đắp nền đường bằng máy lu bánh thép 9T, máy ủi 110CV, độ chặt Y/C K = 0,95, vật liệu đắp đá lẫn đất đường giao thông khu dân cư phía bắc đường ĐH01; Đắp đất bằng đầm đất cầm tay, vận chuyển bằng ô tô tự đổ kè đá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Xây tường, trát tường trong, láng đáy cống xây B300 khu dân cư thôn Điền Xá; Lắp dựng ván khuôn,đổ thủ công bê tông đầu tường cống xây B300 khu dân cư thôn Điền Xá, bê tông M200, đá 1x2, PCB30;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</si>
  <si>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Máy đầm đất cầm tay 70kg; Máy lu bánh thép 9T; Máy ủi 110CV; Máy khác; Ô tô tự đổ 7T; Máy trộn vữa 150l; Máy đào 0,4m3; Máy hàn điện 23kW; Máy cắt uốn cốt thép 5kW; Máy trộn bê tông 250 lít; Máy đầm dùi 1,5kW; Cần cẩu 6T; Máy đào 0,8m3</t>
  </si>
  <si>
    <t>Đắp bù đào hữu cơ + đào cấp đất bằng đầm đất cầm tay 70kg, độ chặt Y/C K = 0,95 đường giao thông khu dân cư phía bắc đường ĐH01; Đắp đất bằng đầm đất cầm tay, vận chuyển bằng ô tô tự đổ kè đá khu dân cư phía bắc đường ĐH01</t>
  </si>
  <si>
    <t>Đắp bù đào hữu cơ + đào cấp nền đường bằng máy lu bánh thép 9T, máy ủi 110CV, độ chặt Y/C K = 0,95 đường giao thông khu dân cư phía bắc đường ĐH01; Đắp nền đường bằng máy lu bánh thép 9T, máy ủi 110CV, độ chặt Y/C K = 0,95, vật liệu đắp đá lẫn đất đường giao thông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Xây tường, trát tường trong, láng đáy cống xây B300 khu dân cư thôn Điền Xá; Lắp dựng ván khuôn,đổ thủ công bê tông đầu tường cống xây B300 khu dân cư thôn Điền Xá, bê tông M200, đá 1x2, PCB30;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</si>
  <si>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Máy lu bánh thép 9T; Máy ủi 110CV; Máy khác; Máy trộn vữa 150l; Máy đào 0,4m3; Máy hàn điện 23kW; Máy cắt uốn cốt thép 5kW; Máy trộn bê tông 250 lít; Máy đầm dùi 1,5kW; Cần cẩu 6T; Máy đào 0,8m3; Ô tô tự đổ 7T</t>
  </si>
  <si>
    <t>Đắp bù đào hữu cơ + đào cấp nền đường bằng máy lu bánh thép 9T, máy ủi 110CV, độ chặt Y/C K = 0,95 đường giao thông khu dân cư phía bắc đường ĐH01</t>
  </si>
  <si>
    <t>Đắp nền đường bằng máy lu bánh thép 9T, máy ủi 110CV, độ chặt Y/C K = 0,95, vật liệu đắp đá lẫn đất đường giao thông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Xây tường, trát tường trong, láng đáy cống xây B300 khu dân cư thôn Điền Xá; Lắp dựng ván khuôn,đổ thủ công bê tông đầu tường cống xây B300 khu dân cư thôn Điền Xá, bê tông M200, đá 1x2, PCB30;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</si>
  <si>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Đắp nền đường bằng máy lu bánh thép 9T, máy ủi 110CV, độ chặt Y/C K = 0,95, vật liệu đắp đá lẫn đất đường giao thông khu dân cư phía bắc đường ĐH01; Xây tường, trát tường trong, láng đáy cống xây B300 khu dân cư thôn Điền Xá; Lắp dựng ván khuôn,đổ thủ công bê tông đầu tường cống xây B300 khu dân cư thôn Điền Xá, bê tông M200, đá 1x2, PCB30</t>
  </si>
  <si>
    <t>Đắp nền đường bằng máy lu bánh thép 16T, máy ủi 110CV, độ chặt Y/C K = 0,98, vật liệu đắp đá lẫn đất đường giao thông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Đào bằng thủ công, bằng máy đào rãnh BTCT B800 hồ thôn Chanh;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</si>
  <si>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Máy lu bánh thép 16T; Máy ủi 110CV; Máy khác; Máy trộn vữa 150l; Cần cẩu bánh xích 10T; Máy đào 0,4m3; Máy hàn điện 23kW; Máy cắt uốn cốt thép 5kW; Máy trộn bê tông 250 lít; Máy đầm dùi 1,5kW; Cần cẩu 6T; Máy đầm đất cầm tay 70kg; Ô tô tự đổ 7T; Máy khoan bê tông 1,5kW; Máy đào 0,8m3</t>
  </si>
  <si>
    <t>; Lắp dựng ván khuôn, cốt thép nắp rãnh BTCT B800 hồ thôn Chanh; Lắp dựng ván khuôn, cốt thép  rãnh BTCT B800 hồ thôn Chanh; Đổ thủ công bê tông nắp, bê tông M250, đá 1x2, PCB30 rãnh BTCT B800 hồ thôn Chanh; Đổ thủ công bê tông rãnh, bê tông M250, đá 1x2, PCB30 rãnh BTCT B800 hồ thôn Chanh</t>
  </si>
  <si>
    <t>Đắp nền đường bằng máy lu bánh thép 16T, máy ủi 110CV, độ chặt Y/C K = 0,98, vật liệu đắp đá lẫn đất đường giao thông khu dân cư phía bắc đường ĐH01; Xây tường, trát tường trong, láng đáy hố ga vữa XM M75, PCB30 khu dân cư phía bắc đường ĐH01; Đào móng bằng máy, bằng thủ công rãnh BTCT B400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Đào bằng thủ công, bằng máy đào rãnh BTCT B800 hồ thôn Chanh</t>
  </si>
  <si>
    <t>; Đào móng bằng máy, bằng thủ công rãnh BTCT B400 khu dân cư phía bắc đường ĐH01</t>
  </si>
  <si>
    <t>Đắp nền đường bằng máy lu bánh thép 16T, máy ủi 110CV, độ chặt Y/C K = 0,98, vật liệu đắp đá lẫn đất đường giao thông khu dân cư phía bắc đường ĐH01; Xây tường, trát tường trong, láng đáy hố ga vữa XM M75, PCB30 khu dân cư phía bắc đường ĐH01; Thi công lớp đá đệm móng rãnh BTCT B400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D600 khu dân cư phía bắc đường ĐH01; Đắp đất bằng máy đầm tay, vận chuyển đất bằng ô tô tự đổ cống tròn D1200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Lắp dựng ván khuôn, cốt thép đầu tường hố ga khu dân cư thôn Điền Xá; Đổ thủ công bê tông đầu tường hố ga khu dân cư thôn Điền Xá, bê tông M200, đá 1x2, PCB30; Đào móng cống bằng máy đào, bằng thủ công cống tròn D1200 khu dân cư thôn Điền Xá;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Đào bằng thủ công, bằng máy đào rãnh BTCT B800 hồ thôn Chanh</t>
  </si>
  <si>
    <t>; Thi công lớp đá đệm móng rãnh BTCT B400 khu dân cư phía bắc đường ĐH01; Đào móng cống bằng máy đào, bằng thủ công cống tròn D1200 khu dân cư thôn Điền Xá</t>
  </si>
  <si>
    <t>Đắp nền đường bằng máy lu bánh thép 16T, máy ủi 110CV, độ chặt Y/C K = 0,98, vật liệu đắp đá lẫn đất đường giao thông khu dân cư phía bắc đường ĐH01; Xây tường, trát tường trong, láng đáy hố ga vữa XM M75, PCB30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Đào móng cống bằng máy đào, bằng thủ công cống tròn D400 khu dân cư phía bắc đường ĐH01; Lắp đặt khối móng đỡ đoạn cống, cống tròn D600 khu dân cư phía bắc đường ĐH01; Đắp đất bằng máy đầm tay, vận chuyển đất bằng ô tô tự đổ cống tròn D1200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Lắp dựng ván khuôn, cốt thép đầu tường hố ga khu dân cư thôn Điền Xá; Đổ thủ công bê tông đầu tường hố ga khu dân cư thôn Điền Xá, bê tông M200, đá 1x2, PCB30;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Lắp dựng ván khuôn, cốt thép  rãnh BTCT B300 hồ thôn Chanh; Đổ thủ công bê tông rãnh, bê tông M250, đá 1x2, PCB30 rãnh BTCT B300 hồ thôn Chanh; Đào bằng thủ công, bằng máy đào rãnh BTCT B800 hồ thôn Chanh</t>
  </si>
  <si>
    <t>; Xây tường, trát tường trong, láng đáy hố ga vữa XM M75, PCB30 khu dân cư phía bắc đường ĐH01; Đào móng bằng máy, bằng thủ móng cống xây B300 khu dân cư phía bắc đường ĐH01; Thi công lớp đá đệm móng cống xây B300 khu dân cư phía bắc đường ĐH01; Lắp dựng ván khuôn, đổ thủ công bê tông móng cống xây B300 khu dân cư phía bắc đường ĐH01; Đào móng cống bằng máy đào, bằng thủ công cống tròn D400 khu dân cư phía bắc đường ĐH01; Lắp dựng ván khuôn, cốt thép  rãnh BTCT B300 hồ thôn Chanh; Đổ thủ công bê tông rãnh, bê tông M250, đá 1x2, PCB30 rãnh BTCT B300 hồ thôn Chanh</t>
  </si>
  <si>
    <t>Đắp nền đường bằng máy lu bánh thép 16T, máy ủi 110CV, độ chặt Y/C K = 0,98, vật liệu đắp đá lẫn đất đường giao thông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Thi công lớp đá đệm móng cống tròn D400 khu dân cư phía bắc đường ĐH01; Lắp đặt khối móng đỡ đoạn cống, cống tròn D600 khu dân cư phía bắc đường ĐH01; Đắp đất bằng máy đầm tay, vận chuyển đất bằng ô tô tự đổ cống tròn D1200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Lắp dựng ván khuôn, cốt thép đầu tường hố ga khu dân cư thôn Điền Xá; Đổ thủ công bê tông đầu tường hố ga khu dân cư thôn Điền Xá, bê tông M200, đá 1x2, PCB30;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Đào bằng thủ công, bằng máy đào rãnh BTCT B300 hồ thôn Chanh; Đào bằng thủ công, bằng máy đào rãnh BTCT B800 hồ thôn Chanh</t>
  </si>
  <si>
    <t>; Thi công lớp đá đệm móng cống tròn D400 khu dân cư phía bắc đường ĐH01</t>
  </si>
  <si>
    <t>Đắp nền đường bằng máy lu bánh thép 16T, máy ủi 110CV, độ chặt Y/C K = 0,98, vật liệu đắp đá lẫn đất đường giao thông khu dân cư phía bắc đường ĐH01; Lắp dựng nắp hố ga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đặt khối móng đỡ đoạn cống, cống tròn D400 khu dân cư phía bắc đường ĐH01; Lắp đặt khối móng đỡ đoạn cống, cống tròn D600 khu dân cư phía bắc đường ĐH01; Đắp đất bằng máy đầm tay, vận chuyển đất bằng ô tô tự đổ cống tròn D1200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Tháo dỡ tủ đựng đồng hồ, tháo dỡ dây cáp hiện trạng, phá dỡ kết cấu bê tông móng cột điện hạ thế khu dân cư phía bắc đường ĐH01; Đào bằng máy, bằng thủ công lớp đất hữu cơ, cấp nền đường đất cấp II, III; Vận chuyển bằng ô tô tự đổ đường giao thông khu dân cư Điền Xá; Xây móng bằng gạch xmcl, trát tường trong, láng đáy hố ga khu dân cư thôn Điền Xá; Lắp dựng ván khuôn, cốt thép đầu tường hố ga khu dân cư thôn Điền Xá; Đổ thủ công bê tông đầu tường hố ga khu dân cư thôn Điền Xá, bê tông M200, đá 1x2, PCB30; Thi công lớp đá đệm móng cống tròn D1200 khu dân cư thôn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Đào bằng thủ công, bằng máy đào rãnh BTCT B300 hồ thôn Chanh; Đào bằng thủ công, bằng máy đào rãnh BTCT B800 hồ thôn Chanh</t>
  </si>
  <si>
    <t>; Tấm đan hố ga khu dân cư bắc ĐH01; Cống tròn D400, khu dân cư bắc ĐH01; Cống tròn D600 khu dân cư bắc ĐH01; Cống tròn D1200 khu dân cư bắc ĐH01</t>
  </si>
  <si>
    <t>Đắp nền đường bằng máy lu bánh thép 16T, máy ủi 110CV, độ chặt Y/C K = 0,98, vật liệu đắp đá lẫn đất đường giao thông khu dân cư phía bắc đường ĐH01; Lắp đặt khối móng đỡ đoạn cống, cống tròn D400 khu dân cư phía bắc đường ĐH01; Lắp đặt khối móng đỡ đoạn cống, cống tròn D600 khu dân cư phía bắc đường ĐH01; Lắp đặt khối móng đỡ đoạn cống, cống tròn D1200 khu dân cư phía bắc đường ĐH01; Xây mối nối cống cuốn cong bằng gạch xmcl 6,5x10,5x22cm, vữa XM M75, PCB30 cống tròn D1200 khu dân cư phía bắc đường ĐH01; Tháo dỡ tủ đựng đồng hồ, tháo dỡ dây cáp hiện trạng, phá dỡ kết cấu bê tông móng cột điện hạ thế khu dân cư phía bắc đường ĐH01; Xây móng bằng gạch xmcl, trát tường trong, láng đáy hố ga khu dân cư thôn Điền Xá; Lắp dựng ván khuôn, cốt thép đầu tường hố ga khu dân cư thôn Điền Xá; Đổ thủ công bê tông đầu tường hố ga khu dân cư thôn Điền Xá, bê tông M200, đá 1x2, PCB30; Thi công lớp đá đệm móng cống tròn D1200 khu dân cư thôn Điền Xá</t>
  </si>
  <si>
    <t>Thi công móng cấp phối đá dăm lớp dưới đường giao thông khu dân cư phía bắc ĐH01; Lắp dựng nắp hố ga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Đắp đất xây cống bằng thủ công, bằng máy đầm tay, vận chuyển đất bằng thủ công cống xây B300 khu dân cư phía bắc đường ĐH01; Đắp đất bằng máy đầm tay, vận chuyển đất bằng ô tô tự đổ cống tròn D400 khu dân cư phía bắc đường ĐH01; Đắp đất bằng máy đầm tay, vận chuyển đất bằng ô tô tự đổ cống tròn D1200 khu dân cư phía bắc đường ĐH01; Đào bằng máy, bằng thủ công lớp đất hữu cơ, cấp nền đường đất cấp II, III; Vận chuyển bằng ô tô tự đổ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Đào bằng thủ công, bằng máy đào rãnh BTCT B300 hồ thôn Chanh; Đào bằng thủ công, bằng máy đào rãnh BTCT B800 hồ thôn Chanh; Lắp đặt các loại phụ kiện đầu cột điện hạ thế: tấm móc F20, kẹp méo, đai thép+khóa, gips cá loại, chụp đầu cáp khu dân cư phía bắc đường ĐH01; Lắp dựng cột điện hạ thế, Làm tiếp địa lặp lại cho lưới điện cáp treo; Lắp đặt cáp vặn xoắn, lắp đặt dây dẫn sau công tơ, lắp đặt tủ dựng đồng hồ tận dụng lại, lắp đặt xà thép cột điện hạ thế khu dân cư phía bắc đường ĐH01</t>
  </si>
  <si>
    <t>Máy rải cấp phối đá dăm 50 - 60m3/h; Máy lu rung tự hành 25T; Máy lu bánh hơi tự hành 16T; Máy lu bánh thép 10T; Ô tô tưới nước 5m3; Máy khác; Máy đầm đất cầm tay 70kg; Ô tô tự đổ 7T; Cần cẩu bánh xích 10T; Máy hàn điện 23kW; Máy cắt uốn cốt thép 5kW; Máy trộn bê tông 250 lít; Máy đầm dùi 1,5kW; Máy trộn vữa 150l; Máy đào 0,4m3; Máy đào 0,8m3; Máy ủi 110CV; Cần cẩu 6T; Máy lu bánh thép 9T; Cần trục ô tô 3T; Xe nâng 9m; Máy khoan bê tông 0,62kW</t>
  </si>
  <si>
    <t>; Tấm đan hố ga khu dân cư bắc ĐH01; Cột bê tông PC8,5, lưới điện cáp treo, dây cáp nhôm vặn xoắn AC-95, dây dẫn dây Muyle 2x11mm2, dẫn sau công tơ Cu/XLPE/PVC 2x4mm2, xà thép, trọng lượng 25kg, cho loại cột nép, dây treo sau công tơ cột điện hạ thế khu dân cư phía bắc đường ĐH01</t>
  </si>
  <si>
    <t>; Lắp dựng nắp hố ga khu dân cư phía bắc đường ĐH01; Lắp dựng ván khuôn, cốt thép rãnh BTCT B400 khu dân cư phía bắc đường ĐH01; Đổ thu công bê tông rãnh BTCT B400, bê tông M250, đá 1x2, PCB30 khu dân cư phía bắc đường ĐH01, bê tông M250, đá 1x2, PCB30; Lắp dựng cốt thép, ván khuôn tấm đan rãnh BTCT B400 khu dân cư phía bắc đường ĐH01; Đổ thủ công bê tông tấm đan rãnh BTCT B400 khu dân cư phía bắc đường ĐH01; Đắp đất bằng máy đầm tay, vận chuyển đất bằng ô tô tự đổ cống tròn D400 khu dân cư phía bắc đường ĐH01; Phá dỡ kết cấu nền mặt đường bê tông đường giao thông thôn Chanh; đào bằng máy, bằng thủ công lớp đất hữu cơ- đất cấp I, cấp nền đất cấp II, III đường giao thông thôn Chanh;Vận chuyển đất bằng ô tô tự đổ đường giao thông hồ thôn Chanh; Đào bằng thủ công, bằng máy đào rãnh BTCT B800 hồ thôn Chanh; Lắp đặt các loại phụ kiện đầu cột điện hạ thế: tấm móc F20, kẹp méo, đai thép+khóa, gips cá loại, chụp đầu cáp khu dân cư phía bắc đường ĐH01; Lắp dựng cột điện hạ thế, Làm tiếp địa lặp lại cho lưới điện cáp treo; Lắp đặt cáp vặn xoắn, lắp đặt dây dẫn sau công tơ, lắp đặt tủ dựng đồng hồ tận dụng lại, lắp đặt xà thép cột điện hạ thế khu dân cư phía bắc đường ĐH01</t>
  </si>
  <si>
    <t>Thi công móng cấp phối đá dăm lớp dưới đường giao thông khu dân cư phía bắc ĐH01; Đất đất hoàn trrả móng hố ga, vận chuyển bằng ô tô tự đổ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Đắp đất xây cống bằng thủ công, bằng máy đầm tay, vận chuyển đất bằng thủ công cống xây B300 khu dân cư phía bắc đường ĐH01; Đắp đất bằng máy đầm tay, vận chuyển đất bằng ô tô tự đổ cống tròn D1200 khu dân cư phía bắc đường ĐH01; Đào bằng máy, bằng thủ công lớp đất hữu cơ, cấp nền đường đất cấp II, III; Vận chuyển bằng ô tô tự đổ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Đắp bù đào hữu cơ + đào cấp đất bằng đầm đất cầm tay 70kg, độ chặt Y/C K = 0,95;Đắp bù đào hữu cơ + đào cấp nền đường bằng máy lu bánh thép 9T, máy ủi 110CV, độ chặt Y/C K = 0,95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Đào bằng thủ công, bằng máy đào rãnh BTCT B300 hồ thôn Chanh; Thi công lớp đá đệm móng rãnh BTCT B800 hồ thôn Chanh</t>
  </si>
  <si>
    <t>; Đất đất hoàn trrả móng hố ga, vận chuyển bằng ô tô tự đổ khu dân cư phía bắc đường ĐH01; Đắp đất bằng máy đầm tay, vận chuyển đất bằng ô tô tự đổ cống tròn D1200 khu dân cư phía bắc đường ĐH01; Đào bằng thủ công, bằng máy đào rãnh BTCT B300 hồ thôn Chanh</t>
  </si>
  <si>
    <t>Thi công móng cấp phối đá dăm lớp dưới đường giao thông khu dân cư phía bắc ĐH01; Thi công móng cấp phối đá dăm lớp trên đường giao thông khu dân cư phía bắc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Đào bằng máy, bằng thủ công lớp đất hữu cơ, cấp nền đường đất cấp II, III; Vận chuyển bằng ô tô tự đổ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Đắp bù đào hữu cơ + đào cấp đất bằng đầm đất cầm tay 70kg, độ chặt Y/C K = 0,95;Đắp bù đào hữu cơ + đào cấp nền đường bằng máy lu bánh thép 9T, máy ủi 110CV, độ chặt Y/C K = 0,95 đường giao thông hồ thôn Chanh; Đắp nền đường bằng máy lu bánh thép 9T, máy ủi 110CV, độ chặt Y/C K = 0,95, vật liệu đắp đá lẫn đất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Lắp dựng ván khuôn, cốt thép giằng đầu kè hồ thôn Chanh; Đổ bê tông thủ công giằng đầu kè hồ thôn Chanh; Thi công lớp đá đệm móng rãnh BTCT B300 hồ thôn Chanh; Thi công lớp đá đệm móng rãnh BTCT B800 hồ thôn Chanh</t>
  </si>
  <si>
    <t>Thi công móng cấp phối đá dăm lớp dưới đường giao thông khu dân cư phía bắc ĐH01; Thi công móng cấp phối đá dăm lớp trên đường giao thông khu dân cư phía bắc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Đào bằng máy, bằng thủ công lớp đất hữu cơ, cấp nền đường đất cấp II, III; Vận chuyển bằng ô tô tự đổ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Đắp bù đào hữu cơ + đào cấp đất bằng đầm đất cầm tay 70kg, độ chặt Y/C K = 0,95;Đắp bù đào hữu cơ + đào cấp nền đường bằng máy lu bánh thép 9T, máy ủi 110CV, độ chặt Y/C K = 0,95 đường giao thông hồ thôn Chanh; Đắp nền đường bằng máy lu bánh thép 9T, máy ủi 110CV, độ chặt Y/C K = 0,95, vật liệu đắp đá lẫn đất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Thi công lớp đá đệm móng rãnh BTCT B300 hồ thôn Chanh; Thi công lớp đá đệm móng rãnh BTCT B800 hồ thôn Chanh</t>
  </si>
  <si>
    <t>Thi công móng cấp phối đá dăm lớp dưới đường giao thông khu dân cư phía bắc ĐH01; Đào bằng máy, bằng thủ công lớp đất hữu cơ, cấp nền đường đất cấp II, III; Vận chuyển bằng ô tô tự đổ đường giao thông khu dân cư Điền Xá; Đắp bù đào hữu cơ + đào cấp đất bằng đầm đất cầm tay 70kg, độ chặt Y/C K = 0,95;Đắp bù đào hữu cơ + đào cấp nền đường bằng máy lu bánh thép 9T, máy ủi 110CV, độ chặt Y/C K = 0,95 đường giao thông hồ thôn Chanh</t>
  </si>
  <si>
    <t>Thi công móng cấp phối đá dăm lớp trên đường giao thông khu dân cư phía bắc ĐH01; 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cốt thép, ván khuôn tấm đan cống xây B300 khu dân cư phía bắc đường ĐH01; Đổ thủ công bê tông tấm đan cống xây B300 khu dân cư phía bắc đường ĐH01, bê tông M250, đá 1x2, PCB30;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bù đào hữu cơ + đào cấp đất bằng đầm đất cầm tay 70kg, độ chặt Y/C K = 0,95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Thi công lớp đá đệm móng rãnh BTCT B300 hồ thôn Chanh; Thi công lớp đá đệm móng rãnh BTCT B800 hồ thôn Chanh</t>
  </si>
  <si>
    <t>Máy rải cấp phối đá dăm 50 - 60m3/h; Máy lu rung tự hành 25T; Máy lu bánh hơi tự hành 16T; Máy lu bánh thép 10T; Ô tô tưới nước 5m3; Máy khác; Máy phun nhựa đường 190CV; Máy nén khí diezel 600m3/h; Ô tô tự đổ 7T; Trạm trộn bê tông nhựa 50÷60T/h; Máy xúc lật 1,6m3; Máy ủi 110CV; Thiết bị nấu nhựa; Máy rải hỗn hợp bê tông nhựa 130 - 140CV; Máy trộn vữa 150l; Máy trộn bê tông 250 lít; Máy đầm dùi 1,5kW; Máy cắt uốn cốt thép 5kW; Cần cẩu bánh xích 10T; Máy đầm đất cầm tay 70kg; Máy đào 0,4m3; Máy hàn điện 23kW; Máy lu bánh thép 9T; Cần cẩu 6T</t>
  </si>
  <si>
    <t>; Đá dăm đen đường giao thông khu dân cư Bắc ĐH01; Nhựa pha dầu đường giao thông khu dân cư Bắc ĐH01; Tấm đan cống xây B300 khu dân cư Bắc ĐH01</t>
  </si>
  <si>
    <t>; Lắp dựng cốt thép, ván khuôn tấm đan cống xây B300 khu dân cư phía bắc đường ĐH01; Đổ thủ công bê tông tấm đan cống xây B300 khu dân cư phía bắc đường ĐH01, bê tông M250, đá 1x2, PCB30; Đắp bù đào hữu cơ + đào cấp đất bằng đầm đất cầm tay 70kg, độ chặt Y/C K = 0,95 đường giao thông khu dân cư Điền Xá</t>
  </si>
  <si>
    <t>Thi công móng cấp phối đá dăm lớp trên đường giao thông khu dân cư phía bắc ĐH01; 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bù đào hữu cơ + đào cấp nền đường bằng máy lu bánh thép 9T, máy ủi 110CV, độ chặt Y/C K = 0,95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Đào móng kè đá hồ thôn Chanh bằng thủ công, bằng máy đào;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Thi công lớp đá đệm móng rãnh BTCT B300 hồ thôn Chanh; Thi công lớp đá đệm móng rãnh BTCT B800 hồ thôn Chanh</t>
  </si>
  <si>
    <t>Thi công móng cấp phối đá dăm lớp trên đường giao thông khu dân cư phía bắc ĐH01; Đắp bù đào hữu cơ + đào cấp nền đường bằng máy lu bánh thép 9T, máy ủi 110CV, độ chặt Y/C K = 0,95 đường giao thông khu dân cư Điền Xá; Đào móng kè đá hồ thôn Chanh bằng thủ công, bằng máy đào; Thi công lớp đá đệm móng rãnh BTCT B300 hồ thôn Chanh</t>
  </si>
  <si>
    <t>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nắp tấm đân cống B300 khu dân cư phía bắc đường ĐH01; Đắp đất xây cống bằng thủ công, bằng máy đầm tay, vận chuyển đất bằng thủ công cống xây B300 khu dân cư phía bắc đường ĐH01; Đắt đất hoàn trả móng cột đèn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nền đường bằng máy lu bánh thép 9T, máy ủi 110CV, độ chặt Y/C K = 0,95 đường giao thông khu dân cư Điền Xá; Lắp đặt khối móng đỡ đoạn cống, cống tròn D1200 khu dân cư thôn Điền Xá; Xây mối nối cống cuốn cong bằng gạch xmcl 6,5x10,5x22cm, vữa XM M75, PCB30 cống tròn D1200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Đóng cọc tre bằng thủ công móng kè đá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Thi công lớp đá đệm móng rãnh BTCT B800 hồ thôn Chanh</t>
  </si>
  <si>
    <t>Máy phun nhựa đường 190CV; Máy nén khí diezel 600m3/h; Máy khác; Máy rải cấp phối đá dăm 50 - 60m3/h; Máy lu bánh thép 10T; Máy lu bánh hơi tự hành 16T; Ô tô tự đổ 7T; Trạm trộn bê tông nhựa 50÷60T/h; Máy xúc lật 1,6m3; Máy ủi 110CV; Thiết bị nấu nhựa; Máy rải hỗn hợp bê tông nhựa 130 - 140CV; Cần cẩu bánh xích 10T; Máy trộn vữa 150l; Máy trộn bê tông 250 lít; Máy đầm dùi 1,5kW; Máy đầm đất cầm tay 70kg; Máy đào 0,4m3; Máy hàn điện 23kW; Máy lu bánh thép 9T; Máy lu bánh thép 16T; Máy lu rung tự hành 25T; Ô tô tưới nước 5m3; Cần cẩu 6T; Máy cắt uốn cốt thép 5kW</t>
  </si>
  <si>
    <t>; Đắt đất hoàn trả móng cột đèn khu dân cư phía bắc đường ĐH01; Đóng cọc tre bằng thủ công móng kè đá hồ thôn Chanh</t>
  </si>
  <si>
    <t>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nền đường bằng máy lu bánh thép 9T, máy ủi 110CV, độ chặt Y/C K = 0,95 đường giao thông khu dân cư Điền Xá; Thi công lớp đá đệm móng cống tròn D400 khu dân cư thôn Điền Xá; Lắp đặt khối móng đỡ đoạn cống, cống tròn D1200 khu dân cư thôn Điền Xá; Xây mối nối cống cuốn cong bằng gạch xmcl 6,5x10,5x22cm, vữa XM M75, PCB30 cống tròn D1200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Thi công lớp đá đệm móng kè đá hồ thôn Chanh; Xây móng kè hồ thôn Chanh bằng đá hộc, vữa XM M100, PCB30;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Thi công lớp đá đệm móng rãnh BTCT B800 hồ thôn Chanh</t>
  </si>
  <si>
    <t>; Đắp nền đường bằng máy lu bánh thép 9T, máy ủi 110CV, độ chặt Y/C K = 0,95 đường giao thông khu dân cư Điền Xá; Thi công lớp đá đệm móng cống tròn D400 khu dân cư thôn Điền Xá; Thi công lớp đá đệm móng kè đá hồ thôn Chanh; Thi công lớp đá đệm móng rãnh BTCT B800 hồ thôn Chanh</t>
  </si>
  <si>
    <t>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nền đường bằng máy lu bánh thép 16T, máy ủi 110CV, độ chặt Y/C K = 0,98 đường giao thông khu dân cư Điền Xá; Lắp đặt khối móng đỡ đoạn cống, cống tròn D400 khu dân cư thôn Điền Xá; Lắp đặt khối móng đỡ đoạn cống, cống tròn D1200 khu dân cư thôn Điền Xá; Xây mối nối cống cuốn cong bằng gạch xmcl 6,5x10,5x22cm, vữa XM M75, PCB30 cống tròn D1200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Xây móng kè hồ thôn Chanh bằng đá hộc, vữa XM M100, PCB30;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Lắp dựng rãnh BTCT và nắp rãnh, nối mối cống bằng vữa XM M100, rãnh BTCT B800 hồ thôn Chanh</t>
  </si>
  <si>
    <t>; Cống tròn D400 khu dân cư Điền Xá; Rãnh BTCT B800, tấm đan hồ thôn chanh</t>
  </si>
  <si>
    <t>; Lắp đặt khối móng đỡ đoạn cống, cống tròn D400 khu dân cư thôn Điền Xá; Xây móng kè hồ thôn Chanh bằng đá hộc, vữa XM M100, PCB30</t>
  </si>
  <si>
    <t>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nền đường bằng máy lu bánh thép 16T, máy ủi 110CV, độ chặt Y/C K = 0,98 đường giao thông khu dân cư Điền Xá; Lắp dựng nắp tấm đân cống B300 khu dân cư thôn Điền Xá; Đắp đất bằng máy đầm tay, vận chuyển đất bằng ô tô tự đổ cống tròn D400 khu dân cư thôn Điền Xá; Lắp đặt khối móng đỡ đoạn cống, cống tròn D1200 khu dân cư thôn Điền Xá; Xây mối nối cống cuốn cong bằng gạch xmcl 6,5x10,5x22cm, vữa XM M75, PCB30 cống tròn D1200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Lắp dựng ván khuôn bó vỉa, đổ thủ công bê tông bó vỉa bồn cây vòng quanh hồ hè đường hồ thôn Chanh;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Lắp dựng rãnh BTCT và nắp rãnh, nối mối cống bằng vữa XM M100, rãnh BTCT B800 hồ thôn Chanh; Đào móng cống bằng máy đào, bằng thủ công cống tròn D800 hồ thôn Chanh</t>
  </si>
  <si>
    <t>; Tấm đan cống B300 sau khu dân cư thôn Điền Xá; Cống tròn D1200 khu dân cư Điền Xá</t>
  </si>
  <si>
    <t>; Đắp nền đường bằng máy lu bánh thép 16T, máy ủi 110CV, độ chặt Y/C K = 0,98 đường giao thông khu dân cư Điền Xá; Đắp đất bằng máy đầm tay, vận chuyển đất bằng ô tô tự đổ cống tròn D400 khu dân cư thôn Điền Xá; Lắp đặt khối móng đỡ đoạn cống, cống tròn D1200 khu dân cư thôn Điền Xá; Xây mối nối cống cuốn cong bằng gạch xmcl 6,5x10,5x22cm, vữa XM M75, PCB30 cống tròn D1200 khu dân cư thôn Điền Xá; Đào móng cống bằng máy đào, bằng thủ công cống tròn D800 hồ thôn Chanh</t>
  </si>
  <si>
    <t>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Xây tường, trát tường trong, láng đáy cống xây B300 khu dân cư phía bắc đường ĐH01; Lắp dựng ván khuôn,đổ thủ công bê tông đầu tường cống xây B300 khu dân cư phía bắc đường ĐH01, bê tông M200, đá 1x2, PCB30;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Thi công móng cấp phối đá dăm lớp dưới đường giao thông khu dân cư thôn Điền Xá; Lắp dựng nắp tấm đân cống B300 khu dân cư thôn Điền Xá; Đắp đất xây cống bằng thủ công, bằng máy đầm tay, vận chuyển đất bằng thủ công cống xây B300 khu dân cư thôn Điền Xá; Đóng cọc tre bằng thủ công cửa xả khu dân cư thôn Điền Xá; Đắp nền đường bằng máy lu bánh thép 9T, máy ủi 110CV, độ chặt Y/C K = 0,95, vật liệu đắp đá lẫn đất đường giao thông hồ thôn Chanh; Đắp nền đường bằng máy lu bánh thép 16T, máy ủi 110CV, độ chặt Y/C K = 0,98, vật liệu đắp đá lẫn đất đường giao thông hồ thôn Chanh; Lắp dựng ván khuôn, đổ thủ công bê tông bó vỉa hè đường hồ thôn Chanh; Lắp dựng ván khuôn bó vỉa, đổ thủ công bê tông bó vỉa bồn cây vòng quanh hồ hè đường hồ thôn Chanh; Xây mái dốc kè bằng đá hộc, vữa XM M100, PCB30, kè đá hồ thôn Chanh; Xây tường kè hồ thôn Chanh bằng đá hộc, vữa XM M100, PCB30; Đắp đất bằng đầm đất cầm tay, vận chuyển bằng ô tô tự đổ kè đá hồ thôn Chanh; Lắp dựng ván khuôn, cốt thép giằng đầu kè hồ thôn Chanh; Đổ bê tông thủ công giằng đầu kè hồ thôn Chanh; Lắp dựng rãnh BTCT và nắp rãnh, nối mối cống bằng vữa XM M100, rãnh BTCT B800 hồ thôn Chanh; Đóng cọc tre bằng thủ công móng cống tròn D800 hồ thôn Chanh; Thi công lớp đá đệm móng cống tròn D800 hồ thôn Chanh</t>
  </si>
  <si>
    <t>; Xây tường, trát tường trong, láng đáy cống xây B300 khu dân cư phía bắc đường ĐH01; Lắp dựng ván khuôn,đổ thủ công bê tông đầu tường cống xây B300 khu dân cư phía bắc đường ĐH01, bê tông M200, đá 1x2, PCB30; Thi công móng cấp phối đá dăm lớp dưới đường giao thông khu dân cư thôn Điền Xá; Đóng cọc tre bằng thủ công cửa xả khu dân cư thôn Điền Xá; Đắp nền đường bằng máy lu bánh thép 9T, máy ủi 110CV, độ chặt Y/C K = 0,95, vật liệu đắp đá lẫn đất đường giao thông hồ thôn Chanh; Lắp dựng ván khuôn, đổ thủ công bê tông bó vỉa hè đường hồ thôn Chanh; Xây mái dốc kè bằng đá hộc, vữa XM M100, PCB30, kè đá hồ thôn Chanh; Lắp dựng ván khuôn, cốt thép giằng đầu kè hồ thôn Chanh; Đổ bê tông thủ công giằng đầu kè hồ thôn Chanh; Đóng cọc tre bằng thủ công móng cống tròn D800 hồ thôn Chanh; Thi công lớp đá đệm móng cống tròn D800 hồ thôn Chanh</t>
  </si>
  <si>
    <t>Sản xuất đá dăm đen, vận chuyển đá dăm đen bằng ô  tô, tưới lớp dinh bám mặt đường, rải thảm mặt đường đá dăm đen đường giao thông khu dân cư phía bắc ĐH01; 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Lắp dựng nắp tấm đân cống B300 khu dân cư phía bắc đường ĐH01; Đắp đất xây cống bằng thủ công, bằng máy đầm tay, vận chuyển đất bằng thủ công cống xây B300 khu dân cư phía bắc đường ĐH01; Đào móng đường cáp bằng thủ công, bằng máy hệ thống điện chiếu sáng ngầm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Thi công móng cấp phối đá dăm lớp trên đường giao thông khu dân cư thôn Điền Xá; Lắp dựng nắp tấm đân cống B300 khu dân cư thôn Điền Xá; Đắp đất xây cống bằng thủ công, bằng máy đầm tay, vận chuyển đất bằng thủ công cống xây B300 khu dân cư thôn Điền Xá; Thi công lớp đá đệm móng cửa xả khu dân cư thôn Điền Xá; Xây cửa xả, vữa XM M100, PCB30 khu dân cư thôn Điền Xá; Đắp nền đường bằng máy lu bánh thép 16T, máy ủi 110CV, độ chặt Y/C K = 0,98, vật liệu đắp đá lẫn đất đường giao thông hồ thôn Chanh; Lắp dựng ván khuôn bó vỉa, đổ thủ công bê tông bó vỉa bồn cây vòng quanh hồ hè đường hồ thôn Chanh; Xây tường kè hồ thôn Chanh bằng đá hộc, vữa XM M100, PCB30; Đắp đất bằng đầm đất cầm tay, vận chuyển bằng ô tô tự đổ kè đá hồ thôn Chanh; Lắp dựng rãnh BTCT và nắp rãnh, nối mối cống bằng vữa XM M100, rãnh BTCT B800 hồ thôn Chanh; Lắp đặt khối móng đỡ đoạn cống, cống tròn D800 hồ thôn Chanh</t>
  </si>
  <si>
    <t>Đá dăm đen đường giao thông khu dân cư Bắc ĐH01; Rãnh BTCT B800, tấm đan hồ thôn chanh; Cống tròn D800 hồ thôn Chanh</t>
  </si>
  <si>
    <t>Sản xuất đá dăm đen, vận chuyển đá dăm đen bằng ô  tô, tưới lớp dinh bám mặt đường, rải thảm mặt đường đá dăm đen đường giao thông khu dân cư phía bắc ĐH01; Đào móng đường cáp bằng thủ công, bằng máy hệ thống điện chiếu sáng ngầm khu dân cư phía bắc đường ĐH01; Thi công lớp đá đệm móng cửa xả khu dân cư thôn Điền Xá; Đắp nền đường bằng máy lu bánh thép 16T, máy ủi 110CV, độ chặt Y/C K = 0,98, vật liệu đắp đá lẫn đất đường giao thông hồ thôn Chanh; Xây tường kè hồ thôn Chanh bằng đá hộc, vữa XM M100, PCB30; Lắp dựng rãnh BTCT và nắp rãnh, nối mối cống bằng vữa XM M100, rãnh BTCT B800 hồ thôn Chanh; Lắp đặt khối móng đỡ đoạn cống, cống tròn D800 hồ thôn Chanh</t>
  </si>
  <si>
    <t>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Lắp dựng nắp tấm đân cống B300 khu dân cư phía bắc đường ĐH01; Đắp đất xây cống bằng thủ công, bằng máy đầm tay, vận chuyển đất bằng thủ công cống xây B300 khu dân cư phía bắc đường ĐH01;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Thi công móng cấp phối đá dăm lớp trên đường giao thông khu dân cư thôn Điền Xá; Đắp đất móng, vận chuyển đất bằng ô tô tự đổ hố ga khu dân cư thôn Điền Xá; Lắp dựng nắp tấm đân cống B300 khu dân cư thôn Điền Xá; Đắp đất xây cống bằng thủ công, bằng máy đầm tay, vận chuyển đất bằng thủ công cống xây B300 khu dân cư thôn Điền Xá; Xây cửa xả, vữa XM M100, PCB30 khu dân cư thôn Điền Xá; Thi công móng cấp phối đá dăm lớp dưới đường giao thông hồ thôn Chanh; Lắp dựng ván khuôn bó vỉa, đổ thủ công bê tông bó vỉa bồn cây vòng quanh hồ hè đường hồ thôn Chanh; Đắp đất bằng đầm đất cầm tay, vận chuyển bằng ô tô tự đổ kè đá hồ thôn Chanh; Đắp đất hoàn trả, vận chuyển đất bằng ô tô tự đổ móng rãnh BTCT B300 hồ thôn Chanh; Đắp đất hoàn trả, vận chuyển đất bằng ô tô tự đổ móng rãnh BTCT B800 hồ thôn Chanh; Xây mối nối cống cuốn cong bằng gạch xmcl 6,5x10,5x22cm, vữa XM M75, PCB30 cống tròn D800 hồ thôn Chanh; Đóng cọc tre bằng thủ công móng cửa xả hồ thôn Chanh</t>
  </si>
  <si>
    <t>Trạm trộn bê tông nhựa 50÷60T/h; Máy xúc lật 1,6m3; Máy ủi 110CV; Máy khác; Ô tô tự đổ 7T; Thiết bị nấu nhựa; Máy phun nhựa đường 190CV; Máy nén khí diezel 600m3/h; Máy rải hỗn hợp bê tông nhựa 130 - 140CV; Máy lu bánh thép 10T; Máy lu bánh hơi tự hành 16T; Cần cẩu bánh xích 10T; Máy đầm đất cầm tay 70kg; Máy hàn điện 23kW; Cần trục ô tô 3T; Xe nâng 9m; Máy khoan bê tông 0,62kW; Máy rải cấp phối đá dăm 50 - 60m3/h; Máy lu rung tự hành 25T; Ô tô tưới nước 5m3; Máy trộn vữa 150l; Máy trộn bê tông 250 lít; Máy đầm dùi 1,5kW</t>
  </si>
  <si>
    <t>; Tấm đan cống B300 sau khu dân cư thôn Điền Xá</t>
  </si>
  <si>
    <t>; Đăp cát móng đường ống, rải cáp đồng ngầm, rải tiếp địa liên hoàn, rải ống nhựa xoắn, lắp đặt ống thép, bảo vệ cáp đồng, xếp gạch chỉ, đắt đất hoàn trả nền móng cáp điện ngầm hệ thống chiếu sáng khu dân cư phía bắc đường ĐH01; Đắp đất móng, vận chuyển đất bằng ô tô tự đổ hố ga khu dân cư thôn Điền Xá; Lắp dựng nắp tấm đân cống B300 khu dân cư thôn Điền Xá; Thi công móng cấp phối đá dăm lớp dưới đường giao thông hồ thôn Chanh; Đắp đất bằng đầm đất cầm tay, vận chuyển bằng ô tô tự đổ kè đá hồ thôn Chanh; Đắp đất hoàn trả, vận chuyển đất bằng ô tô tự đổ móng rãnh BTCT B300 hồ thôn Chanh; Đắp đất hoàn trả, vận chuyển đất bằng ô tô tự đổ móng rãnh BTCT B800 hồ thôn Chanh; Xây mối nối cống cuốn cong bằng gạch xmcl 6,5x10,5x22cm, vữa XM M75, PCB30 cống tròn D800 hồ thôn Chanh; Đóng cọc tre bằng thủ công móng cửa xả hồ thôn Chanh</t>
  </si>
  <si>
    <t>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Đắt đất hoàn trả, vận chuyển đất bằng ô tô móng rãnh BTCT B400 khu dân cư phía bắc đường ĐH01; Lắp dựng nắp tấm đân cống B300 khu dân cư phía bắc đường ĐH01; Đắp đất xây cống bằng thủ công, bằng máy đầm tay, vận chuyển đất bằng thủ công cống xây B300 khu dân cư phía bắc đường ĐH01; Lắp dựng cột đèn thép chiều cao 8m hệ thống điện chiếu sáng khu dân cư phía bắc đường ĐH01; Lắp đặt các loại phụ kiện đầu cột điện hạ thế: tấm móc F20, kẹp méo, đai thép+khóa, gips cá loại, chụp đầu cáp khu dân cư phía bắc đường ĐH01; Lắp dựng cột điện hạ thế, Làm tiếp địa lặp lại cho lưới điện cáp treo; Lắp đặt cáp vặn xoắn, lắp đặt dây dẫn sau công tơ, lắp đặt tủ dựng đồng hồ tận dụng lại, lắp đặt xà thép cột điện hạ thế khu dân cư phía bắc đường ĐH01; Dọn vệ sinh công trường tuyến khu dân cư phía bắc đường ĐH01; Thi công móng cấp phối đá dăm lớp trên đường giao thông khu dân cư thôn Điền Xá; Lắp dựng tấm đan bê tông nắp hố ga khu dân cư thôn Điền Xá; Đắp đất xây cống bằng thủ công, bằng máy đầm tay, vận chuyển đất bằng thủ công cống xây B300 khu dân cư thôn Điền Xá; Xây cửa xả, vữa XM M100, PCB30 khu dân cư thôn Điền Xá; Thi công móng cấp phối đá dăm lớp trên đường giao thông hồ thôn Chanh; Lắp dựng ván khuôn bó vỉa, đổ thủ công bê tông bó vỉa bồn cây vòng quanh hồ hè đường hồ thôn Chanh; Lắp dựng tấm đan nắp hố ga BTCT hồ thôn Chanh; Đắp đất hoàn trả móng, vận chuyển đất bằng ô tô tự dổ cống tròn D800 hồ thôn Chanh; Thi công lớp đá đệm móng cửa xả hồ thôn Chanh; Dọn vệ sinh công trường tuyến khu dân cư phía bắc đường ĐH01</t>
  </si>
  <si>
    <t>Nhựa pha dầu đường giao thông khu dân cư Bắc ĐH01; Tấm đan cống xây B300 khu dân cư Bắc ĐH01; Bảo vệ cáp ngầm, gạch chỉ, lưới báo hiệu đường cáp, lưới ni lông hệ thống chiếu sáng ngầm trục chính khu dân cư phía bắc đường ĐH01; tấm móc F20, kẹp méo, đai thép+khóa, gips cá loại, chụp đầu cáp phụ kiện cột điện hạ thế khu dân cư phía bắc đường ĐH01; Cột bê tông PC8,5, lưới điện cáp treo, dây cáp nhôm vặn xoắn AC-95, dây dẫn dây Muyle 2x11mm2, dẫn sau công tơ Cu/XLPE/PVC 2x4mm2, xà thép, trọng lượng 25kg, cho loại cột nép, dây treo sau công tơ cột điện hạ thế khu dân cư phía bắc đường ĐH01; Tấm đan nắp hố ga khu dân cư thôn Điền Xá; Tấm đan nắp hố ga BTCT hồ thôn Chanh</t>
  </si>
  <si>
    <t>Sản xuất bê tông nhựa C19, vân chuyển bê tông nhựa, tưới lớp dinh bám mặt đường, rải thảm bê tông nhựa C19 đường giao thông khu dân cư phía bắc ĐH01; Lắp dựng rãnh BTCT B400, nắp tấm đan, trát vữa mối nối bằng vữa XM M100 khu dân cư phía bắc đường ĐH01; Đắt đất hoàn trả, vận chuyển đất bằng ô tô móng rãnh BTCT B400 khu dân cư phía bắc đường ĐH01; Lắp dựng nắp tấm đân cống B300 khu dân cư phía bắc đường ĐH01; Đắp đất xây cống bằng thủ công, bằng máy đầm tay, vận chuyển đất bằng thủ công cống xây B300 khu dân cư phía bắc đường ĐH01; Lắp dựng cột đèn thép chiều cao 8m hệ thống điện chiếu sáng khu dân cư phía bắc đường ĐH01; Lắp đặt các loại phụ kiện đầu cột điện hạ thế: tấm móc F20, kẹp méo, đai thép+khóa, gips cá loại, chụp đầu cáp khu dân cư phía bắc đường ĐH01; Lắp dựng cột điện hạ thế, Làm tiếp địa lặp lại cho lưới điện cáp treo; Lắp đặt cáp vặn xoắn, lắp đặt dây dẫn sau công tơ, lắp đặt tủ dựng đồng hồ tận dụng lại, lắp đặt xà thép cột điện hạ thế khu dân cư phía bắc đường ĐH01; Dọn vệ sinh công trường tuyến khu dân cư phía bắc đường ĐH01; Thi công móng cấp phối đá dăm lớp trên đường giao thông khu dân cư thôn Điền Xá; Lắp dựng tấm đan bê tông nắp hố ga khu dân cư thôn Điền Xá; Đắp đất xây cống bằng thủ công, bằng máy đầm tay, vận chuyển đất bằng thủ công cống xây B300 khu dân cư thôn Điền Xá; Thi công móng cấp phối đá dăm lớp trên đường giao thông hồ thôn Chanh; Lắp dựng ván khuôn bó vỉa, đổ thủ công bê tông bó vỉa bồn cây vòng quanh hồ hè đường hồ thôn Chanh; Lắp dựng tấm đan nắp hố ga BTCT hồ thôn Chanh; Đắp đất hoàn trả móng, vận chuyển đất bằng ô tô tự dổ cống tròn D800 hồ thôn Chanh; Thi công lớp đá đệm móng cửa xả hồ thôn Chanh; Dọn vệ sinh công trường tuyến khu dân cư phía bắc đường ĐH01</t>
  </si>
  <si>
    <t>Tưới lớp dính bám mặt đường bằng nhựa pha dầu, lượng nhựa 1kg/m2 đường giao thông thôn Điền Xá; Xây cửa xả, vữa XM M100, PCB30 khu dân cư thôn Điền Xá; Xây cửa xả, vữa XM M100, PCB30 hồ thôn Chanh</t>
  </si>
  <si>
    <t>Thiết bị nấu nhựa; Máy phun nhựa đường 190CV; Máy nén khí diezel 600m3/h; Máy trộn vữa 150l</t>
  </si>
  <si>
    <t>Nhựa pha dầu đường giao thông khu dân cư Điền Xá</t>
  </si>
  <si>
    <t>Tưới lớp dính bám mặt đường bằng nhựa pha dầu, lượng nhựa 1kg/m2 đường giao thông thôn Điền Xá; Xây cửa xả, vữa XM M100, PCB30 khu dân cư thôn Điền Xá</t>
  </si>
  <si>
    <t>Sản xuất bê tông nhựa C19, vận chuyển bê tông nhựa bằng ô tô, rải thảm mặt đường bằng bê tông nhựa đường giao thông thôn Điên Xá; Xây cửa xả, vữa XM M100, PCB30 hồ thôn Chanh</t>
  </si>
  <si>
    <t>Trạm trộn bê tông nhựa 50÷60T/h; Máy xúc lật 1,6m3; Máy ủi 110CV; Máy khác; Ô tô tự đổ 7T; Máy rải hỗn hợp bê tông nhựa 130 - 140CV; Máy lu bánh thép 10T; Máy lu bánh hơi tự hành 16T; Máy trộn vữa 150l</t>
  </si>
  <si>
    <t>Sản xuất bê tông nhựa C19, vận chuyển bê tông nhựa bằng ô tô, rải thảm mặt đường bằng bê tông nhựa đường giao thông thôn Điên Xá</t>
  </si>
  <si>
    <t>Đắp đất bù mặt kè bằng đầm đất cầm tay 70kg, độ chặt Y/C K = 0,95 cầu rửa hồ thôn Chanh; Xây cửa xả, vữa XM M100, PCB30 hồ thôn Chanh</t>
  </si>
  <si>
    <t>Máy đầm đất cầm tay 70kg; Máy trộn vữa 150l</t>
  </si>
  <si>
    <t>Đắp đất bù mặt kè bằng đầm đất cầm tay 70kg, độ chặt Y/C K = 0,95 cầu rửa hồ thôn Chanh</t>
  </si>
  <si>
    <t>Thi công lớp đá đệm móng cầu rửa hồ thôn Chanh; Xây cửa xả, vữa XM M100, PCB30 hồ thôn Chanh</t>
  </si>
  <si>
    <t>Thi công lớp đá đệm móng cầu rửa hồ thôn Chanh</t>
  </si>
  <si>
    <t>Lắp dựng ván khuôn, cốt thép bản đáy đặc cầu rửa hồ thôn Chanh; Xây cửa xả, vữa XM M100, PCB30 hồ thôn Chanh</t>
  </si>
  <si>
    <t>Máy hàn điện 23kW; Máy khác; Máy trộn bê tông 250 lít; Máy đầm dùi 1,5kW; Máy trộn vữa 150l</t>
  </si>
  <si>
    <t>Đổ thủ công bê tông bản đáy đặc bê tông M250, đá 1x2, PCB30 cầu rửa hồ thôn Chanh</t>
  </si>
  <si>
    <t>lắp dựng ván khuôn, cốt thép cộ trụ cầu rửa hồ thôn Chanh</t>
  </si>
  <si>
    <t>Đổ thủ công bê tông trụ cột cầu rửa, bê tông M250, đá 1x2, PCB30 hồ thôn Chanh</t>
  </si>
  <si>
    <t>lót móng vỉa dày 2cm, vữa XM M75, lắp dựng ván khuôn móng vỉa hè đường hồ thôn Chanh</t>
  </si>
  <si>
    <t>Đổ thủ công bê tông móng vỉa bê tông M150, đá 1x2, PCB30 hè đường hồ thôn Chanh</t>
  </si>
  <si>
    <t>Máy trộn bê tông 250 lít; Máy đầm dùi 1,5kW; Máy trộn vữa 150l</t>
  </si>
  <si>
    <t>Đổ thủ công bê tông móng vỉa bê tông M150, đá 1x2, PCB30 hè đường hồ thôn Chanh; Xây, trát, trát gờ chỉ bậc, tường, trụ cầu rửa hồ thôn Chanh</t>
  </si>
  <si>
    <t>Bê tông nền hè SX bằng máy trộn, đổ bằng thủ công, M150, đá 1x2, PCB30 hè đường hồ thôn Chanh; Đổ thủ công bê tông móng vỉa bê tông M150, đá 1x2, PCB30 hè đường hồ thôn Chanh; Xây, trát, trát gờ chỉ bậc, tường, trụ cầu rửa hồ thôn Chanh</t>
  </si>
  <si>
    <t>Máy trộn bê tông 250 lít; Máy đầm bàn 1kW; Máy đầm dùi 1,5kW; Máy trộn vữa 150l</t>
  </si>
  <si>
    <t>; Đổ thủ công bê tông móng vỉa bê tông M150, đá 1x2, PCB30 hè đường hồ thôn Chanh</t>
  </si>
  <si>
    <t>Lắp giá đỡ tủ, Lắp đặt tủ điện điều khiển chiếu sáng khu dân cư phía bắc đường ĐH01; Bê tông nền hè SX bằng máy trộn, đổ bằng thủ công, M150, đá 1x2, PCB30 hè đường hồ thôn Chanh; Lắp dựng bó vỉa hè đường hồ thôn Chanh; Đào móng bồn cây loại 2 vòng quanh hồ bằng thủ công bồn cây vòng quanh hồ hè đường hồ thôn Chanh; Xây, trát, trát gờ chỉ bậc, tường, trụ cầu rửa hồ thôn Chanh</t>
  </si>
  <si>
    <t>Máy trộn bê tông 250 lít; Máy đầm bàn 1kW; Cần cẩu bánh xích 10T; Máy trộn vữa 150l</t>
  </si>
  <si>
    <t>Gái dỡ tủ, tủ điện điều khiển khu dân cư bắc ĐH01</t>
  </si>
  <si>
    <t>Lắp giá đỡ tủ, Lắp đặt tủ điện điều khiển chiếu sáng khu dân cư phía bắc đường ĐH01; Đào móng bồn cây loại 2 vòng quanh hồ bằng thủ công bồn cây vòng quanh hồ hè đường hồ thôn Chanh</t>
  </si>
  <si>
    <t>Làm tiếp địa cho cột điện khu đân cư phía bắc đường ĐH01; Bê tông nền hè SX bằng máy trộn, đổ bằng thủ công, M150, đá 1x2, PCB30 hè đường hồ thôn Chanh; Lắp dựng bó vỉa hè đường hồ thôn Chanh; Lắp dựng ván khuôn móng vỉa bồn cây, đổ bê tông móng vỉa bồn cây vòng quanh hồ hè đường hồ thôn Chanh; Xây, trát, trát gờ chỉ bậc, tường, trụ cầu rửa hồ thôn Chanh</t>
  </si>
  <si>
    <t>Máy hàn điện 23kW; Máy trộn bê tông 250 lít; Máy đầm bàn 1kW; Cần cẩu bánh xích 10T; Máy đầm dùi 1,5kW; Máy trộn vữa 150l</t>
  </si>
  <si>
    <t>Làm tiếp địa cho cột điện khu đân cư phía bắc đường ĐH01</t>
  </si>
  <si>
    <t>Làm tiếp địa cho cột điện khu dân cư phía bắc đường ĐH01; Bê tông nền hè SX bằng máy trộn, đổ bằng thủ công, M150, đá 1x2, PCB30 hè đường hồ thôn Chanh; Lắp dựng bó vỉa hè đường hồ thôn Chanh; Lắp dựng ván khuôn móng vỉa bồn cây, đổ bê tông móng vỉa bồn cây vòng quanh hồ hè đường hồ thôn Chanh; Xây, trát, trát gờ chỉ bậc, tường, trụ cầu rửa hồ thôn Chanh</t>
  </si>
  <si>
    <t>Cọc tiếp địa cột điện hạ thế khu dân cư bắc đường ĐH01</t>
  </si>
  <si>
    <t>Làm tiếp địa cho cột điện khu dân cư phía bắc đường ĐH01; Lắp dựng ván khuôn móng vỉa bồn cây, đổ bê tông móng vỉa bồn cây vòng quanh hồ hè đường hồ thôn Chanh</t>
  </si>
  <si>
    <t>Luồn cáp ngầm cửa cột, luồn dây lên đèn ,Lắp đặt chóa đèn LED 40W, Lắp bảng điện cửa cột, Sơn số thứ tự cột điện, chôn cọc mốc báo hiệu đường cáp, chôn ống cắm cờ đường điện chiếu sáng khu dân cư bắc đường ĐH01; Bê tông nền hè SX bằng máy trộn, đổ bằng thủ công, M150, đá 1x2, PCB30 hè đường hồ thôn Chanh; Lắp dựng bó vỉa hè đường hồ thôn Chanh; Lắp dựng bó vỉa bồn cây vòng quanh hồ hè đường hồ thôn Chanh; Xây, trát, trát gờ chỉ bậc, tường, trụ cầu rửa hồ thôn Chanh</t>
  </si>
  <si>
    <t>Xe nâng 12m; Máy hàn điện 23kW; Máy trộn bê tông 250 lít; Máy đầm bàn 1kW; Cần cẩu bánh xích 10T; Máy trộn vữa 150l</t>
  </si>
  <si>
    <t>choá đèn LED 40w chiếu sáng đường phố (KT 320x290x110), dây dẫn điện 2x2,5m2, băng dinh, ống cắm cờ, sơn sắt thép đường điện chiếu sáng khu dân cư bắc đường ĐH01; Bó vỉa bê tông khu dân cư thôn Điền Xá</t>
  </si>
  <si>
    <t>Luồn cáp ngầm cửa cột, luồn dây lên đèn ,Lắp đặt chóa đèn LED 40W, Lắp bảng điện cửa cột, Sơn số thứ tự cột điện, chôn cọc mốc báo hiệu đường cáp, chôn ống cắm cờ đường điện chiếu sáng khu dân cư bắc đường ĐH01; Đắp đất màu bồn cây dọc đường ĐH.01 bằng thủ công đường giao thông hồ thôn Chanh; Bê tông nền hè SX bằng máy trộn, đổ bằng thủ công, M150, đá 1x2, PCB30 hè đường hồ thôn Chanh; Lắp dựng bó vỉa hè đường hồ thôn Chanh; Lắp dựng bó vỉa bồn cây vòng quanh hồ hè đường hồ thôn Chanh; Xây, trát, trát gờ chỉ bậc, tường, trụ cầu rửa hồ thôn Chanh</t>
  </si>
  <si>
    <t>; Xây, trát, trát gờ chỉ bậc, tường, trụ cầu rửa hồ thôn Chanh</t>
  </si>
  <si>
    <t>Luồn cáp ngầm cửa cột, luồn dây lên đèn ,Lắp đặt chóa đèn LED 40W, Lắp bảng điện cửa cột, Sơn số thứ tự cột điện, chôn cọc mốc báo hiệu đường cáp, chôn ống cắm cờ đường điện chiếu sáng khu dân cư bắc đường ĐH01; Đắp đất màu bồn cây dọc đường ĐH.01 bằng thủ công đường giao thông hồ thôn Chanh; Bê tông nền hè SX bằng máy trộn, đổ bằng thủ công, M150, đá 1x2, PCB30 hè đường hồ thôn Chanh; Lắp dựng bó vỉa hè đường hồ thôn Chanh; Lắp dựng bó vỉa bồn cây vòng quanh hồ hè đường hồ thôn Chanh; Quét vôi 1 nước trắng 2 nước màu cầu rửa hồ thôn Chanh</t>
  </si>
  <si>
    <t>choá đèn LED 40w chiếu sáng đường phố (KT 320x290x110), dây dẫn điện 2x2,5m2, băng dinh, ống cắm cờ, sơn sắt thép đường điện chiếu sáng khu dân cư bắc đường ĐH01; Bó vỉa bê tông khu dân cư thôn Điền Xá; Vôi quét cầu rửa hồ thôn Chanh</t>
  </si>
  <si>
    <t>Gia công lan can bằng thép ống, thép bản, mạ kẽm nhúng nóng lan can bờ hồ thôn Chanh</t>
  </si>
  <si>
    <t>Sản xuất bê tông nhựa C19, Vận chuyển bê tông nhựa, tưới lớp dính bám mặt đường, rải thảm mặt đường bằng bê tông nhựa đường giao thông hồ thôn Chanh; Gia công lan can bằng thép ống, thép bản, mạ kẽm nhúng nóng lan can bờ hồ thôn Chanh</t>
  </si>
  <si>
    <t>Thiết bị nấu nhựa; Máy phun nhựa đường 190CV; Máy nén khí diezel 600m3/h; Máy rải hỗn hợp bê tông nhựa 130 - 140CV; Máy lu bánh thép 10T; Máy lu bánh hơi tự hành 16T; Máy khác; Trạm trộn bê tông nhựa 50÷60T/h; Máy xúc lật 1,6m3; Máy ủi 110CV; Ô tô tự đổ 7T; Máy hàn điện 23kW</t>
  </si>
  <si>
    <t>nhựa pha dầu đường giao thông hồ thôn Chanh</t>
  </si>
  <si>
    <t>Sản xuất bê tông nhựa C19, Vận chuyển bê tông nhựa, tưới lớp dính bám mặt đường, rải thảm mặt đường bằng bê tông nhựa đường giao thông hồ thôn Chanh</t>
  </si>
  <si>
    <t>Lát gạch Terrazzo màu giả đá nền hè KT 40x40x3,5cm vữa xi măng PCB30  hè đường hồ thôn Chanh; Gia công lan can bằng thép ống, thép bản, mạ kẽm nhúng nóng lan can bờ hồ thôn Chanh</t>
  </si>
  <si>
    <t>Máy cắt gạch đá 1,7kW; Máy hàn điện 23kW</t>
  </si>
  <si>
    <t>Gạch Terrazzo màu giả đá hè hồ thôn Chanh</t>
  </si>
  <si>
    <t>; Gia công lan can bằng thép ống, thép bản, mạ kẽm nhúng nóng lan can bờ hồ thôn Chanh</t>
  </si>
  <si>
    <t>Lát gạch Terrazzo màu giả đá nền hè KT 40x40x3,5cm vữa xi măng PCB30  hè đường hồ thôn Chanh; Lắp dựng lan can bờ hồ thôn Chanh</t>
  </si>
  <si>
    <t>; Lan can sắt mạ kẽm lan can bờ hồ thôn Chanh</t>
  </si>
  <si>
    <t>Sơn kẻ đường bằng sơn dẻo nhiệt phản quang đường giao thông khu dân cư phía bắc ĐH01; Sơn kẻ đường bằng sơn dẻo nhiệt phản quang đường giao thông khu dân thôn Điền Xá; Lát gạch Terrazzo màu giả đá nền hè KT 40x40x3,5cm vữa xi măng PCB30  hè đường hồ thôn Chanh; Lắp dựng lan can bờ hồ thôn Chanh</t>
  </si>
  <si>
    <t>Thiết bị sơn kẻ vạch YHK 10A; Lò nấu sơn YHK 3A; Ô tô vận tải thùng 2,5T; Máy khác; Máy cắt gạch đá 1,7kW; Máy hàn điện 23kW</t>
  </si>
  <si>
    <t>Sơn lót, sơn dẻo nhiệt kẻ đường, đường giao thông khu dân cư Bắc ĐH01; Sơn lót, sơn dẻo nhiệt kẻ đường giao thông thôn Điền Xá</t>
  </si>
  <si>
    <t>Sơn lót, sơn dẻo nhiệt kẻ đường, đường giao thông khu dân cư Bắc ĐH01; Sơn lót, sơn dẻo nhiệt kẻ đường giao thông thôn Điền Xá; Gạch Terrazzo màu giả đá hè hồ thôn Chanh</t>
  </si>
  <si>
    <t>Sơn kẻ đường bằng sơn dẻo nhiệt phản quang đường giao thông khu dân cư phía bắc ĐH01; Sơn kẻ đường bằng sơn dẻo nhiệt phản quang đường giao thông khu dân thôn Điền Xá; Lát gạch Terrazzo màu giả đá nền hè KT 40x40x3,5cm vữa xi măng PCB30  hè đường hồ thôn Chanh</t>
  </si>
  <si>
    <t>Lắp dựng lan can bờ hồ thôn Chanh</t>
  </si>
  <si>
    <t>Lan can sắt mạ kẽm lan can bờ hồ thôn Chanh</t>
  </si>
  <si>
    <t>Bê tông M200, đá 1x2, PCB30 giằng kè đá hồ thôn Chanh</t>
  </si>
  <si>
    <t>Bê tông M250, đá 1x2, PCB30 rãnh BTCT B800 hồ thôn Chanh</t>
  </si>
  <si>
    <t>Bê tông M250, đá 1x2, PCB30 rãnh BTCT B400 khu dân cư bắc đường ĐH01</t>
  </si>
  <si>
    <t>Vữa XM cát vàng M100, PCB30 kè đá khu dân cư bắc ĐH01</t>
  </si>
  <si>
    <t>Vữa XM cát mịn M75, PCB30, xây hố ga khu dân cư phía Bắc đường ĐH01</t>
  </si>
  <si>
    <t>Độ đầm chặt K95 đường giao thông khu dân cư bắc ĐH01, đá lẫn đất</t>
  </si>
  <si>
    <t>Độ đầm chặt K98 đường giao thông khu dân cư bắc ĐH01, đá lẫn đất</t>
  </si>
  <si>
    <t>Độ đầm chặt K98 móng cấp phối đá dăm loại 2 đường giao thông khu dân cư Bắc ĐH01</t>
  </si>
  <si>
    <t>Độ đầm chặt K98 móng cấp phối đá dăm loại 1 đường giao thông khu dân cư Bắc ĐH01</t>
  </si>
  <si>
    <t>Bê tông nhựa C19 đường giao thông Bắc đường ĐH01</t>
  </si>
  <si>
    <t>Độ đầm chặt K98 đường giao thông khu dân cư thôn Điền Xá, phong hóa</t>
  </si>
  <si>
    <t>Độ đầm chặt K98 móng cấp phối đá dăm loại 2 đường giao thông khu dân cư thôn Điền Xá</t>
  </si>
  <si>
    <t>Độ đầm chặt K98 móng cấp phối đá dăm loại 1 đường giao thông khu thôn Điền Xá</t>
  </si>
  <si>
    <t>Bê tông nhựa C19 đường giao thông khu dân cư Điền Xá</t>
  </si>
  <si>
    <t>Bê tông nền M150, đá 1x2, PCB30</t>
  </si>
  <si>
    <t>Bê tông nhựa C19 đường giao thông hồ thôn Chanh</t>
  </si>
  <si>
    <t>tên</t>
  </si>
  <si>
    <t>Máy trộn bê tông 250 lít; Máy đầm dùi 1,5kW; Máy đào 0.8m3</t>
  </si>
  <si>
    <t>Chủ đầu tư bàn giao mặt bằng; Dựng lấn trại, dọn dẹp mặt bằng thi công; Tập kết vật liệu, máy móc thi công; Bơm nước ao trong quá trình thi công kè đá khu dân cư phía bắc đường ĐH01; Bơm nước ao trong quá trình thi công kè đá hồ thôn Chanh; Đổ thủ công bê tông rãnh, bê tông M250, đá 1x2, PCB30 rãnh BTCT B800 hồ thôn Chanh</t>
  </si>
  <si>
    <t>Lấy mẫu thí nghiệm đầu vào: Thép D6 trơn, thép D8 trơn, Thép D10 gai, thép D12 gai, Thép D14 gai, Thép D16 gai Japan; Cát vàng Việt Trì; Cát đen Việt Trì; Đá dăm 1x2 Kiện Khê; Đá hộc Kiện Khê; Xi măng PCB30 Bút Sơn, Gạch xi măng cốt liệu 6,5x10,5x22 cm</t>
  </si>
  <si>
    <t>Nhiệm thu vật liệu đầu vào: Cọc tre chiều dài &lt;= 2.5m</t>
  </si>
  <si>
    <t>Xác định cường độ vữa XM R7,R28</t>
  </si>
  <si>
    <t>Xác định cường độ mvữa XM R7,R28</t>
  </si>
  <si>
    <t>Xác định độ đầm chặt K95</t>
  </si>
  <si>
    <t>Xác định độ đầm chặt K98</t>
  </si>
  <si>
    <t>Độ đầm chặt K95, phong hóa, đường giao thông hồ thôn Chanh</t>
  </si>
  <si>
    <t>Độ đầm chặt K95, phong hóa, đường giao thông khu dân cư thôn Điền Xá, phong hóa</t>
  </si>
  <si>
    <t>Độ đầm chặt K98, phong hóa đường giao thông hồ thôn Chanh</t>
  </si>
  <si>
    <t>Tư vấn GS</t>
  </si>
  <si>
    <t>tvgs</t>
  </si>
  <si>
    <t>Đơn vị thi công</t>
  </si>
  <si>
    <t>dvtc</t>
  </si>
  <si>
    <t>Ký giám sát</t>
  </si>
  <si>
    <t>kygs</t>
  </si>
  <si>
    <t>Ký thi công</t>
  </si>
  <si>
    <t>kytc</t>
  </si>
  <si>
    <t>Đơn vị thí nghiệm</t>
  </si>
  <si>
    <t>dvtn</t>
  </si>
  <si>
    <t>Ký thí nghiệm</t>
  </si>
  <si>
    <t>kytn</t>
  </si>
  <si>
    <t>Công ty TNHH 195</t>
  </si>
  <si>
    <t>Công ty TNHH tư vấn khảo sát và xây dựng Hà Nam</t>
  </si>
  <si>
    <t>Thị trấn Quế, huyện Kim Bảng, tỉnh Hà Nam</t>
  </si>
  <si>
    <t>Ban QLDA đầu tư xây dựng huyện Kim Bảng</t>
  </si>
  <si>
    <t>Công ty TNHH tư vấn và xây dựng Nam Thành</t>
  </si>
  <si>
    <t>Nguyễn Văn Kiều</t>
  </si>
  <si>
    <t>Nguyễn Văn Thiều</t>
  </si>
  <si>
    <t>Trịnh Tiến Quân</t>
  </si>
  <si>
    <t>454cm2</t>
  </si>
  <si>
    <t>14/2021/TT</t>
  </si>
  <si>
    <t>904cm2</t>
  </si>
  <si>
    <t>99/2020/TT</t>
  </si>
  <si>
    <t>Máy hàn điện 23kW; Máy cắt uốn cốt thép 5kW</t>
  </si>
  <si>
    <t>Máy trộn vữa 150l; Máy cắt gạch đá 1,7kW</t>
  </si>
  <si>
    <t>Máy cắt gạch đá 1,7kW; Máy khác</t>
  </si>
  <si>
    <t>Xác định cường độ mác bê tông R7,R28 có phụ gia R7</t>
  </si>
  <si>
    <t>7.07x7.07x7.07cm</t>
  </si>
  <si>
    <t>ngày yc</t>
  </si>
  <si>
    <t>ngày nt</t>
  </si>
  <si>
    <t>Đổ thủ công bê tông cọc đại trà, bê tông M250, đá 1x2, PCB40</t>
  </si>
  <si>
    <t>Kim Bảng</t>
  </si>
  <si>
    <t>Độ sâu ép</t>
  </si>
  <si>
    <t>Ký hiệu đoạn</t>
  </si>
  <si>
    <t>Độ sâu m</t>
  </si>
  <si>
    <t>Áp lực</t>
  </si>
  <si>
    <t>Lực ép</t>
  </si>
  <si>
    <t>Giá trị lực ép</t>
  </si>
  <si>
    <t>Đoạn cọc C1</t>
  </si>
  <si>
    <t>Đoạn cọc C2</t>
  </si>
  <si>
    <t>cọc số</t>
  </si>
  <si>
    <t>\</t>
  </si>
  <si>
    <t xml:space="preserve"> </t>
  </si>
  <si>
    <t xml:space="preserve">Xây dựng nhà làm việc cơ quan thanh tra và trụ sở tiếp công dân huyện kim bảng </t>
  </si>
  <si>
    <t>Nhà làm việc cơ quan thanh tra và trụ sở tiếp công dân và một số hạng mục của nhà làm việc bộ phận tiếp nhận và trả kết quả</t>
  </si>
  <si>
    <t>Xây dựng nhà làm việc cơ quan thanh tra và trụ sở tiếp công dân huyện kim bảng , thị trấn Quế, Huyện Kim Bảng, tỉnh Hà Nam</t>
  </si>
  <si>
    <t>Dọn dẹp mặt bằng công trình, lắp dựng lán trại; Gia công lắp dựng cốt thép cọc thí nghiệm; Lắp dụng ván khuôn cọc bê tông thí nghiệm; Gia công lắp dựng cốt thép cọc đại trà; Lắp dụng ván khuôn cọc đại trà</t>
  </si>
  <si>
    <t>Gia công lắp dựng cốt thép cọc thí nghiệm; Lắp dụng ván khuôn cọc bê tông thí nghiệm</t>
  </si>
  <si>
    <t>Dọn dẹp mặt bằng công trình, lắp dựng lán trại; Gia công lắp dựng cốt thép cọc đại trà; Lắp dụng ván khuôn cọc đại trà</t>
  </si>
  <si>
    <t>Lắp dựng lán trại</t>
  </si>
  <si>
    <t>Gia công lắp dựng cốt thép cọc đại trà; Lắp dụng ván khuôn cọc đại trà</t>
  </si>
  <si>
    <t>Máy trộn bê tông 250 lít; Máy đầm dùi 1,5kW; Máy hàn điện 23kW; Máy cắt uốn cốt thép 5kW</t>
  </si>
  <si>
    <t>Đổ thủ công bê tông cọc thí nghiệm, bê tông M250, đá 1x2, PCB40, phụ gia R7; Gia công lắp dựng cốt thép cọc đại trà; Lắp dụng ván khuôn cọc đại trà; Đổ thủ công bê tông cọc đại trà, bê tông M250, đá 1x2, PCB40</t>
  </si>
  <si>
    <t>Đổ thủ công bê tông cọc thí nghiệm, bê tông M250, đá 1x2, PCB40, phụ gia R7</t>
  </si>
  <si>
    <t>Máy cắt uốn cốt thép 5kW; Máy hàn điện 23kW; Máy trộn bê tông 250 lít; Máy đầm dùi 1,5kW</t>
  </si>
  <si>
    <t>Sản xuất thép bản đầu cọc, thép hình đầu cọc thí nghiệm; Gia công lắp dựng cốt thép cọc đại trà; Lắp dụng ván khuôn cọc đại trà; Đổ thủ công bê tông cọc đại trà, bê tông M250, đá 1x2, PCB40</t>
  </si>
  <si>
    <t>Sản xuất thép bản đầu cọc, thép hình đầu cọc thí nghiệm</t>
  </si>
  <si>
    <t>Máy hàn điện 23kW; Máy cắt uốn cốt thép 5kW; Máy trộn bê tông 250 lít; Máy đầm dùi 1,5kW</t>
  </si>
  <si>
    <t>Gia công lắp dựng cốt thép cọc đại trà; Lắp dụng ván khuôn cọc đại trà; Đổ thủ công bê tông cọc đại trà, bê tông M250, đá 1x2, PCB40; Lắp dựng cốt thép nắp bể phốt; Lắp dựng ván khuôn nắp bể phốt; Đổ thủ công bê tông nắp bể phốt, M200, đá 1x2, PCB30</t>
  </si>
  <si>
    <t>Lắp dựng cốt thép nắp bể phốt; Lắp dựng ván khuôn nắp bể phốt; Đổ thủ công bê tông nắp bể phốt, M200, đá 1x2, PCB30</t>
  </si>
  <si>
    <t>Gia công lắp dựng cốt thép cọc đại trà; Lắp dụng ván khuôn cọc đại trà; Đổ thủ công bê tông cọc đại trà, bê tông M250, đá 1x2, PCB40</t>
  </si>
  <si>
    <t>Máy ép cọc trước 150T; Cần cẩu bánh xích 10T; Máy khác; Máy hàn điện 23kW; Máy cắt uốn cốt thép 5kW; Máy trộn bê tông 250 lít; Máy đầm dùi 1,5kW</t>
  </si>
  <si>
    <t>Ép cọc thí nghiệm cọc số 7 và cọc số 84; Gia công lắp dựng cốt thép cọc đại trà; Lắp dụng ván khuôn cọc đại trà; Đổ thủ công bê tông cọc đại trà, bê tông M250, đá 1x2, PCB40</t>
  </si>
  <si>
    <t>Ép cọc thí nghiệm cọc số 7 và cọc số 84</t>
  </si>
  <si>
    <t>Máy trộn bê tông 250 lít; Máy đầm dùi 1,5kW; Máy đào 0,8m3</t>
  </si>
  <si>
    <t>Đổ thủ công bê tông cọc đại trà, bê tông M250, đá 1x2, PCB40; Đào móng tường rào, cổng ; Đào móng rãnh thoát nước, cống D400, hố ga</t>
  </si>
  <si>
    <t>Thí nghiệm nén tĩnh cọc thí nghiệm; Đổ thủ công bê tông cọc đại trà, bê tông M250, đá 1x2, PCB40; Đào móng tường rào, cổng ; Đào móng rãnh thoát nước, cống D400, hố ga</t>
  </si>
  <si>
    <t>Thí nghiệm nén tĩnh cọc thí nghiệm; Đào móng rãnh thoát nước, cống D400, hố ga</t>
  </si>
  <si>
    <t>Đổ thủ công bê tông cọc đại trà, bê tông M250, đá 1x2, PCB40; Đào móng tường rào, cổng ; Đổ thủ công bê tông lót móng rãnh thoát nước, cống, hố ga M150, đá 1x2, PCB30</t>
  </si>
  <si>
    <t xml:space="preserve">Đào móng tường rào, cổng </t>
  </si>
  <si>
    <t>Máy trộn bê tông 250 lít; Máy đầm dùi 1,5kW; Máy đầm bàn 1kW</t>
  </si>
  <si>
    <t>Đổ thủ công bê tông cọc đại trà, bê tông M250, đá 1x2, PCB40; Đổ thủ công bê tông lót móng tường rào, cổng, M150, đá 4x6, PCB30; Đổ thủ công bê tông lót móng rãnh thoát nước, cống, hố ga M150, đá 1x2, PCB30</t>
  </si>
  <si>
    <t>Máy trộn bê tông 250 lít; Máy đầm dùi 1,5kW; Máy đầm bàn 1kW; Máy đào 0,8m3</t>
  </si>
  <si>
    <t>Đổ thủ công bê tông cọc đại trà, bê tông M250, đá 1x2, PCB40; Đổ thủ công bê tông lót móng tường rào, cổng, M150, đá 4x6, PCB30; Đổ thủ công bê tông lót móng rãnh thoát nước, cống, hố ga M150, đá 1x2, PCB30; Phá dỡ bể nước cũ, đào móng bằng bể nước</t>
  </si>
  <si>
    <t>Đổ thủ công bê tông cọc đại trà, bê tông M250, đá 1x2, PCB40; Đổ thủ công bê tông lót móng rãnh thoát nước, cống, hố ga M150, đá 1x2, PCB30</t>
  </si>
  <si>
    <t>Máy cắt uốn cốt thép 5kW; Máy trộn bê tông 250 lít; Máy đầm bàn 1kW; Máy đào 0,8m3</t>
  </si>
  <si>
    <t>Sản xuất thép bản đầu cọc, thép hình đầu cọc đại trà; Đổ thủ công bê tông lót móng tường rào, cổng, M150, đá 4x6, PCB30; Lắp dựng ván khuôn bê tông đế cống; Phá dỡ bể nước cũ, đào móng bằng bể nước</t>
  </si>
  <si>
    <t>Lắp dựng ván khuôn bê tông đế cống</t>
  </si>
  <si>
    <t>Máy cắt uốn cốt thép 5kW; Máy trộn bê tông 250 lít; Máy đầm bàn 1kW; Máy đầm dùi 1,5kW; Máy đào 0,8m3</t>
  </si>
  <si>
    <t>Sản xuất thép bản đầu cọc, thép hình đầu cọc đại trà; Đổ thủ công bê tông lót móng tường rào, cổng, M150, đá 4x6, PCB30; Đổ thủ công bê tông đế cống D400, M200, đá 1x2, PCB30; Phá dỡ bể nước cũ, đào móng bằng bể nước</t>
  </si>
  <si>
    <t>Đổ thủ công bê tông lót móng tường rào, cổng, M150, đá 4x6, PCB30; Đổ thủ công bê tông đế cống D400, M200, đá 1x2, PCB30</t>
  </si>
  <si>
    <t>Máy cắt uốn cốt thép 5kW; Máy hàn điện 23kW; Máy trộn bê tông 250 lít; Máy đầm dùi 1,5kW; Máy trộn vữa 150l; Máy đào 0,8m3</t>
  </si>
  <si>
    <t>Sản xuất thép bản đầu cọc, thép hình đầu cọc đại trà; Lắp dựng cốt thép móng cổng; Lắp dựng ván khuôn móng cổng; Đổ thủ công bê tông móng cổng, M200, đá 1x2, PCB30; Xây móng tường rào bằng gạch XM, vữa M75, PCB30; Lắp dựng cốt thép giằng móng tường rào; Lắp dựng ván khuôn giằng móng tường rào; Đổ thủ công bê tông giằng móng M200, đá 1x2, PCB30; Xây rãnh thoát nước, hố ga vữa M75, PCB30; Phá dỡ bể nước cũ, đào móng bằng bể nước</t>
  </si>
  <si>
    <t>Vữa XM xây móng tường rào, M75, PCB30; Bê tông giằng tường rào M200, đá 1x2, PCB30</t>
  </si>
  <si>
    <t>Sản xuất thép bản đầu cọc, thép hình đầu cọc đại trà</t>
  </si>
  <si>
    <t>Máy hàn điện 23kW; Máy cắt uốn cốt thép 5kW; Máy trộn bê tông 250 lít; Máy đầm dùi 1,5kW; Máy trộn vữa 150l; Máy đào 0,8m3</t>
  </si>
  <si>
    <t>Lắp dựng cốt thép móng cổng; Lắp dựng ván khuôn móng cổng; Đổ thủ công bê tông móng cổng, M200, đá 1x2, PCB30; Xây móng tường rào bằng gạch XM, vữa M75, PCB30; Lắp dựng cốt thép giằng móng tường rào; Lắp dựng ván khuôn giằng móng tường rào; Đổ thủ công bê tông giằng móng M200, đá 1x2, PCB30; Xây rãnh thoát nước, hố ga vữa M75, PCB30; Phá dỡ bể nước cũ, đào móng bằng bể nước</t>
  </si>
  <si>
    <t>Cọc tre dài 2.5m</t>
  </si>
  <si>
    <t>Phá dỡ bể nước cũ, đào móng bằng bể nước</t>
  </si>
  <si>
    <t>Máy hàn điện 23kW; Máy cắt uốn cốt thép 5kW; Máy trộn bê tông 250 lít; Máy đầm dùi 1,5kW; Máy trộn vữa 150l</t>
  </si>
  <si>
    <t>Lắp dựng cốt thép móng cổng; Lắp dựng ván khuôn móng cổng; Đổ thủ công bê tông móng cổng, M200, đá 1x2, PCB30; Xây móng tường rào bằng gạch XM, vữa M75, PCB30; Lắp dựng cốt thép giằng móng tường rào; Lắp dựng ván khuôn giằng móng tường rào; Đổ thủ công bê tông giằng móng M200, đá 1x2, PCB30; Xây rãnh thoát nước, hố ga vữa M75, PCB30; Đóng cọc tre bằng máy đào</t>
  </si>
  <si>
    <t>Máy ép cọc trước 150T; Cần cẩu bánh xích 10T; Máy khác; Máy hàn điện 23kW; Máy cắt uốn cốt thép 5kW; Máy trộn bê tông 250 lít; Máy đầm dùi 1,5kW; Máy trộn vữa 150l</t>
  </si>
  <si>
    <t>Ép cọc đại trà; Lắp dựng cốt thép móng cổng; Lắp dựng ván khuôn móng cổng; Đổ thủ công bê tông móng cổng, M200, đá 1x2, PCB30; Xây móng tường rào bằng gạch XM, vữa M75, PCB30; Lắp dựng cốt thép giằng móng tường rào; Lắp dựng ván khuôn giằng móng tường rào; Đổ thủ công bê tông giằng móng M200, đá 1x2, PCB30; Xây rãnh thoát nước, hố ga vữa M75, PCB30; Đóng cọc tre bằng máy đào</t>
  </si>
  <si>
    <t>Lắp dựng cốt thép móng cổng; Lắp dựng ván khuôn móng cổng; Đổ thủ công bê tông móng cổng, M200, đá 1x2, PCB30</t>
  </si>
  <si>
    <t>Máy ép cọc trước 150T; Cần cẩu bánh xích 10T; Máy khác; Máy trộn vữa 150l; Máy hàn điện 23kW; Máy cắt uốn cốt thép 5kW; Máy trộn bê tông 250 lít; Máy đầm dùi 1,5kW</t>
  </si>
  <si>
    <t>Ép cọc đại trà; Xây móng tường rào bằng gạch XM, vữa M75, PCB30; Lắp dựng cốt thép giằng móng tường rào; Lắp dựng ván khuôn giằng móng tường rào; Đổ thủ công bê tông giằng móng M200, đá 1x2, PCB30; Xây rãnh thoát nước, hố ga vữa M75, PCB30; Đóng cọc tre bằng máy đào</t>
  </si>
  <si>
    <t>Đóng cọc tre bằng máy đào</t>
  </si>
  <si>
    <t>Máy ép cọc trước 150T; Cần cẩu bánh xích 10T; Máy khác; Máy trộn vữa 150l; Máy hàn điện 23kW; Máy cắt uốn cốt thép 5kW; Máy trộn bê tông 250 lít; Máy đầm dùi 1,5kW; Máy đầm bàn 1kW</t>
  </si>
  <si>
    <t>Ép cọc đại trà; Xây móng tường rào bằng gạch XM, vữa M75, PCB30; Lắp dựng cốt thép giằng móng tường rào; Lắp dựng ván khuôn giằng móng tường rào; Đổ thủ công bê tông giằng móng M200, đá 1x2, PCB30; Xây rãnh thoát nước, hố ga vữa M75, PCB30; Đổ bê tông lót móng bể nước M150, đá 4x6, PCB30</t>
  </si>
  <si>
    <t>Băng cản nước bể nước</t>
  </si>
  <si>
    <t>Đổ bê tông lót móng bể nước M150, đá 4x6, PCB30</t>
  </si>
  <si>
    <t>Ép cọc đại trà; Xây móng tường rào bằng gạch XM, vữa M75, PCB30; Lắp dựng cốt thép giằng móng tường rào; Lắp dựng ván khuôn giằng móng tường rào; Đổ thủ công bê tông giằng móng M200, đá 1x2, PCB30; Xây rãnh thoát nước, hố ga vữa M75, PCB30; Lắp dựng ván khuôn, cốt thép bể nước, băng cản nước</t>
  </si>
  <si>
    <t>Ép cọc đại trà; Xây móng tường rào bằng gạch XM, vữa M75, PCB30; Lắp dựng cốt thép giằng móng tường rào; Lắp dựng ván khuôn giằng móng tường rào; Đổ thủ công bê tông giằng móng M200, đá 1x2, PCB30; Lắp dựng cốt thép cột trụ cổng, tường rào; Lắp dựng ván khuôn cột trụ cổng, tường rào; Đổ thủ công bê tông cột trụ cổng, tường rào, bê tông M200, đá 1x2, PCB30; Xây rãnh thoát nước, hố ga vữa M75, PCB30; Lắp dựng ván khuôn, cốt thép bể nước, băng cản nước</t>
  </si>
  <si>
    <t>Ép cọc đại trà; Xây móng tường rào bằng gạch XM, vữa M75, PCB30; Lắp dựng cốt thép giằng móng tường rào; Lắp dựng ván khuôn giằng móng tường rào; Đổ thủ công bê tông giằng móng M200, đá 1x2, PCB30; Lắp dựng cốt thép cột trụ cổng, tường rào; Lắp dựng ván khuôn cột trụ cổng, tường rào; Đổ thủ công bê tông cột trụ cổng, tường rào, bê tông M200, đá 1x2, PCB30; Lắp dựng ván khuôn, cốt thép bể nước, băng cản nước</t>
  </si>
  <si>
    <t>Máy đào 0,8m3; Máy đầm đất cầm tay 70kg; Máy trộn vữa 150l; Máy bơm bê tông 50m3/h; Máy đầm dùi 1,5kW; Máy khác</t>
  </si>
  <si>
    <t>Đào móng công trình; Đào móng bể phốt; Đắp đất móng chân tường rào, độ chặt K=0,9; Xây tường rào thoáng, rào đặc bằng gạch XM, vữa M75, PCB30; Xây cột trụ cổng, tường rào bằng gạch XM, vữa M75, PCB30; Xây rãnh thoát nước, hố ga vữa M75, PCB30; Bê tông móng bể nước bằng bơm tự hành M250, đá 1x2, PCB30</t>
  </si>
  <si>
    <t>Bê tông bể nước M250, đá 1x2, PCB30</t>
  </si>
  <si>
    <t>Đào móng công trình; Đào móng bể phốt; Bê tông móng bể nước bằng bơm tự hành M250, đá 1x2, PCB30</t>
  </si>
  <si>
    <t>Máy trộn bê tông 250 lít; Máy đầm bàn 1kW; Máy hàn điện 23kW; Máy cắt uốn cốt thép 5kW; Máy đầm đất cầm tay 70kg; Máy trộn vữa 150l</t>
  </si>
  <si>
    <t>Lắp dựng ván khuôn bê tông lót móng; Đổ bê tông lót móng M150, đá 4x6, PCB30; Lắp dựng cốt thép dầm móng, đài cọc; Lắp dựng ván khuôn móng đài cọc, dầm móng; Đổ bê tông lót dáy bể phốt M150, đá 4x6, PCB30; Đắp đất móng chân tường rào, độ chặt K=0,9;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 Trát thành, láng nền bể nước</t>
  </si>
  <si>
    <t>Bê tông lót móng M150, đá 4x6, PCB30; Vữa XM trát tường rào, M75, PCB30</t>
  </si>
  <si>
    <t>Lắp dựng ván khuôn bê tông lót móng; Đổ bê tông lót móng M150, đá 4x6, PCB30; Đổ bê tông lót dáy bể phốt M150, đá 4x6, PCB30</t>
  </si>
  <si>
    <t>Máy hàn điện 23kW; Máy cắt uốn cốt thép 5kW; Máy đầm đất cầm tay 70kg; Máy trộn vữa 150l; Máy trộn bê tông 250 lít</t>
  </si>
  <si>
    <t>Lắp dựng cốt thép dầm móng, đài cọc; Lắp dựng ván khuôn móng đài cọc, dầm móng; Lắp dựng cốt thép đáy bể phốt; Lắp dụng ván khuôn đáy bể phốt; Đắp đất móng chân tường rào, độ chặt K=0,9;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 Trát thành, láng nền bể nước</t>
  </si>
  <si>
    <t>Lắp dựng cốt thép đáy bể phốt; Lắp dụng ván khuôn đáy bể phốt; Đắp đất móng chân tường rào, độ chặt K=0,9</t>
  </si>
  <si>
    <t>Lắp dựng cốt thép dầm móng, đài cọc; Lắp dựng ván khuôn móng đài cọc, dầm móng; Đổ thủ công đáy bể phốt M200, đá 1x2, PCB30;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 Trát thành, láng nền bể nước</t>
  </si>
  <si>
    <t>Đổ thủ công đáy bể phốt M200, đá 1x2, PCB30</t>
  </si>
  <si>
    <t>Máy hàn điện 23kW; Máy cắt uốn cốt thép 5kW; Máy trộn vữa 150l; Máy trộn bê tông 250 lít</t>
  </si>
  <si>
    <t>Lắp dựng cốt thép dầm móng, đài cọc; Lắp dựng ván khuôn móng đài cọc, dầm móng; Xây bể phốt bằng gạch XM, vữa M75, PCB30;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 Trát thành, láng nền bể nước</t>
  </si>
  <si>
    <t>Xây bể phốt bằng gạch XM, vữa M75, PCB30</t>
  </si>
  <si>
    <t>Lắp dựng cốt thép dầm móng, đài cọc; Lắp dựng ván khuôn móng đài cọc, dầm móng; Trát tường bể phốt, láng đáy bể phốt, vữa M75, PCB30;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 Trát thành, láng nền bể nước</t>
  </si>
  <si>
    <t>Lắp dựng cốt thép dầm móng, đài cọc; Lắp dựng ván khuôn móng đài cọc, dầm móng; Trát tường bể phốt, láng đáy bể phốt, vữa M75, PCB30; Trát thành, láng nền bể nước</t>
  </si>
  <si>
    <t>Máy bơm bê tông 50m3/h; Máy đầm dùi 1,5kW; Máy khác; Máy trộn vữa 150l; Máy cắt uốn cốt thép 5kW; Máy trộn bê tông 250 lít</t>
  </si>
  <si>
    <t>Đổ bê tông móng bằng máy bơm tự hành M250, đá 1x2, PCB40;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 Đắp đất móng bể nước</t>
  </si>
  <si>
    <t>Bê tông móng M250, đá 1x2, PCB40</t>
  </si>
  <si>
    <t>Đổ bê tông móng bằng máy bơm tự hành M250, đá 1x2, PCB40; Đắp đất móng bể nước</t>
  </si>
  <si>
    <t>Lắp dựng cốt thép cổ cột; Lắp dựng ván khuôn cổ cột; Xây tường rào thoáng, rào đặc bằng gạch XM, vữa M75, PCB30; Xây cột trụ cổng, tường rào bằng gạch XM, vữa M75, PCB30; Trát tường rào, trát cột trụ, vữa XM M75, PCB30; Trát gờ chỉ trụ cổng, trụ tường rào, chân tường rào; Xây rãnh thoát nước, hố ga vữa M75, PCB30; Gia công lắp đặt cốt thép tấm đan rãnh thoát nước; Lắp đựng cốt thép tấm đan rãnh thoát nước; Đổ thủ công bê tông tấm đan rãnh thoát nước, M200, đá 1x2, PCB30</t>
  </si>
  <si>
    <t>Xây rãnh thoát nước, hố ga vữa M75, PCB30; Gia công lắp đặt cốt thép tấm đan rãnh thoát nước; Lắp đựng cốt thép tấm đan rãnh thoát nước; Đổ thủ công bê tông tấm đan rãnh thoát nước, M200, đá 1x2, PCB30</t>
  </si>
  <si>
    <t>Máy hàn điện 23kW; Máy cắt uốn cốt thép 5kW; Máy trộn vữa 150l; Máy trộn bê tông 250 lít; Máy đầm dùi 1,5kW</t>
  </si>
  <si>
    <t>Lắp dựng cốt thép cổ cột; Lắp dựng ván khuôn cổ cột; Xây tường rào thoáng, rào đặc bằng gạch XM, vữa M75, PCB30; Xây cột trụ cổng, tường rào bằng gạch XM, vữa M75, PCB30; Trát tường rào, trát cột trụ, vữa XM M75, PCB30; Trát gờ chỉ trụ cổng, trụ tường rào, chân tường rào; Ván khuôn gỗ giằng đầu tường hố ga; Đổ thủ công bê tông giằng hố ga M200, đá 1x2, PCB30</t>
  </si>
  <si>
    <t>Lắp dựng cốt thép cổ cột; Lắp dựng ván khuôn cổ cột; Ván khuôn gỗ giằng đầu tường hố ga; Đổ thủ công bê tông giằng hố ga M200, đá 1x2, PCB30</t>
  </si>
  <si>
    <t>Đổ thủ công bê tông cổ cột M250, đá 1x2, PCB40; Xây tường rào thoáng, rào đặc bằng gạch XM, vữa M75, PCB30; Xây cột trụ cổng, tường rào bằng gạch XM, vữa M75, PCB30; Trát tường rào, trát cột trụ, vữa XM M75, PCB30; Trát gờ chỉ trụ cổng, trụ tường rào, chân tường rào; Trát, láng rãnh thoát nước, gố ga vữa M75, PCB30</t>
  </si>
  <si>
    <t>Đổ thủ công bê tông cổ cột M250, đá 1x2, PCB40</t>
  </si>
  <si>
    <t>Máy hàn điện 23kW; Máy cắt uốn cốt thép 5kW; Máy trộn vữa 150l</t>
  </si>
  <si>
    <t>Lắp dụng cốt thép giằng móng; Lắp dựng ván khuôn giằng móng; Xây tường rào thoáng, rào đặc bằng gạch XM, vữa M75, PCB30; Xây cột trụ cổng, tường rào bằng gạch XM, vữa M75, PCB30; Trát tường rào, trát cột trụ, vữa XM M75, PCB30; Trát gờ chỉ trụ cổng, trụ tường rào, chân tường rào; Trát, láng rãnh thoát nước, gố ga vữa M75, PCB30</t>
  </si>
  <si>
    <t>Lắp dụng cốt thép giằng móng; Lắp dựng ván khuôn giằng móng</t>
  </si>
  <si>
    <t>Đổ thủ công bê tông giằng móng, M200, đá 1x2, PCB30; Xây tường rào thoáng, rào đặc bằng gạch XM, vữa M75, PCB30; Xây cột trụ cổng, tường rào bằng gạch XM, vữa M75, PCB30; Trát tường rào, trát cột trụ, vữa XM M75, PCB30; Trát gờ chỉ trụ cổng, trụ tường rào, chân tường rào; Trát, láng rãnh thoát nước, gố ga vữa M75, PCB30</t>
  </si>
  <si>
    <t>Đổ thủ công bê tông giằng móng, M200, đá 1x2, PCB30</t>
  </si>
  <si>
    <t>Xây móng bằng gạch XM, vữa XM M75, PCB30; Xây tường rào thoáng, rào đặc bằng gạch XM, vữa M75, PCB30; Xây cột trụ cổng, tường rào bằng gạch XM, vữa M75, PCB30; Trát tường rào, trát cột trụ, vữa XM M75, PCB30; Trát gờ chỉ trụ cổng, trụ tường rào, chân tường rào; Trát, láng rãnh thoát nước, gố ga vữa M75, PCB30</t>
  </si>
  <si>
    <t>Vữa XM xây móng nhà thanh tra M75, PCB30</t>
  </si>
  <si>
    <t>dây dẫn điện 2x1,5mm2, cáp ngầm DSTA 4x6 mm2, automat, ống nhựa chím bfaro hộ, hộp nối KT 100x100mm</t>
  </si>
  <si>
    <t>Xây tường rào thoáng, rào đặc bằng gạch XM, vữa M75, PCB30; Xây cột trụ cổng, tường rào bằng gạch XM, vữa M75, PCB30</t>
  </si>
  <si>
    <t>Xây móng bằng gạch XM, vữa XM M75, PCB30; Trát tường rào, trát cột trụ, vữa XM M75, PCB30; Trát gờ chỉ trụ cổng, trụ tường rào, chân tường rào; Lắp đặt dây dẫn điện tường rào, automat 1 pha, dây cáp ngầm, hộp nối; Trát, láng rãnh thoát nước, gố ga vữa M75, PCB30</t>
  </si>
  <si>
    <t>Xây móng bằng gạch XM, vữa XM M75, PCB30; Trát tường rào, trát cột trụ, vữa XM M75, PCB30; Trát gờ chỉ trụ cổng, trụ tường rào, chân tường rào; Ốp trang trí tường rào, trụ cổng bằng gạch KT 60x95mm; Lắp đặt dây dẫn điện tường rào, automat 1 pha, dây cáp ngầm, hộp nối; Trát, láng rãnh thoát nước, gố ga vữa M75, PCB30</t>
  </si>
  <si>
    <t>Đá trang trí tường rào KT 60x95mm, đá Marble ốp biển hiệu</t>
  </si>
  <si>
    <t>Xây móng bằng gạch XM, vữa XM M75, PCB30</t>
  </si>
  <si>
    <t>Máy đầm đất cầm tay 70kg; Ô tô tự đổ 10T; Máy khác; Máy trộn vữa 150l; Máy cắt gạch đá 1,7kW</t>
  </si>
  <si>
    <t>Đắp đất móng bằng đầm đất cầm tay, độ chặt K=0.9; Vận chuyển đất móng bằng ô tô tự đổ ; Đắp cát nền bằng máy đầm, độ chặt K=0.9; Trát tường rào, trát cột trụ, vữa XM M75, PCB30; Trát gờ chỉ trụ cổng, trụ tường rào, chân tường rào; Ốp trang trí tường rào, trụ cổng bằng gạch KT 60x95mm; Lắp đặt dây dẫn điện tường rào, automat 1 pha, dây cáp ngầm, hộp nối; Trát, láng rãnh thoát nước, gố ga vữa M75, PCB30</t>
  </si>
  <si>
    <t>Đắp đất móng bằng đầm đất cầm tay, độ chặt K=0.9; Vận chuyển đất móng bằng ô tô tự đổ ; Đắp cát nền bằng máy đầm, độ chặt K=0.9</t>
  </si>
  <si>
    <t>Cần cẩu bánh hơi 6T; Máy hàn điện 23kW; Máy cắt uốn cốt thép 5kW; Máy trộn bê tông 250 lít; Máy đầm dùi 1,5kW; Máy trộn vữa 150l; Máy cắt gạch đá 1,7kW</t>
  </si>
  <si>
    <t>Lắp đặt nắp bể phốt ; Lắp dựng cốt thép cột tầng 1; Lắp dựng ván khuôn cột tầng 1; Đổ thủ công bê tông cột tầng 1, M250, đá 1x2, PCB30; Trát tường rào, trát cột trụ, vữa XM M75, PCB30; Trát gờ chỉ trụ cổng, trụ tường rào, chân tường rào; Ốp trang trí tường rào, trụ cổng bằng gạch KT 60x95mm; Lắp đặt dây dẫn điện tường rào, automat 1 pha, dây cáp ngầm, hộp nối; Trát, láng rãnh thoát nước, gố ga vữa M75, PCB30</t>
  </si>
  <si>
    <t xml:space="preserve">Lắp đặt nắp bể phốt </t>
  </si>
  <si>
    <t>Máy hàn điện 23kW; Máy cắt uốn cốt thép 5kW; Máy trộn bê tông 250 lít; Máy đầm dùi 1,5kW; Máy trộn vữa 150l; Máy cắt gạch đá 1,7kW</t>
  </si>
  <si>
    <t>Lắp dựng cốt thép cột tầng 1; Lắp dựng ván khuôn cột tầng 1; Đổ thủ công bê tông cột tầng 1, M250, đá 1x2, PCB30; Trát tường rào, trát cột trụ, vữa XM M75, PCB30; Trát gờ chỉ trụ cổng, trụ tường rào, chân tường rào; Ốp trang trí tường rào, trụ cổng bằng gạch KT 60x95mm; Lắp đặt dây dẫn điện tường rào, automat 1 pha, dây cáp ngầm, hộp nối; Trát, láng rãnh thoát nước, gố ga vữa M75, PCB30</t>
  </si>
  <si>
    <t>Lắp đặt dây dẫn điện tường rào, automat 1 pha, dây cáp ngầm, hộp nối</t>
  </si>
  <si>
    <t>Lắp dựng cốt thép cột tầng 1; Lắp dựng ván khuôn cột tầng 1; Đổ thủ công bê tông cột tầng 1, M250, đá 1x2, PCB30; Trát tường rào, trát cột trụ, vữa XM M75, PCB30; Trát gờ chỉ trụ cổng, trụ tường rào, chân tường rào; Ốp trang trí tường rào, trụ cổng bằng gạch KT 60x95mm; Trát, láng rãnh thoát nước, gố ga vữa M75, PCB30</t>
  </si>
  <si>
    <t>Lắp dựng cốt thép cột tầng 1; Lắp dựng ván khuôn cột tầng 1; Đổ thủ công bê tông cột tầng 1, M250, đá 1x2, PCB30</t>
  </si>
  <si>
    <t>Máy hàn điện 23kW; Máy cắt uốn cốt thép 5kW; Máy trộn vữa 150l; Máy cắt gạch đá 1,7kW</t>
  </si>
  <si>
    <t>Lắp dựng ván khuôn dầm , mái tầng 1; Lắp dựng cốt thép dầm, mái tầng 1; Trát tường rào, trát cột trụ, vữa XM M75, PCB30; Trát gờ chỉ trụ cổng, trụ tường rào, chân tường rào; Ốp trang trí tường rào, trụ cổng bằng gạch KT 60x95mm; Trát, láng rãnh thoát nước, gố ga vữa M75, PCB30</t>
  </si>
  <si>
    <t>Trát, láng rãnh thoát nước, gố ga vữa M75, PCB30</t>
  </si>
  <si>
    <t>Máy hàn điện 23kW; Máy cắt uốn cốt thép 5kW; Máy trộn vữa 150l; Máy cắt gạch đá 1,7kW; Máy đầm đất cầm tay 70kg</t>
  </si>
  <si>
    <t>Lắp dựng ván khuôn dầm , mái tầng 1; Lắp dựng cốt thép dầm, mái tầng 1; Trát tường rào, trát cột trụ, vữa XM M75, PCB30; Trát gờ chỉ trụ cổng, trụ tường rào, chân tường rào; Ốp trang trí tường rào, trụ cổng bằng gạch KT 60x95mm; Đắp đất móng rãnh thoát nước, hố ga</t>
  </si>
  <si>
    <t>Trát tường rào, trát cột trụ, vữa XM M75, PCB30; Trát gờ chỉ trụ cổng, trụ tường rào, chân tường rào</t>
  </si>
  <si>
    <t>Máy hàn điện 23kW; Máy cắt uốn cốt thép 5kW; Máy cắt gạch đá 1,7kW; Máy khác; Máy đầm đất cầm tay 70kg</t>
  </si>
  <si>
    <t>Lắp dựng ván khuôn dầm , mái tầng 1; Lắp dựng cốt thép dầm, mái tầng 1; Ốp trang trí tường rào, trụ cổng bằng gạch KT 60x95mm; Ốp đá Marble biển hiệu cổng; Bả bằng bột vào tường rào; Đắp đất móng rãnh thoát nước, hố ga</t>
  </si>
  <si>
    <t>Bột bả, sơn lót, sơn phủ tường rào; Cống D400, rãnh thoát nước</t>
  </si>
  <si>
    <t>Đắp đất móng rãnh thoát nước, hố ga</t>
  </si>
  <si>
    <t>Máy hàn điện 23kW; Máy cắt uốn cốt thép 5kW; Máy cắt gạch đá 1,7kW; Máy khác; Cần cẩu 6T; Máy đào 0,8m3</t>
  </si>
  <si>
    <t>Lắp dựng ván khuôn dầm , mái tầng 1; Lắp dựng cốt thép dầm, mái tầng 1; Ốp trang trí tường rào, trụ cổng bằng gạch KT 60x95mm; Ốp đá Marble biển hiệu cổng; Bả bằng bột vào tường rào; Phá dỡ bồn cây cũ, đào móng bồn cây; Lắp đặt cống D400, tấm đan rãnh thoát nước; Đào móng nhà để xe</t>
  </si>
  <si>
    <t>Phá dỡ bồn cây cũ, đào móng bồn cây; Đào móng nhà để xe</t>
  </si>
  <si>
    <t>Máy hàn điện 23kW; Máy cắt uốn cốt thép 5kW; Máy cắt gạch đá 1,7kW; Máy khác; Máy trộn vữa 150l; Cần cẩu 6T; Máy trộn bê tông 250 lít; Máy đầm bàn 1kW</t>
  </si>
  <si>
    <t>Lắp dựng ván khuôn dầm , mái tầng 1; Lắp dựng cốt thép dầm, mái tầng 1; Ốp trang trí tường rào, trụ cổng bằng gạch KT 60x95mm; Ốp đá Marble biển hiệu cổng; Bả bằng bột vào tường rào; Xây tường bồn hoa bồn cây, vữa XM M75, PCB30; Lắp đặt cống D400, tấm đan rãnh thoát nước; Đổ bê tông lót móng nhà để xe</t>
  </si>
  <si>
    <t>Xây tường bồn hoa bồn cây, vữa XM M75, PCB30; Lắp đặt cống D400, tấm đan rãnh thoát nước</t>
  </si>
  <si>
    <t>Máy hàn điện 23kW; Máy cắt uốn cốt thép 5kW; Máy cắt gạch đá 1,7kW; Máy khác; Máy trộn bê tông 250 lít; Máy đầm bàn 1kW</t>
  </si>
  <si>
    <t>Lắp dựng ván khuôn dầm , mái tầng 1; Lắp dựng cốt thép dầm, mái tầng 1; Ốp trang trí tường rào, trụ cổng bằng gạch KT 60x95mm; Ốp đá Marble biển hiệu cổng; Bả bằng bột vào tường rào; Trát tường bồn cây, bồn hoa; Đổ bê tông lót móng nhà để xe</t>
  </si>
  <si>
    <t>Lắp dựng ván khuôn dầm , mái tầng 1; Lắp dựng cốt thép dầm, mái tầng 1</t>
  </si>
  <si>
    <t>Máy bơm bê tông 50m3/h; Máy đầm dùi 1,5kW; Máy khác; Máy cắt gạch đá 1,7kW; Máy trộn bê tông 250 lít; Máy đầm bàn 1kW</t>
  </si>
  <si>
    <t>Đổ bằng máy bơm tự hành dầm, mái tầng 1, M250, đá 1x2, PCB40; Ốp trang trí tường rào, trụ cổng bằng gạch KT 60x95mm; Ốp đá Marble biển hiệu cổng; Bả bằng bột vào tường rào; Trát tường bồn cây, bồn hoa; Đổ bê tông lót móng nhà để xe</t>
  </si>
  <si>
    <t>Bê tông mái tầng 1, M250, đá 1x2, PCB40</t>
  </si>
  <si>
    <t>Đổ bằng máy bơm tự hành dầm, mái tầng 1, M250, đá 1x2, PCB40; Ốp trang trí tường rào, trụ cổng bằng gạch KT 60x95mm; Ốp đá Marble biển hiệu cổng; Đổ bê tông lót móng nhà để xe</t>
  </si>
  <si>
    <t>Lắp dựng cốt thép cột tầng 2; Lắp dựng ván khuôn cột tầng 2; Đổ thủ công bê tông cột tầng 2, M250, đá 1x2, PCB30; Bả bằng bột vào tường rào; Trát tường bồn cây, bồn hoa; Ván khuôn, cốt thép móng nhà để xe</t>
  </si>
  <si>
    <t>Trát tường bồn cây, bồn hoa</t>
  </si>
  <si>
    <t>Máy hàn điện 23kW; Máy cắt uốn cốt thép 5kW; Máy trộn bê tông 250 lít; Máy đầm dùi 1,5kW; Máy cắt gạch đá 1,7kW; Máy khác</t>
  </si>
  <si>
    <t>Lắp dựng cốt thép cột tầng 2; Lắp dựng ván khuôn cột tầng 2; Đổ thủ công bê tông cột tầng 2, M250, đá 1x2, PCB30; Bả bằng bột vào tường rào; Ốp bồn cây, bồn hoa bằng đá granite tự nhiên; Ván khuôn, cốt thép móng nhà để xe</t>
  </si>
  <si>
    <t>Ván khuôn, cốt thép móng nhà để xe</t>
  </si>
  <si>
    <t>Lắp dựng cốt thép cột tầng 2; Lắp dựng ván khuôn cột tầng 2; Đổ thủ công bê tông cột tầng 2, M250, đá 1x2, PCB30; Bả bằng bột vào tường rào; Ốp bồn cây, bồn hoa bằng đá granite tự nhiên; Đổ thủ công bê tông móng nhà để xe M200, đá 1x2, PCB30</t>
  </si>
  <si>
    <t>Ốp bồn cây, bồn hoa bằng đá granite tự nhiên</t>
  </si>
  <si>
    <t>Lắp dựng cốt thép cột tầng 2; Lắp dựng ván khuôn cột tầng 2; Đổ thủ công bê tông cột tầng 2, M250, đá 1x2, PCB30; Bả bằng bột vào tường rào; Đổ đất bồn cây, bồn hoa; Đổ thủ công bê tông móng nhà để xe M200, đá 1x2, PCB30</t>
  </si>
  <si>
    <t>Bả bằng bột vào tường rào; Đổ đất bồn cây, bồn hoa; Đổ thủ công bê tông móng nhà để xe M200, đá 1x2, PCB30</t>
  </si>
  <si>
    <t>Máy hàn điện 23kW; Máy cắt uốn cốt thép 5kW; Máy trộn bê tông 250 lít; Máy đầm dùi 1,5kW; Máy khoan bê tông 1,5kW</t>
  </si>
  <si>
    <t>Lắp dựng cốt thép cột tầng 2; Lắp dựng ván khuôn cột tầng 2; Đổ thủ công bê tông cột tầng 2, M250, đá 1x2, PCB30; Sơn nước lót tường rào; Tháo dỡ gạch lát, phá dỡ lớp vữa lát, lớp bê tông vỉa hè</t>
  </si>
  <si>
    <t>Lắp dựng cốt thép cột tầng 2; Lắp dựng ván khuôn cột tầng 2; Đổ thủ công bê tông cột tầng 2, M250, đá 1x2, PCB30</t>
  </si>
  <si>
    <t>Máy hàn điện 23kW; Máy cắt uốn cốt thép 5kW; Máy khoan bê tông 1,5kW</t>
  </si>
  <si>
    <t>Lắp dựng ván khuôn dầm , mái tầng 2; Lắp dựng cốt thép dầm, mái tầng 2; Sơn nước lót tường rào; Tháo dỡ gạch lát, phá dỡ lớp vữa lát, lớp bê tông vỉa hè</t>
  </si>
  <si>
    <t>Tháo dỡ gạch lát, phá dỡ lớp vữa lát, lớp bê tông vỉa hè</t>
  </si>
  <si>
    <t>Lắp dựng ván khuôn dầm , mái tầng 2; Lắp dựng cốt thép dầm, mái tầng 2; Sơn nước lót tường rào; Đắp cát tôn nền tạo phẳng vỉa hè</t>
  </si>
  <si>
    <t>Sơn nước lót tường rào</t>
  </si>
  <si>
    <t>Lắp dựng ván khuôn dầm , mái tầng 2; Lắp dựng cốt thép dầm, mái tầng 2; Sơn phủ nước 1 tường rào; Đắp cát tôn nền tạo phẳng vỉa hè</t>
  </si>
  <si>
    <t>Đắp cát tôn nền tạo phẳng vỉa hè</t>
  </si>
  <si>
    <t>Máy hàn điện 23kW; Máy cắt uốn cốt thép 5kW; Máy trộn bê tông 250 lít; Máy đầm bàn 1kW</t>
  </si>
  <si>
    <t>Lắp dựng ván khuôn dầm , mái tầng 2; Lắp dựng cốt thép dầm, mái tầng 2; Sơn phủ nước 1 tường rào; Đổ thủ công bê tông nền hè dày 10cm, M200, đá 1x2, PCB30</t>
  </si>
  <si>
    <t>Bê tông nền vỉa hè M200, đá 1x2, PCB30</t>
  </si>
  <si>
    <t>Lắp dựng ván khuôn dầm , mái tầng 2; Lắp dựng cốt thép dầm, mái tầng 2; Đào hào chống mối; Sơn phủ nước 1 tường rào; Sơn lót sắt thép tường rào; Đổ thủ công bê tông nền hè dày 10cm, M200, đá 1x2, PCB30; Đắp cát tôn nền nhà để xe</t>
  </si>
  <si>
    <t>Sơn lót, sơn phủ chống rỉ hàng rào thép</t>
  </si>
  <si>
    <t>Đào hào chống mối; Đắp cát tôn nền nhà để xe</t>
  </si>
  <si>
    <t>Lắp dựng ván khuôn dầm , mái tầng 2; Lắp dựng cốt thép dầm, mái tầng 2; Thi công sử lý chống mối; Sơn phủ nước 1 tường rào; Sơn lót sắt thép tường rào; Đổ thủ công bê tông nền hè dày 10cm, M200, đá 1x2, PCB30; Đổ thủ công bê tông nền nhà xe M200, đá 1x2, PCB30</t>
  </si>
  <si>
    <t>Bê tông nền nhà để xe, M200, đá 1x2, PCB30</t>
  </si>
  <si>
    <t>Thuốc chống mối: dung dịch chlorpyrifos ethyl 1,2%.</t>
  </si>
  <si>
    <t>Thi công sử lý chống mối; Sơn phủ nước 1 tường rào; Sơn lót sắt thép tường rào</t>
  </si>
  <si>
    <t>Lắp dựng ván khuôn dầm , mái tầng 2; Lắp dựng cốt thép dầm, mái tầng 2; Lấp đất nền sau khi xử lý thuốc chống mối; Sơn phủ nước 2 tường rào; Sơn phủ nước 1 sắt thép tường rào; Đổ thủ công bê tông nền hè dày 10cm, M200, đá 1x2, PCB30; Đổ thủ công bê tông nền nhà xe M200, đá 1x2, PCB30</t>
  </si>
  <si>
    <t>Lấp đất nền sau khi xử lý thuốc chống mối</t>
  </si>
  <si>
    <t>Máy hàn điện 23kW; Máy cắt uốn cốt thép 5kW; Máy trộn vữa 150l; Máy vận thăng lồng 3T; Cần trục tháp 25T; Máy trộn bê tông 250 lít; Máy đầm bàn 1kW</t>
  </si>
  <si>
    <t>Lắp dựng cốt thép lanh tô tầng 1; Lắp dựng ván khuôn lanh tô tầng 1; Lắp dựng ván khuôn cầu thang tầng 1; Lắp dựng cốt thép cầu thang tầng 1; Xây tường tầng 1 gạch XM, vữa M75, PCB30; Xây cột, trụ tầng 1 gạch XM, vữa M75, PCB30; Đổ thủ công bê tông nền tầng 1, M150, đá 1x2, PCB30; Lắp dựng ván khuôn dầm , mái tầng 2; Lắp dựng cốt thép dầm, mái tầng 2; Sơn phủ nước 2 tường rào; Sơn phủ nước 1 sắt thép tường rào; Đổ thủ công bê tông nền hè dày 10cm, M200, đá 1x2, PCB30; Đổ thủ công bê tông nền nhà xe M200, đá 1x2, PCB30</t>
  </si>
  <si>
    <t>Vữa XM M75, PCB30, xây tường</t>
  </si>
  <si>
    <t>Lắp dựng cốt thép lanh tô tầng 1; Lắp dựng ván khuôn lanh tô tầng 1; Lắp dựng ván khuôn cầu thang tầng 1; Lắp dựng cốt thép cầu thang tầng 1; Sơn phủ nước 1 sắt thép tường rào; Đổ thủ công bê tông nền nhà xe M200, đá 1x2, PCB30</t>
  </si>
  <si>
    <t>Máy trộn bê tông 250 lít; Máy đầm dùi 1,5kW; Máy vận thăng 0,8T; Máy trộn vữa 150l; Máy vận thăng lồng 3T; Cần trục tháp 25T; Máy đầm bàn 1kW; Máy hàn điện 23kW; Máy cắt uốn cốt thép 5kW</t>
  </si>
  <si>
    <t>Đổ thủ công bê tông lanh tô tầng 1, M200, đá 1x2, PCB30; Đổ thủ công bê tông cầu thang tầng 1, M200, đá 1x2, PCB30; Xây tường tầng 1 gạch XM, vữa M75, PCB30; Xây cột, trụ tầng 1 gạch XM, vữa M75, PCB30; Đổ thủ công bê tông nền tầng 1, M150, đá 1x2, PCB30; Lắp dựng ván khuôn dầm , mái tầng 2; Lắp dựng cốt thép dầm, mái tầng 2; Sơn phủ nước 2 tường rào; Sơn phủ nước 2 sắt thép tường rào; Đổ thủ công bê tông nền hè dày 10cm, M200, đá 1x2, PCB30</t>
  </si>
  <si>
    <t>Đổ thủ công bê tông lanh tô tầng 1, M200, đá 1x2, PCB30; Đổ thủ công bê tông cầu thang tầng 1, M200, đá 1x2, PCB30; Lắp dựng ván khuôn dầm , mái tầng 2; Lắp dựng cốt thép dầm, mái tầng 2</t>
  </si>
  <si>
    <t>Máy trộn vữa 150l; Máy vận thăng lồng 3T; Cần trục tháp 25T; Máy trộn bê tông 250 lít; Máy đầm bàn 1kW; Máy bơm bê tông 50m3/h; Máy đầm dùi 1,5kW; Máy khác; Máy hàn điện 23kW; Máy cắt uốn cốt thép 5kW</t>
  </si>
  <si>
    <t>Xây tường tầng 1 gạch XM, vữa M75, PCB30; Xây cột, trụ tầng 1 gạch XM, vữa M75, PCB30; Đổ thủ công bê tông nền tầng 1, M150, đá 1x2, PCB30; Đổ bằng máy bơm tự hành dầm, mái tầng 2, M250, đá 1x2, PCB40; Lắp dựng cốt thép cột tầng 3; Lắp dựng ván khuôn cột tầng 3; Đổ thủ công bê tông cột tầng 3, M250, đá 1x2, PCB30; Sơn phủ nước 2 tường rào; Sơn phủ nước 2 sắt thép tường rào; Đổ thủ công bê tông nền hè dày 10cm, M200, đá 1x2, PCB30</t>
  </si>
  <si>
    <t>Bê tông mái tầng 2, M250, đá 1x2, PCB40</t>
  </si>
  <si>
    <t>Cánh cổng chính cắt hoa văn CNC, hàng rào hoa văn gang đúc, mũi mác, bản lề cổng, khóa cổng, then cài, bánh xe; Bóng đèn trang trí trụ cổng thép vuông + thép tấm KT 540x540x350</t>
  </si>
  <si>
    <t>Đổ thủ công bê tông nền tầng 1, M150, đá 1x2, PCB30; Đổ bằng máy bơm tự hành dầm, mái tầng 2, M250, đá 1x2, PCB40; Sơn phủ nước 2 tường rào; Sơn phủ nước 2 sắt thép tường rào; Đổ thủ công bê tông nền hè dày 10cm, M200, đá 1x2, PCB30</t>
  </si>
  <si>
    <t>Máy trộn vữa 150l; Máy vận thăng lồng 3T; Cần trục tháp 25T; Máy hàn điện 23kW; Máy cắt uốn cốt thép 5kW; Máy trộn bê tông 250 lít; Máy đầm dùi 1,5kW</t>
  </si>
  <si>
    <t>Xây tường tầng 1 gạch XM, vữa M75, PCB30; Xây cột, trụ tầng 1 gạch XM, vữa M75, PCB30; Lắp dựng cốt thép cột tầng 3; Lắp dựng ván khuôn cột tầng 3; Đổ thủ công bê tông cột tầng 3, M250, đá 1x2, PCB30; Lắp dựng hàng rào thép, cánh cổng; Lắp đặt đèn trang trí trụ tường rào bóng LED 16W; Lắp dựng ván khuôn tấm đan, bó vỉa; Đổ thủ công bê tông tấm đan, bó vỉa M200, đá 1x2, PCB30</t>
  </si>
  <si>
    <t>Lắp dựng ván khuôn tấm đan, bó vỉa; Đổ thủ công bê tông tấm đan, bó vỉa M200, đá 1x2, PCB30</t>
  </si>
  <si>
    <t>Xây tường tầng 1 gạch XM, vữa M75, PCB30; Xây cột, trụ tầng 1 gạch XM, vữa M75, PCB30; Lắp dựng cốt thép cột tầng 3; Lắp dựng ván khuôn cột tầng 3; Đổ thủ công bê tông cột tầng 3, M250, đá 1x2, PCB30; Lắp dựng hàng rào thép, cánh cổng; Lắp đặt đèn trang trí trụ tường rào bóng LED 16W</t>
  </si>
  <si>
    <t>Lắp đặt đèn trang trí trụ tường rào bóng LED 16W</t>
  </si>
  <si>
    <t>Xây tường tầng 1 gạch XM, vữa M75, PCB30; Xây cột, trụ tầng 1 gạch XM, vữa M75, PCB30; Lắp dựng cốt thép cột tầng 3; Lắp dựng ván khuôn cột tầng 3; Đổ thủ công bê tông cột tầng 3, M250, đá 1x2, PCB30; Lắp dựng hàng rào thép, cánh cổng</t>
  </si>
  <si>
    <t>Xây cột, trụ tầng 1 gạch XM, vữa M75, PCB30; Lắp dựng cốt thép cột tầng 3; Lắp dựng ván khuôn cột tầng 3; Đổ thủ công bê tông cột tầng 3, M250, đá 1x2, PCB30; Lắp dựng hàng rào thép, cánh cổng</t>
  </si>
  <si>
    <t>Máy trộn vữa 150l; Máy hàn điện 23kW; Máy cắt uốn cốt thép 5kW</t>
  </si>
  <si>
    <t>Xây tường tầng 1 gạch XM, vữa M75, PCB30; Xây lan can tầng 1, vữa M75, PCB30; Lắp dựng ván khuôn dầm , mái, tầng 3; Lắp dựng cốt thép dầm, mái tầng 3</t>
  </si>
  <si>
    <t>Xây lan can tầng 1, vữa M75, PCB30</t>
  </si>
  <si>
    <t>Xây tường tầng 1 gạch XM, vữa M75, PCB30; Xây bậc cầu thang gạch XM, vữa M75, PCB30; Lắp dựng ván khuôn dầm , mái, tầng 3; Lắp dựng cốt thép dầm, mái tầng 3</t>
  </si>
  <si>
    <t>Dung dịch chống thấm nhà vệ sinh; Vách ngăn compact vệ sinh; Ống nhựa bảo hộ đường kính các loại, dây dẫn điện</t>
  </si>
  <si>
    <t>Xây tường tầng 1 gạch XM, vữa M75, PCB30; Xây bậc cầu thang gạch XM, vữa M75, PCB30</t>
  </si>
  <si>
    <t>Lắp dựng ván khuôn dầm , mái, tầng 3; Lắp dựng cốt thép dầm, mái tầng 3; Trát xà dầm, cầu thang, lanh tô, trần tầng 1; Quét dung dịch chống thấm vệ sinh tầng 1; Trát gờ chỉ, đắp phào đơn, phào kép tầng 1; Trát tường trong, tường ngoài, trụ cột, má cửa, lan can tầng 1, vữa M75, PCB30; Thi công trần giật cấp bằng thạch cao; Đi âm tường các loại ống nhựa bảo hộ, chôn đế âm tường tầng 1</t>
  </si>
  <si>
    <t>Vữa XM trát tầng 1, M75, PCB30</t>
  </si>
  <si>
    <t>Quét dung dịch chống thấm vệ sinh tầng 1</t>
  </si>
  <si>
    <t>Lắp dựng ván khuôn dầm , mái, tầng 3; Lắp dựng cốt thép dầm, mái tầng 3; Trát xà dầm, cầu thang, lanh tô, trần tầng 1; Trát gờ chỉ, đắp phào đơn, phào kép tầng 1; Trát tường trong, tường ngoài, trụ cột, má cửa, lan can tầng 1, vữa M75, PCB30; Thi công trần giật cấp bằng thạch cao; Đi âm tường các loại ống nhựa bảo hộ, chôn đế âm tường tầng 1</t>
  </si>
  <si>
    <t>Máy hàn điện 23kW; Máy cắt uốn cốt thép 5kW; Máy trộn vữa 150l; Máy đào 0,8m3</t>
  </si>
  <si>
    <t>Lắp dựng ván khuôn dầm , mái, tầng 3; Lắp dựng cốt thép dầm, mái tầng 3; Trát xà dầm, cầu thang, lanh tô, trần tầng 1; Trát gờ chỉ, đắp phào đơn, phào kép tầng 1; Trát tường trong, tường ngoài, trụ cột, má cửa, lan can tầng 1, vữa M75, PCB30; Thi công trần giật cấp bằng thạch cao; Đi âm tường các loại ống nhựa bảo hộ, chôn đế âm tường tầng 1; Đào móng đèn sân vườn, đèn chiếu sáng</t>
  </si>
  <si>
    <t>Thi công trần giật cấp bằng thạch cao; Đi âm tường các loại ống nhựa bảo hộ, chôn đế âm tường tầng 1</t>
  </si>
  <si>
    <t>Lắp dựng ván khuôn dầm , mái, tầng 3; Lắp dựng cốt thép dầm, mái tầng 3; Trát xà dầm, cầu thang, lanh tô, trần tầng 1; Trát gờ chỉ, đắp phào đơn, phào kép tầng 1; Trát tường trong, tường ngoài, trụ cột, má cửa, lan can tầng 1, vữa M75, PCB30; Luồn dây dẫn điện các loại tầng 1; Đào móng đèn sân vườn, đèn chiếu sáng</t>
  </si>
  <si>
    <t>Đào móng đèn sân vườn, đèn chiếu sáng</t>
  </si>
  <si>
    <t>Máy hàn điện 23kW; Máy cắt uốn cốt thép 5kW; Máy trộn vữa 150l; Máy trộn bê tông 250 lít; Máy đầm bàn 1kW</t>
  </si>
  <si>
    <t>Lắp dựng ván khuôn dầm , mái, tầng 3; Lắp dựng cốt thép dầm, mái tầng 3; Trát xà dầm, cầu thang, lanh tô, trần tầng 1; Trát gờ chỉ, đắp phào đơn, phào kép tầng 1; Trát tường trong, tường ngoài, trụ cột, má cửa, lan can tầng 1, vữa M75, PCB30; Luồn dây dẫn điện các loại tầng 1; Đổ thủ công bê tông lót móng đèn sân vườn, đèn chiếu sáng M150, đá 4x6, PCB30</t>
  </si>
  <si>
    <t>Lắp dựng cốt thép lanh tô tầng 2; Lắp dựng ván khuôn lanh tô tầng 2; Lắp dựng ván khuôn cầu thang tầng 2; Lắp dựng cốt thép cầu thang tầng 2; Xây tường tầng 2 gạch XM, vữa M75, PCB30; Xây cột, trụ tầng 2 gạch XM, vữa M75, PCB30; Lắp dựng ván khuôn dầm , mái, tầng 3; Lắp dựng cốt thép dầm, mái tầng 3; Trát xà dầm, cầu thang, lanh tô, trần tầng 1; Trát gờ chỉ, đắp phào đơn, phào kép tầng 1; Trát tường trong, tường ngoài, trụ cột, má cửa, lan can tầng 1, vữa M75, PCB30; Luồn dây dẫn điện các loại tầng 1; Đổ thủ công bê tông lót móng đèn sân vườn, đèn chiếu sáng M150, đá 4x6, PCB30</t>
  </si>
  <si>
    <t>Lắp dựng cốt thép lanh tô tầng 2; Lắp dựng ván khuôn lanh tô tầng 2; Lắp dựng ván khuôn cầu thang tầng 2; Lắp dựng cốt thép cầu thang tầng 2; Lắp dựng ván khuôn dầm , mái, tầng 3; Lắp dựng cốt thép dầm, mái tầng 3; Luồn dây dẫn điện các loại tầng 1; Đổ thủ công bê tông lót móng đèn sân vườn, đèn chiếu sáng M150, đá 4x6, PCB30</t>
  </si>
  <si>
    <t>Máy trộn bê tông 250 lít; Máy đầm dùi 1,5kW; Máy vận thăng 0,8T; Máy trộn vữa 150l; Máy vận thăng lồng 3T; Cần trục tháp 25T; Máy bơm bê tông 50m3/h; Máy khác</t>
  </si>
  <si>
    <t>Đổ thủ công bê tông lanh tô tầng 2, M200, đá 1x2, PCB30; Đổ thủ công bê tông cầu thang tầng 2, M200, đá 1x2, PCB30; Xây tường tầng 2 gạch XM, vữa M75, PCB30; Xây cột, trụ tầng 2 gạch XM, vữa M75, PCB30; Đổ bằng máy bơm tự hành dầm, mái tầng 3, M250, đá 1x2, PCB40; Trát xà dầm, cầu thang, lanh tô, trần tầng 1; Trát gờ chỉ, đắp phào đơn, phào kép tầng 1; Trát tường trong, tường ngoài, trụ cột, má cửa, lan can tầng 1, vữa M75, PCB30; Lắp đặt đường cấp nước sinh hoạt, đường nước thải ; Ván khuôn móng đèn sân vườn, đèn chiếu sáng, chôn khung móng; Đổ thủ công bê tông móng đèn sân vườn, đèn chiếu sáng M200, đá 1x2, PCB30</t>
  </si>
  <si>
    <t>Bê tông mái tầng 3, M250, đá 1x2, PCB40</t>
  </si>
  <si>
    <t>Sơn lót, sơn phủ chống rỉ, xà gồ, vì kèo mái, mái tôn</t>
  </si>
  <si>
    <t>Đổ thủ công bê tông lanh tô tầng 2, M200, đá 1x2, PCB30; Đổ thủ công bê tông cầu thang tầng 2, M200, đá 1x2, PCB30; Đổ bằng máy bơm tự hành dầm, mái tầng 3, M250, đá 1x2, PCB40</t>
  </si>
  <si>
    <t>Máy trộn vữa 150l; Máy vận thăng lồng 3T; Cần trục tháp 25T; Máy cắt uốn cốt thép 5kW; Máy khác; Máy trộn bê tông 250 lít; Máy đầm dùi 1,5kW</t>
  </si>
  <si>
    <t>Xây tường tầng 2 gạch XM, vữa M75, PCB30; Xây cột, trụ tầng 2 gạch XM, vữa M75, PCB30; Lắp dựng cốt thép thành xê nô; Lắp dựng ván khuôn thành xê nô; Xây tường thu hồi bằng gạch XM, vữa M75, PCB30; Trát xà dầm, cầu thang, lanh tô, trần tầng 1; Trát gờ chỉ, đắp phào đơn, phào kép tầng 1; Trát tường trong, tường ngoài, trụ cột, má cửa, lan can tầng 1, vữa M75, PCB30; Sơn lót xà gồ, vì kèo mái nhà thanh tra; Trát chân móng, vữa M75, PCB30; Lắp đặt đường cấp nước sinh hoạt, đường nước thải ; Ván khuôn móng đèn sân vườn, đèn chiếu sáng, chôn khung móng; Đổ thủ công bê tông móng đèn sân vườn, đèn chiếu sáng M200, đá 1x2, PCB30</t>
  </si>
  <si>
    <t>Gạch lát nền granit KT600x600, Gạch ốp nhà vệ sinh KT300x600, Gạch ốp chân tường granite KT150x600; Bột bả nội thất, sơn lót, sơn phủ nội thất, ngoại thất; Đá bóc tự nhiên KT100x200</t>
  </si>
  <si>
    <t>Lắp dựng cốt thép thành xê nô; Lắp dựng ván khuôn thành xê nô; Trát xà dầm, cầu thang, lanh tô, trần tầng 1; Trát gờ chỉ, đắp phào đơn, phào kép tầng 1; Trát tường trong, tường ngoài, trụ cột, má cửa, lan can tầng 1, vữa M75, PCB30; Sơn lót xà gồ, vì kèo mái nhà thanh tra; Trát chân móng, vữa M75, PCB30</t>
  </si>
  <si>
    <t>Máy trộn vữa 150l; Máy vận thăng lồng 3T; Cần trục tháp 25T; Máy trộn bê tông 250 lít; Máy đầm dùi 1,5kW; Máy vận thăng 2T; Máy cắt gạch đá 1,7kW</t>
  </si>
  <si>
    <t>Xây tường tầng 2 gạch XM, vữa M75, PCB30; Xây cột, trụ tầng 2 gạch XM, vữa M75, PCB30; Đổ thủ công bê tông thành xê nô, M250, đá  1x2, PCB40; Xây tường thu hồi bằng gạch XM, vữa M75, PCB30; Lát nền tầng 1, gạch granit KT600x600; Bả bột vào tường tầng, cột dầm, trần 1; Sơn phủ xà gồ, vì kèo mái nhà thanh tra; Ốp chân móng, đá bóc tự nhiên KT100x200; Lắp đặt đường cấp nước sinh hoạt, đường nước thải ; Ván khuôn móng đèn sân vườn, đèn chiếu sáng, chôn khung móng; Đổ thủ công bê tông móng đèn sân vườn, đèn chiếu sáng M200, đá 1x2, PCB30</t>
  </si>
  <si>
    <t>Đổ thủ công bê tông thành xê nô, M250, đá  1x2, PCB40; Sơn phủ xà gồ, vì kèo mái nhà thanh tra; Ván khuôn móng đèn sân vườn, đèn chiếu sáng, chôn khung móng; Đổ thủ công bê tông móng đèn sân vườn, đèn chiếu sáng M200, đá 1x2, PCB30</t>
  </si>
  <si>
    <t>Máy trộn vữa 150l; Máy vận thăng lồng 3T; Cần trục tháp 25T; Máy cắt gạch đá 1,7kW</t>
  </si>
  <si>
    <t>Xây tường tầng 2 gạch XM, vữa M75, PCB30; Xây cột, trụ tầng 2 gạch XM, vữa M75, PCB30; Xây tường thu hồi bằng gạch XM, vữa M75, PCB30; Lát nền tầng 1, gạch granit KT600x600; Bả bột vào tường tầng, cột dầm, trần 1; Lắp dựng xà gồ, vì kèo mái nhà thanh tra; Ốp chân móng, đá bóc tự nhiên KT100x200; Lắp đặt đường cấp nước sinh hoạt, đường nước thải ; Đào móng rãnh cáp điện đèn chiếu sáng, đèn sân vườn</t>
  </si>
  <si>
    <t xml:space="preserve">Ốp chân móng, đá bóc tự nhiên KT100x200; Lắp đặt đường cấp nước sinh hoạt, đường nước thải </t>
  </si>
  <si>
    <t>Xây tường tầng 2 gạch XM, vữa M75, PCB30; Xây cột, trụ tầng 2 gạch XM, vữa M75, PCB30; Xây tường thu hồi bằng gạch XM, vữa M75, PCB30; Lát nền tầng 1, gạch granit KT600x600; Bả bột vào tường tầng, cột dầm, trần 1; Lắp dựng xà gồ, vì kèo mái nhà thanh tra; Đào móng rãnh cáp điện đèn chiếu sáng, đèn sân vườn</t>
  </si>
  <si>
    <t>Lát nền tầng 1, gạch granit KT600x600</t>
  </si>
  <si>
    <t>Xây tường tầng 2 gạch XM, vữa M75, PCB30; Xây cột, trụ tầng 2 gạch XM, vữa M75, PCB30; Xây tường thu hồi bằng gạch XM, vữa M75, PCB30; Lát nền nhà vệ sinh tầng 1, gạch granite chống trơn KT600x600 ; Ốp tường vệ sinh tầng 1, gạch KT300x600; Ốp chân tường tầng 1, gạch granite KT150x600; Bả bột vào tường tầng, cột dầm, trần 1; Lắp dựng xà gồ, vì kèo mái nhà thanh tra; Đào móng rãnh cáp điện đèn chiếu sáng, đèn sân vườn</t>
  </si>
  <si>
    <t>Xây tường thu hồi bằng gạch XM, vữa M75, PCB30; Lát nền nhà vệ sinh tầng 1, gạch granite chống trơn KT600x600 ; Ốp chân tường tầng 1, gạch granite KT150x600; Lắp dựng xà gồ, vì kèo mái nhà thanh tra</t>
  </si>
  <si>
    <t>Máy trộn vữa 150l; Máy vận thăng lồng 3T; Cần trục tháp 25T; Máy hàn điện 23kW; Máy cắt uốn cốt thép 5kW; Máy khác; Máy cắt gạch đá 1,7kW</t>
  </si>
  <si>
    <t>Xây tường tầng 2 gạch XM, vữa M75, PCB30; Xây cột, trụ tầng 2 gạch XM, vữa M75, PCB30; Lắp dựng ván khuôn giằng thu hồi; Lắp dựng cốt thép giằng thu hồi; Ốp tường vệ sinh tầng 1, gạch KT300x600; Bả bột vào tường tầng, cột dầm, trần 1; Lợp mái bằng tôn, tôn úp nóc, nắp thang lên mái, khe lún; Trát tường thu hồi, vữa M75, PCB30; Đào móng bậc tam cấp; Đào móng rãnh cáp điện đèn chiếu sáng, đèn sân vườn</t>
  </si>
  <si>
    <t>Xây cột, trụ tầng 2 gạch XM, vữa M75, PCB30; Lắp dựng ván khuôn giằng thu hồi; Lắp dựng cốt thép giằng thu hồi; Bả bột vào tường tầng, cột dầm, trần 1; Đào móng bậc tam cấp</t>
  </si>
  <si>
    <t>Máy trộn vữa 150l; Máy trộn bê tông 250 lít; Máy đầm dùi 1,5kW; Máy cắt gạch đá 1,7kW; Máy đầm bàn 1kW</t>
  </si>
  <si>
    <t>Xây tường tầng 2 gạch XM, vữa M75, PCB30; Xây lan can tầng 2, vữa M75, PCB30; Đổ thủ công bê tông giằng thu hồi, M; Ốp tường vệ sinh tầng 1, gạch KT300x600; Sơn lót dầm, trần, tường trong nhà bằng sơn lót nội thất tầng 1; Lợp mái bằng tôn, tôn úp nóc, nắp thang lên mái, khe lún; Trát tường thu hồi, vữa M75, PCB30; Đổ thủ công bê tông lót bậc tam cấp M150, đá 4x6, PCB30; Đào móng rãnh cáp điện đèn chiếu sáng, đèn sân vườn</t>
  </si>
  <si>
    <t>Cáp đồng ngầm CXV/DSTA 4x10mm2, cáp đồng ngầm CXV/DSTA 2x4mm2, ống nhựa xoắn D50/40, Bảo vệ cáp ngầm, rải lưới ni lông, lưới báo hiệu đường cáp</t>
  </si>
  <si>
    <t>Xây lan can tầng 2, vữa M75, PCB30; Đổ thủ công bê tông giằng thu hồi, M; Ốp tường vệ sinh tầng 1, gạch KT300x600; Trát tường thu hồi, vữa M75, PCB30; Đổ thủ công bê tông lót bậc tam cấp M150, đá 4x6, PCB30; Đào móng rãnh cáp điện đèn chiếu sáng, đèn sân vườn</t>
  </si>
  <si>
    <t>Xây tường tầng 2 gạch XM, vữa M75, PCB30; Xây bậc cầu thang gạch XM, vữa M75, PCB30; Sơn lót dầm, trần, tường trong nhà bằng sơn lót nội thất tầng 1; Lợp mái bằng tôn, tôn úp nóc, nắp thang lên mái, khe lún; Xây bậc tam cấp bằng gạch XM, vữa M75, PCB30; Rải đường điện ngầm điện chiếu sáng đèn sân vườn, đèn chiếu sáng</t>
  </si>
  <si>
    <t>Xây tường tầng 2 gạch XM, vữa M75, PCB30; Xây bậc cầu thang gạch XM, vữa M75, PCB30</t>
  </si>
  <si>
    <t>Sơn lót dầm, trần, tường trong nhà bằng sơn lót nội thất tầng 1; Trát xà dầm, cầu thang, lanh tô, trần tầng 2; Quét dung dịch chống thấm vệ sinh tầng 2; Trát gờ chỉ, đắp phào đơn, phào kép tầng 2; Trát tường trong, tường ngoài, trụ cột, má cửa, lan can tầng 2, vữa M75, PCB30; Lợp mái bằng tôn, tôn úp nóc, nắp thang lên mái, khe lún; Đi âm tường các loại ống nhựa bảo hộ, chôn đế âm tường tầng 2; Xây bậc tam cấp bằng gạch XM, vữa M75, PCB30; Rải đường điện ngầm điện chiếu sáng đèn sân vườn, đèn chiếu sáng</t>
  </si>
  <si>
    <t>Quét dung dịch chống thấm vệ sinh tầng 2</t>
  </si>
  <si>
    <t>Sơn lót dầm, trần, tường trong nhà bằng sơn lót nội thất tầng 1; Trát xà dầm, cầu thang, lanh tô, trần tầng 2; Trát gờ chỉ, đắp phào đơn, phào kép tầng 2; Trát tường trong, tường ngoài, trụ cột, má cửa, lan can tầng 2, vữa M75, PCB30; Lợp mái bằng tôn, tôn úp nóc, nắp thang lên mái, khe lún; Đi âm tường các loại ống nhựa bảo hộ, chôn đế âm tường tầng 2; Xây bậc tam cấp bằng gạch XM, vữa M75, PCB30; Rải đường điện ngầm điện chiếu sáng đèn sân vườn, đèn chiếu sáng</t>
  </si>
  <si>
    <t>Sơn lót dầm, trần, tường trong nhà bằng sơn lót nội thất tầng 1; Xây bậc tam cấp bằng gạch XM, vữa M75, PCB30; Rải đường điện ngầm điện chiếu sáng đèn sân vườn, đèn chiếu sáng</t>
  </si>
  <si>
    <t>Máy trộn vữa 150l; Máy cắt bê tông 1,5kW; Máy mài 1kW; Máy khác</t>
  </si>
  <si>
    <t>Sơn phủ dầm, trần, tường trong nhà bằng sơn lót nội thất tầng 1 lớp thứ nhất; Trát xà dầm, cầu thang, lanh tô, trần tầng 2; Trát gờ chỉ, đắp phào đơn, phào kép tầng 2; Trát tường trong, tường ngoài, trụ cột, má cửa, lan can tầng 2, vữa M75, PCB30; Lợp mái bằng tôn, tôn úp nóc, nắp thang lên mái, khe lún; Đi âm tường các loại ống nhựa bảo hộ, chôn đế âm tường tầng 2; Đắp đất móng bậc tam cấp; Cắt nền bê tông, hào cáp thi công điện ngoại tuyến</t>
  </si>
  <si>
    <t>Đắp đất móng bậc tam cấp; Cắt nền bê tông, hào cáp thi công điện ngoại tuyến</t>
  </si>
  <si>
    <t>Máy trộn vữa 150l; Máy cắt gạch đá 1,7kW; Máy đào 0,8m3</t>
  </si>
  <si>
    <t>Sơn phủ dầm, trần, tường trong nhà bằng sơn lót nội thất tầng 1 lớp thứ nhất; Trát xà dầm, cầu thang, lanh tô, trần tầng 2; Trát gờ chỉ, đắp phào đơn, phào kép tầng 2; Trát tường trong, tường ngoài, trụ cột, má cửa, lan can tầng 2, vữa M75, PCB30; Lợp mái bằng tôn, tôn úp nóc, nắp thang lên mái, khe lún; Đi âm tường các loại ống nhựa bảo hộ, chôn đế âm tường tầng 2; Luồn dây dẫn điện các loại tầng 2; Lát đá granite bậc tam cấp; Đào đất đặt đường ống, đường cáp điện ngoại tuyến</t>
  </si>
  <si>
    <t>cáp ngầm CXV/DSTA - 4x70 - 0.6/1kV, cáp ngầm CXV/DSTA - 4x50 - 0.6/1kV, cáp ngầm CXV/DSTA - 4x25 - 0.6/1kV, ống nhựa xoắn HDPE 105/85, ống nhựa xoắn HDPE 85/65, ống nhựa xoắn HDPE 50/40</t>
  </si>
  <si>
    <t>Lợp mái bằng tôn, tôn úp nóc, nắp thang lên mái, khe lún; Đi âm tường các loại ống nhựa bảo hộ, chôn đế âm tường tầng 2; Đào đất đặt đường ống, đường cáp điện ngoại tuyến</t>
  </si>
  <si>
    <t>Sơn phủ dầm, trần, tường trong nhà bằng sơn lót nội thất tầng 1 lớp thứ nhất; Trát xà dầm, cầu thang, lanh tô, trần tầng 2; Trát gờ chỉ, đắp phào đơn, phào kép tầng 2; Trát tường trong, tường ngoài, trụ cột, má cửa, lan can tầng 2, vữa M75, PCB30; Lắp đặp đường ống thoát nước mái; Luồn dây dẫn điện các loại tầng 2; Lát đá granite bậc tam cấp; Lắp đặt đường điện ngoại tuyến ngầm</t>
  </si>
  <si>
    <t>Lắp đặp đường ống thoát nước mái; Lắp đặt đường điện ngoại tuyến ngầm</t>
  </si>
  <si>
    <t>Sơn phủ dầm, trần, tường trong nhà bằng sơn lót nội thất tầng 1 lớp thứ nhất; Trát xà dầm, cầu thang, lanh tô, trần tầng 2; Trát gờ chỉ, đắp phào đơn, phào kép tầng 2; Trát tường trong, tường ngoài, trụ cột, má cửa, lan can tầng 2, vữa M75, PCB30; Luồn dây dẫn điện các loại tầng 2; Lát đá granite bậc tam cấp; Đào móng hố ga, tủ điện điện ngoại tuyến</t>
  </si>
  <si>
    <t>Sơn phủ dầm, trần, tường trong nhà bằng sơn lót nội thất tầng 1 lớp thứ nhất; Đào móng hố ga, tủ điện điện ngoại tuyến</t>
  </si>
  <si>
    <t>Máy hàn điện 23kW; Máy cắt uốn cốt thép 5kW; Máy trộn vữa 150l; Máy vận thăng lồng 3T; Cần trục tháp 25T; Máy cắt gạch đá 1,7kW; Máy trộn bê tông 250 lít; Máy đầm bàn 1kW</t>
  </si>
  <si>
    <t>Lắp dựng cốt thép lanh tô tầng 3; Lắp dựng ván khuôn lanh tô tầng 3; Xây tường tầng 3 gạch XM, vữa M75, PCB30; Xây cột, trụ tầng 3 gạch XM, vữa M75, PCB30; Sơn phủ dầm, trần, tường trong nhà bằng sơn lót nội thất tầng 1 lớp thứ hai; Trát xà dầm, cầu thang, lanh tô, trần tầng 2; Trát gờ chỉ, đắp phào đơn, phào kép tầng 2; Trát tường trong, tường ngoài, trụ cột, má cửa, lan can tầng 2, vữa M75, PCB30; Luồn dây dẫn điện các loại tầng 2; Lát đá granite bậc tam cấp; Đổ bê tông lót móng hố ga, tủ điện điện ngoại tuyến M150, đá 4x6, PCB30</t>
  </si>
  <si>
    <t>Lắp dựng cốt thép lanh tô tầng 3; Lắp dựng ván khuôn lanh tô tầng 3; Luồn dây dẫn điện các loại tầng 2; Lát đá granite bậc tam cấp; Đổ bê tông lót móng hố ga, tủ điện điện ngoại tuyến M150, đá 4x6, PCB30</t>
  </si>
  <si>
    <t>Máy trộn bê tông 250 lít; Máy đầm dùi 1,5kW; Máy vận thăng 0,8T; Máy trộn vữa 150l; Máy vận thăng lồng 3T; Cần trục tháp 25T</t>
  </si>
  <si>
    <t>Đổ thủ công bê tông lanh tô tầng 3, M200, đá 1x2, PCB30; Xây tường tầng 3 gạch XM, vữa M75, PCB30; Xây cột, trụ tầng 3 gạch XM, vữa M75, PCB30; Sơn phủ dầm, trần, tường trong nhà bằng sơn lót nội thất tầng 1 lớp thứ hai; Trát xà dầm, cầu thang, lanh tô, trần tầng 2; Trát gờ chỉ, đắp phào đơn, phào kép tầng 2; Trát tường trong, tường ngoài, trụ cột, má cửa, lan can tầng 2, vữa M75, PCB30; Ván khuôn gỗ móng hố ga, tủ điện điện ngoại tuyến</t>
  </si>
  <si>
    <t>Đổ thủ công bê tông lanh tô tầng 3, M200, đá 1x2, PCB30; Ván khuôn gỗ móng hố ga, tủ điện điện ngoại tuyến</t>
  </si>
  <si>
    <t>Máy trộn vữa 150l; Máy vận thăng lồng 3T; Cần trục tháp 25T; Máy trộn bê tông 250 lít; Máy đầm dùi 1,5kW</t>
  </si>
  <si>
    <t>Xây tường tầng 3 gạch XM, vữa M75, PCB30; Xây cột, trụ tầng 3 gạch XM, vữa M75, PCB30; Sơn phủ dầm, trần, tường trong nhà bằng sơn lót nội thất tầng 1 lớp thứ hai; Trát xà dầm, cầu thang, lanh tô, trần tầng 2; Trát gờ chỉ, đắp phào đơn, phào kép tầng 2; Trát tường trong, tường ngoài, trụ cột, má cửa, lan can tầng 2, vữa M75, PCB30; Đổ bê tông móng hố ga điện ngoại tuyến M200, đá 1x2, PCB30</t>
  </si>
  <si>
    <t>Đổ bê tông móng hố ga điện ngoại tuyến M200, đá 1x2, PCB30</t>
  </si>
  <si>
    <t>Máy trộn vữa 150l; Máy vận thăng lồng 3T; Cần trục tháp 25T</t>
  </si>
  <si>
    <t>Xây tường tầng 3 gạch XM, vữa M75, PCB30; Xây cột, trụ tầng 3 gạch XM, vữa M75, PCB30; Sơn phủ dầm, trần, tường trong nhà bằng sơn lót nội thất tầng 1 lớp thứ hai; Trát xà dầm, cầu thang, lanh tô, trần tầng 2; Trát gờ chỉ, đắp phào đơn, phào kép tầng 2; Trát tường trong, tường ngoài, trụ cột, má cửa, lan can tầng 2, vữa M75, PCB30; Xây hố ga điện ngoại tuyến bằng gạch XM</t>
  </si>
  <si>
    <t>Sơn phủ dầm, trần, tường trong nhà bằng sơn lót nội thất tầng 1 lớp thứ hai; Trát xà dầm, cầu thang, lanh tô, trần tầng 2; Trát gờ chỉ, đắp phào đơn, phào kép tầng 2; Trát tường trong, tường ngoài, trụ cột, má cửa, lan can tầng 2, vữa M75, PCB30; Xây hố ga điện ngoại tuyến bằng gạch XM</t>
  </si>
  <si>
    <t>Xây tường tầng 3 gạch XM, vữa M75, PCB30; Xây cột, trụ tầng 3 gạch XM, vữa M75, PCB30; Sơn lót dầm, tường ngoài nhà bằng sơn lót ngoại thất tầng 1; Lát nền tầng 2, gạch granit KT600x600; Bả bột vào tường tầng, cột dầm, trần 2; Trát tường hố ga điện ngoại tuyến</t>
  </si>
  <si>
    <t>Trát tường hố ga điện ngoại tuyến</t>
  </si>
  <si>
    <t>Xây tường tầng 3 gạch XM, vữa M75, PCB30; Xây cột, trụ tầng 3 gạch XM, vữa M75, PCB30; Sơn lót dầm, tường ngoài nhà bằng sơn lót ngoại thất tầng 1; Lát nền tầng 2, gạch granit KT600x600; Bả bột vào tường tầng, cột dầm, trần 2</t>
  </si>
  <si>
    <t>Lát nền tầng 2, gạch granit KT600x600</t>
  </si>
  <si>
    <t>Xây tường tầng 3 gạch XM, vữa M75, PCB30; Xây cột, trụ tầng 3 gạch XM, vữa M75, PCB30; Sơn lót dầm, tường ngoài nhà bằng sơn lót ngoại thất tầng 1; Lát nền nhà vệ sinh tầng 2, gạch granite chống trơn KT600x600 ; Ốp tường vệ sinh tầng 2, gạch KT300x600; Ốp chân tường tầng 2, gạch granite KT150x600; Bả bột vào tường tầng, cột dầm, trần 2</t>
  </si>
  <si>
    <t>Xây cột, trụ tầng 3 gạch XM, vữa M75, PCB30; Sơn lót dầm, tường ngoài nhà bằng sơn lót ngoại thất tầng 1; Lát nền nhà vệ sinh tầng 2, gạch granite chống trơn KT600x600 ; Ốp chân tường tầng 2, gạch granite KT150x600</t>
  </si>
  <si>
    <t>Xây tường tầng 3 gạch XM, vữa M75, PCB30; Xây lan can tầng 3, vữa M75, PCB30; Sơn phủ dầm, tường ngoài nhà bằng sơn lót ngoại thất tầng 1 lớp thứ nhất; Ốp tường vệ sinh tầng 2, gạch KT300x600; Bả bột vào tường tầng, cột dầm, trần 2</t>
  </si>
  <si>
    <t>Xây lan can tầng 3, vữa M75, PCB30; Bả bột vào tường tầng, cột dầm, trần 2</t>
  </si>
  <si>
    <t>Xây tường tầng 3 gạch XM, vữa M75, PCB30; Sơn phủ dầm, tường ngoài nhà bằng sơn lót ngoại thất tầng 1 lớp thứ nhất; Ốp tường vệ sinh tầng 2, gạch KT300x600; Sơn lót dầm, trần, tường trong nhà bằng sơn lót nội thất tầng 2</t>
  </si>
  <si>
    <t>Rèm cầu vồng bằng chất liệu vải trơn xen kẽ vải lưới; Ống HDPE, đai khởi thủy, đồng hồ nước bể nước, tôn nắp bể nước</t>
  </si>
  <si>
    <t>Xây tường tầng 3 gạch XM, vữa M75, PCB30; Ốp tường vệ sinh tầng 2, gạch KT300x600</t>
  </si>
  <si>
    <t>Sơn phủ dầm, tường ngoài nhà bằng sơn lót ngoại thất tầng 1 lớp thứ nhất; Sơn lót dầm, trần, tường trong nhà bằng sơn lót nội thất tầng 2; Trát xà dầm, cầu thang, lanh tô, trần tầng 3; Quét dung dịch chống thấm vệ sinh tầng 3; Trát gờ chỉ, đắp phào đơn, phào kép tầng 3; Trát tường trong, tường ngoài, trụ cột, má cửa, lan can tầng 3, vữa M75, PCB30; Lắp đặt rèm cầu vồng các tầng; Đi âm tường các loại ống nhựa bảo hộ, chôn đế âm tường tầng 3; Lắp đặt ống nhựa cấp nước, đai khởi thủy, đồng hồ, nắp bể</t>
  </si>
  <si>
    <t>Quét dung dịch chống thấm vệ sinh tầng 3</t>
  </si>
  <si>
    <t>Sơn phủ dầm, tường ngoài nhà bằng sơn lót ngoại thất tầng 1 lớp thứ nhất; Sơn lót dầm, trần, tường trong nhà bằng sơn lót nội thất tầng 2; Trát xà dầm, cầu thang, lanh tô, trần tầng 3; Trát gờ chỉ, đắp phào đơn, phào kép tầng 3; Trát tường trong, tường ngoài, trụ cột, má cửa, lan can tầng 3, vữa M75, PCB30; Lắp đặt rèm cầu vồng các tầng; Đi âm tường các loại ống nhựa bảo hộ, chôn đế âm tường tầng 3; Lắp đặt ống nhựa cấp nước, đai khởi thủy, đồng hồ, nắp bể</t>
  </si>
  <si>
    <t>Sơn phủ dầm, tường ngoài nhà bằng sơn lót ngoại thất tầng 1 lớp thứ nhất</t>
  </si>
  <si>
    <t>Sơn phủ dầm, tường ngoài nhà bằng sơn lót ngoại thất tầng 1 lớp thứ hai; Sơn lót dầm, trần, tường trong nhà bằng sơn lót nội thất tầng 2; Trát xà dầm, cầu thang, lanh tô, trần tầng 3; Trát gờ chỉ, đắp phào đơn, phào kép tầng 3; Trát tường trong, tường ngoài, trụ cột, má cửa, lan can tầng 3, vữa M75, PCB30; Lắp đặt rèm cầu vồng các tầng; Đi âm tường các loại ống nhựa bảo hộ, chôn đế âm tường tầng 3; Lắp đặt ống nhựa cấp nước, đai khởi thủy, đồng hồ, nắp bể</t>
  </si>
  <si>
    <t>Sơn lót dầm, trần, tường trong nhà bằng sơn lót nội thất tầng 2; Lắp đặt rèm cầu vồng các tầng; Lắp đặt ống nhựa cấp nước, đai khởi thủy, đồng hồ, nắp bể</t>
  </si>
  <si>
    <t>Sơn phủ dầm, tường ngoài nhà bằng sơn lót ngoại thất tầng 1 lớp thứ hai; Sơn phủ dầm, trần, tường trong nhà bằng sơn lót nội thất tầng 2 lớp thứ nhất; Trát xà dầm, cầu thang, lanh tô, trần tầng 3; Trát gờ chỉ, đắp phào đơn, phào kép tầng 3; Trát tường trong, tường ngoài, trụ cột, má cửa, lan can tầng 3, vữa M75, PCB30; Đi âm tường các loại ống nhựa bảo hộ, chôn đế âm tường tầng 3</t>
  </si>
  <si>
    <t>Đi âm tường các loại ống nhựa bảo hộ, chôn đế âm tường tầng 3</t>
  </si>
  <si>
    <t>Sơn phủ dầm, tường ngoài nhà bằng sơn lót ngoại thất tầng 1 lớp thứ hai; Sơn phủ dầm, trần, tường trong nhà bằng sơn lót nội thất tầng 2 lớp thứ nhất; Trát xà dầm, cầu thang, lanh tô, trần tầng 3; Trát gờ chỉ, đắp phào đơn, phào kép tầng 3; Trát tường trong, tường ngoài, trụ cột, má cửa, lan can tầng 3, vữa M75, PCB30; Luồn dây dẫn điện các loại tầng 3</t>
  </si>
  <si>
    <t>Sơn phủ dầm, tường ngoài nhà bằng sơn lót ngoại thất tầng 1 lớp thứ hai</t>
  </si>
  <si>
    <t>Sơn phủ dầm, trần, tường trong nhà bằng sơn lót nội thất tầng 2 lớp thứ nhất; Trát xà dầm, cầu thang, lanh tô, trần tầng 3; Trát gờ chỉ, đắp phào đơn, phào kép tầng 3; Trát tường trong, tường ngoài, trụ cột, má cửa, lan can tầng 3, vữa M75, PCB30; Luồn dây dẫn điện các loại tầng 3</t>
  </si>
  <si>
    <t>Sơn phủ dầm, trần, tường trong nhà bằng sơn lót nội thất tầng 2 lớp thứ nhất</t>
  </si>
  <si>
    <t>Sơn phủ dầm, trần, tường trong nhà bằng sơn lót nội thất tầng 2 lớp thứ hai; Trát xà dầm, cầu thang, lanh tô, trần tầng 3; Trát gờ chỉ, đắp phào đơn, phào kép tầng 3; Trát tường trong, tường ngoài, trụ cột, má cửa, lan can tầng 3, vữa M75, PCB30; Luồn dây dẫn điện các loại tầng 3</t>
  </si>
  <si>
    <t>Luồn dây dẫn điện các loại tầng 3</t>
  </si>
  <si>
    <t>Sơn phủ dầm, trần, tường trong nhà bằng sơn lót nội thất tầng 2 lớp thứ hai; Trát xà dầm, cầu thang, lanh tô, trần tầng 3; Trát gờ chỉ, đắp phào đơn, phào kép tầng 3; Trát tường trong, tường ngoài, trụ cột, má cửa, lan can tầng 3, vữa M75, PCB30</t>
  </si>
  <si>
    <t>Máy trộn vữa 150l; Máy đào 0,8m3; Máy ủi 110CV</t>
  </si>
  <si>
    <t>Sơn phủ dầm, trần, tường trong nhà bằng sơn lót nội thất tầng 2 lớp thứ hai; Trát xà dầm, cầu thang, lanh tô, trần tầng 3; Trát gờ chỉ, đắp phào đơn, phào kép tầng 3; Trát tường trong, tường ngoài, trụ cột, má cửa, lan can tầng 3, vữa M75, PCB30; Đào nền sân bê tông, vận chuyển đất bằng ô tô tự đổ</t>
  </si>
  <si>
    <t>Trát xà dầm, cầu thang, lanh tô, trần tầng 3; Trát gờ chỉ, đắp phào đơn, phào kép tầng 3; Trát tường trong, tường ngoài, trụ cột, má cửa, lan can tầng 3, vữa M75, PCB30</t>
  </si>
  <si>
    <t>Máy cắt gạch đá 1,7kW; Máy đào 0,8m3; Máy ủi 110CV</t>
  </si>
  <si>
    <t>Sơn phủ dầm, trần, tường trong nhà bằng sơn lót nội thất tầng 2 lớp thứ hai; Lát nền tầng 3, gạch granit KT600x600; Bả bột vào tường tầng, cột dầm, trần 3; Đào nền sân bê tông, vận chuyển đất bằng ô tô tự đổ</t>
  </si>
  <si>
    <t>Sơn phủ dầm, trần, tường trong nhà bằng sơn lót nội thất tầng 2 lớp thứ hai</t>
  </si>
  <si>
    <t>Sơn lót dầm, tường ngoài nhà bằng sơn lót ngoại thất tầng 2; Lát nền tầng 3, gạch granit KT600x600; Bả bột vào tường tầng, cột dầm, trần 3; Đào nền sân bê tông, vận chuyển đất bằng ô tô tự đổ</t>
  </si>
  <si>
    <t>Lát nền tầng 3, gạch granit KT600x600</t>
  </si>
  <si>
    <t>Sơn lót dầm, tường ngoài nhà bằng sơn lót ngoại thất tầng 2; Lát nền nhà vệ sinh tầng 3, gạch granite chống trơn KT600x600 ; Ốp tường vệ sinh tầng 3, gạch KT300x600; Ốp chân tường tầng 3, gạch granite KT150x600; Bả bột vào tường tầng, cột dầm, trần 3; Đào nền sân bê tông, vận chuyển đất bằng ô tô tự đổ</t>
  </si>
  <si>
    <t>Lát nền nhà vệ sinh tầng 3, gạch granite chống trơn KT600x600 ; Ốp chân tường tầng 3, gạch granite KT150x600; Đào nền sân bê tông, vận chuyển đất bằng ô tô tự đổ</t>
  </si>
  <si>
    <t>Sơn lót dầm, tường ngoài nhà bằng sơn lót ngoại thất tầng 2; Ốp tường vệ sinh tầng 3, gạch KT300x600; Bả bột vào tường tầng, cột dầm, trần 3; Đắp cát tôn nền sân bê tông</t>
  </si>
  <si>
    <t>Sơn lót dầm, tường ngoài nhà bằng sơn lót ngoại thất tầng 2; Bả bột vào tường tầng, cột dầm, trần 3</t>
  </si>
  <si>
    <t>Sơn phủ dầm, tường ngoài nhà bằng sơn lót ngoại thất tầng 2 lớp thứ nhất; Ốp tường vệ sinh tầng 3, gạch KT300x600; Sơn lót dầm, trần, tường trong nhà bằng sơn lót nội thất tầng 3; Đắp cát tôn nền sân bê tông</t>
  </si>
  <si>
    <t>Ốp tường vệ sinh tầng 3, gạch KT300x600</t>
  </si>
  <si>
    <t>Sơn phủ dầm, tường ngoài nhà bằng sơn lót ngoại thất tầng 2 lớp thứ nhất; Sơn lót dầm, trần, tường trong nhà bằng sơn lót nội thất tầng 3; Đắp cát tôn nền sân bê tông</t>
  </si>
  <si>
    <t>Sơn phủ dầm, tường ngoài nhà bằng sơn lót ngoại thất tầng 2 lớp thứ nhất; Sơn lót dầm, trần, tường trong nhà bằng sơn lót nội thất tầng 3</t>
  </si>
  <si>
    <t>Sơn phủ dầm, tường ngoài nhà bằng sơn lót ngoại thất tầng 2 lớp thứ hai; Sơn phủ dầm, trần, tường trong nhà bằng sơn lót nội thất tầng 3 lớp thứ nhất; Đắp cát tôn nền sân bê tông</t>
  </si>
  <si>
    <t>Đắp cát tôn nền sân bê tông</t>
  </si>
  <si>
    <t>Máy trộn bê tông 250 lít; Máy đầm bàn 1kW</t>
  </si>
  <si>
    <t>Sơn phủ dầm, tường ngoài nhà bằng sơn lót ngoại thất tầng 2 lớp thứ hai; Sơn phủ dầm, trần, tường trong nhà bằng sơn lót nội thất tầng 3 lớp thứ nhất; Đổ thủ công bê tông nền M200, đá 1x2, PCB30</t>
  </si>
  <si>
    <t>Bê tông sân M200, đá 1x2, PCB30</t>
  </si>
  <si>
    <t>Sơn phủ dầm, tường ngoài nhà bằng sơn lót ngoại thất tầng 2 lớp thứ hai; Sơn phủ dầm, trần, tường trong nhà bằng sơn lót nội thất tầng 3 lớp thứ nhất</t>
  </si>
  <si>
    <t>Sơn phủ dầm, trần, tường trong nhà bằng sơn lót nội thất tầng 3 lớp thứ hai; Đổ thủ công bê tông nền M200, đá 1x2, PCB30</t>
  </si>
  <si>
    <t>Sơn phủ dầm, trần, tường trong nhà bằng sơn lót nội thất tầng 3 lớp thứ hai</t>
  </si>
  <si>
    <t>Sơn lót dầm, tường ngoài nhà bằng sơn lót ngoại thất tầng 3; Đổ thủ công bê tông nền M200, đá 1x2, PCB30</t>
  </si>
  <si>
    <t>Đá tấm băm mặt trừ viền KT 400x400x35mm, gạch Terrazzo KT 400x400x35mm</t>
  </si>
  <si>
    <t>Sơn lót dầm, tường ngoài nhà bằng sơn lót ngoại thất tầng 3</t>
  </si>
  <si>
    <t>Máy trộn bê tông 250 lít; Máy đầm bàn 1kW; Máy hàn điện 23kW; Máy cắt uốn cốt thép 5kW; Máy khoan đứng 4,5kW; Cần cẩu bánh xích 10T; Máy khác</t>
  </si>
  <si>
    <t>Sơn phủ dầm, tường ngoài nhà bằng sơn lót ngoại thất tầng 3 lớp thứ nhất; Lắp đặt thiết bị nước: lavabo âm bàn, xí bệt, chậu tiểu nam, gương soi, bình nóng lạnh, bồn nước inox; Lát vỉa hè đá tấm băm mặt KT 400x400x35, gạch Terrazzo KT 400x400x35; Đổ thủ công bê tông nền M200, đá 1x2, PCB30; Sản xuất cột thép, vì kèo, xà gồ nhà để xe</t>
  </si>
  <si>
    <t>Lavabo âm bàn, xí bệt, chậu tiểu nam, gương soi, bình nóng lạnh, bồn nước inox</t>
  </si>
  <si>
    <t>Sơn lót, sơn phủ sắt thép chống rỉ nhà để xe</t>
  </si>
  <si>
    <t>Sản xuất cột thép, vì kèo, xà gồ nhà để xe</t>
  </si>
  <si>
    <t>Sơn phủ dầm, tường ngoài nhà bằng sơn lót ngoại thất tầng 3 lớp thứ nhất; Lắp đặt thiết bị nước: lavabo âm bàn, xí bệt, chậu tiểu nam, gương soi, bình nóng lạnh, bồn nước inox; Lát vỉa hè đá tấm băm mặt KT 400x400x35, gạch Terrazzo KT 400x400x35; Đổ thủ công bê tông nền M200, đá 1x2, PCB30; Sơn lót sắt thép nhà để xe</t>
  </si>
  <si>
    <t>Sơn phủ dầm, tường ngoài nhà bằng sơn lót ngoại thất tầng 3 lớp thứ nhất; Sơn lót sắt thép nhà để xe</t>
  </si>
  <si>
    <t>Sơn phủ dầm, tường ngoài nhà bằng sơn lót ngoại thất tầng 3 lớp thứ hai; Lắp đặt thiết bị nước: lavabo âm bàn, xí bệt, chậu tiểu nam, gương soi, bình nóng lạnh, bồn nước inox; Lát vỉa hè đá tấm băm mặt KT 400x400x35, gạch Terrazzo KT 400x400x35; Đổ thủ công bê tông nền M200, đá 1x2, PCB30; Sơn phủ lớp 1 sắt thép nhà để xe</t>
  </si>
  <si>
    <t>Gạch granito KT 400x400x35mm lát sân bê tông</t>
  </si>
  <si>
    <t>Lát vỉa hè đá tấm băm mặt KT 400x400x35, gạch Terrazzo KT 400x400x35; Đổ thủ công bê tông nền M200, đá 1x2, PCB30; Sơn phủ lớp 1 sắt thép nhà để xe</t>
  </si>
  <si>
    <t>Cần cẩu bánh hơi 6T</t>
  </si>
  <si>
    <t>Sơn phủ dầm, tường ngoài nhà bằng sơn lót ngoại thất tầng 3 lớp thứ hai; Lắp đặt thiết bị nước: lavabo âm bàn, xí bệt, chậu tiểu nam, gương soi, bình nóng lạnh, bồn nước inox; Lắp đặt tấm đan, bó vỉa; Lát sân bằng gạch granito KT 400x400x35mm; Sơn phủ lớp 2 sắt thép nhà để xe</t>
  </si>
  <si>
    <t>Lắp đặt thiết bị nước: lavabo âm bàn, xí bệt, chậu tiểu nam, gương soi, bình nóng lạnh, bồn nước inox; Sơn phủ lớp 2 sắt thép nhà để xe</t>
  </si>
  <si>
    <t>Sơn phủ dầm, tường ngoài nhà bằng sơn lót ngoại thất tầng 3 lớp thứ hai; Lắp đặt tấm đan, bó vỉa; Lát sân bằng gạch granito KT 400x400x35mm; Lát nền nhà xe bằng gạch granito KT 400x400x35mm</t>
  </si>
  <si>
    <t>Đá granite lát bậc tam cấp; Tấm thạch cao chịu nước, tấm thạch cao trần giật cấp</t>
  </si>
  <si>
    <t>Sơn phủ dầm, tường ngoài nhà bằng sơn lót ngoại thất tầng 3 lớp thứ hai; Lắp đặt tấm đan, bó vỉa</t>
  </si>
  <si>
    <t>Lát đá bậc cầu thang bằng đá granite; Lắp đặt cửa đi, cửa sổ, vách kính, phụ kiện hệ xingfa, sen hoa cửa sổ; Trần phẳng bằng tấm thạch cao chịu nước; Lát sân bằng gạch granito KT 400x400x35mm; Lát nền nhà xe bằng gạch granito KT 400x400x35mm</t>
  </si>
  <si>
    <t>Xà gồ vì kèo, mái tôn nhà để xe</t>
  </si>
  <si>
    <t>Lát nền nhà xe bằng gạch granito KT 400x400x35mm</t>
  </si>
  <si>
    <t>Máy cắt gạch đá 1,7kW; Máy khác; Cần cẩu bánh xích 10T; Máy hàn điện 23kW</t>
  </si>
  <si>
    <t>Lát đá bậc cầu thang bằng đá granite; Lắp đặt cửa đi, cửa sổ, vách kính, phụ kiện hệ xingfa, sen hoa cửa sổ; Trần phẳng bằng tấm thạch cao chịu nước; Lát sân bằng gạch granito KT 400x400x35mm; Lắp dựng sắt thép nhà để xe</t>
  </si>
  <si>
    <t>Trần phẳng bằng tấm thạch cao chịu nước</t>
  </si>
  <si>
    <t>Lát đá bậc cầu thang bằng đá granite; Lắp đặt cửa đi, cửa sổ, vách kính, phụ kiện hệ xingfa, sen hoa cửa sổ; Ốp bàn chậu rửa bằng đá granit tự nhiên; Lát sân bằng gạch granito KT 400x400x35mm; Lắp dựng sắt thép nhà để xe</t>
  </si>
  <si>
    <t>Ốp bàn chậu rửa bằng đá granit tự nhiên; Lắp dựng sắt thép nhà để xe</t>
  </si>
  <si>
    <t>Lát đá bậc cầu thang bằng đá granite; Lắp đặt cửa đi, cửa sổ, vách kính, phụ kiện hệ xingfa, sen hoa cửa sổ; Lắp đặt thiết bị điện: công tắc, ổ cắm, tủ điện,automat, đèn Led, quạt trần; Đào rãnh chôn dây chống sét xung quanh nhà Thanh tra; Lát sân bằng gạch granito KT 400x400x35mm; Lợp mái tôn nóc nhà xe, máng thu nước inox</t>
  </si>
  <si>
    <t xml:space="preserve">Tủ điện ngoài trời chống thấm nước KT 800x850x360mm, </t>
  </si>
  <si>
    <t>Lắp đặt cửa đi, cửa sổ, vách kính, phụ kiện hệ xingfa, sen hoa cửa sổ; Đào rãnh chôn dây chống sét xung quanh nhà Thanh tra; Lợp mái tôn nóc nhà xe, máng thu nước inox</t>
  </si>
  <si>
    <t>Máy cắt gạch đá 1,7kW; Máy mài 1kW; Máy hàn điện 14kW; Máy khoan bê tông 0,62kW</t>
  </si>
  <si>
    <t>Lát đá bậc cầu thang bằng đá granite; Lắp đặt thiết bị điện: công tắc, ổ cắm, tủ điện,automat, đèn Led, quạt trần; Gia công, lắp đặt kim thu sét; Kéo rải đường dây thép chống sét theo tường, cột, mái nhà, dưới mương đất; Lát sân bằng gạch granito KT 400x400x35mm; Lắp đặt thiết bị điện trong tủ điện, điện ngoại tuyến</t>
  </si>
  <si>
    <t>Gia công, lắp đặt kim thu sét; Kéo rải đường dây thép chống sét theo tường, cột, mái nhà, dưới mương đất; Lắp đặt thiết bị điện trong tủ điện, điện ngoại tuyến</t>
  </si>
  <si>
    <t>Lát đá bậc cầu thang bằng đá granite; Lắp đặt thiết bị điện: công tắc, ổ cắm, tủ điện,automat, đèn Led, quạt trần; Đắp đất hoàn trả rãnh chôn dây chống sét; Lát sân bằng gạch granito KT 400x400x35mm</t>
  </si>
  <si>
    <t>Lát đá bậc cầu thang bằng đá granite; Đắp đất hoàn trả rãnh chôn dây chống sét</t>
  </si>
  <si>
    <t>Thi công vách ngăn vệ sinh compact; Lắp đặt thiết bị điện: công tắc, ổ cắm, tủ điện,automat, đèn Led, quạt trần; Lát sân bằng gạch granito KT 400x400x35mm</t>
  </si>
  <si>
    <t>Lắp đặt thiết bị điện: công tắc, ổ cắm, tủ điện,automat, đèn Led, quạt trần</t>
  </si>
  <si>
    <t>Thi công vách ngăn vệ sinh compact; Lát sân bằng gạch granito KT 400x400x35mm</t>
  </si>
  <si>
    <t>Thi công vách ngăn vệ sinh compact</t>
  </si>
  <si>
    <t>Lát sân bằng gạch granito KT 400x400x35mm</t>
  </si>
  <si>
    <t>Lan can kính cường lực, trụ gỗ, lan can inox</t>
  </si>
  <si>
    <t>Lắp dựng lan can kính cường lực, trụ cầu thang gỗ, lan can inox; Lắp đặt điều hòa 2 cục treo tường; Lắp đặt dây dẫn điện điều hòa, ống đồng; Lắp đặt đường ống thoát nước điều hòa; Lát sân bằng gạch granito KT 400x400x35mm</t>
  </si>
  <si>
    <t>Lắp dựng lan can kính cường lực, trụ cầu thang gỗ, lan can inox; Lắp đặt điều hòa 2 cục treo tường; Lắp đặt dây dẫn điện điều hòa, ống đồng; Lắp đặt đường ống thoát nước điều hòa</t>
  </si>
  <si>
    <t>Máy chủ SuperServer SYS-F629P3-RTB, Bộ lưu điện UPS Ares AR903PS (3KVA/2700W), PC có cấu hình như sau (Chipset: Intel® C602/CPU: 2 Intel® Xeon® E5-2600v2 family, lên đến 24 cores/RAM: Quad Channel; lên đến 256GB 1866MHz ECC RDIMM/Ổ cứng: Hỗ trợ tối đa 4 ổ 3.5" hoặc 8 ổ 2.5"/Card màn hình: Hỗ trợ 3 PCI Express® x16 Gen 2 or Gen 3 cards lên đến 675W/Kết nối trước: 3 x USB 2.0, 1 x USB 3.0, 1 x Microphone, 1 x Headphone/Kết nối sau: 3 x USB 2.0, 3 x USB 3.0, 2 x PS2, 1 x Serial, 2 x RJ45, 1 x 1394a 400/Kích thước: 16.95 x 8.50 x 20.67"; 438 x 216 x 545mm (HxWxD)/Nguồn: 1300W (80 Plus® Gold, hiệu suất 90%), Bộ lưu điện UPS Santak 500VA/300W - TG 500, Ổ cứng di động WD Element 2TB 2.5 inch USB 3.0, Ổ cắm Lioa 6 chấu đa năng 5m - 6D52N, Máy in laser đen trắng Canon LBP6230DN,</t>
  </si>
  <si>
    <t>Lát sân bằng gạch granito KT 400x400x35mm; Lắp đặt thiết bị tin học, thiết bị mạng nhà hành chính công</t>
  </si>
  <si>
    <t>Biển hiệu “UBND huyện - Bộ phận Tiếp nhận và Trả kết quả theo cơ chế một cửa liên thông” chất liệu biển led ma trận chạy chữ theo chủ đề KT 600x1650mm, xuất xứ Việt Nam Backdrop “Ủy ban nhân dân huyện”, xuất xứ Việt Nam  Tủ file dưới backdrop, xuất xứ Việt Nam Hệ thống quầy gỗ giao dịch kính thước rộng 1,0m, cao 0,8m chất liệu gỗ gõ đỏ Nam Phi, sơn PU 5 lớp, xuất xứ Việt Nam Trụ gỗ quầy giao dịch chất liệu gỗ gõ đỏ Nam Phi KT 60x60x700mm, sơn PU 5 lớp, xuất xứ Việt Nam Kính cường lực dày 12mm, xuất xứ Việt Nam Ghế họp Hoà Phát SL926, xuất xứ Việt Nam Ghế xoay Hòa Phát SG926, xuất xứ Việt Nam Bàn kê khai thủ tục hành chính chất liệu gỗ gõ đỏ Nam Phi KT 1980x1000x750mm, sơn PU 5 lớp, xuất xứ Việt Nam Ghế phòng chờ Hòa Phát GPC06-4, xuất xứ Việt Nam Tủ gỗ chất liệu gỗ gõ đỏ Nam Phi 5 cánh KT 2950x560x2760mm, sơn PU 5 lớp, xuất xứ Việt Nam Máy lọc nước RO nóng lạnh hydrogen Kangaroo KG10A6S 7 lõi, xuất xứ Việt Nam Điện thoại cố định Panasonic KX-TS840, xuất xứ Malaysia HỆ THỐNG ĐIỀU HÒA KHÔNG KHÍ NHÀ LÀM VIỆC THANH TRAĐiều hòa Daikin Inverter 1.5 HP ATKC35TAVMV, xuất xứ Việt Nam</t>
  </si>
  <si>
    <t>Lắp đặt thiết bị tin học, thiết bị mạng nhà hành chính công</t>
  </si>
  <si>
    <t>Lát sân bằng gạch granito KT 400x400x35mm; Lắp đặt biển hiệu, backdrop, hệ thống tủ quầy, ghế, máy lọc nước, điện thoại cố định nhà hành chính công</t>
  </si>
  <si>
    <t>cột đèn bát giác liền cần đơn, D150/58mm, H=8m tôn dày 3mm, bộ đèn cầu sân vườn 5 bóng, cột đèn trang trí sân vườn, automat các loại</t>
  </si>
  <si>
    <t>Xe nâng 12m</t>
  </si>
  <si>
    <t>Lát sân bằng gạch granito KT 400x400x35mm; Lắp dựng cột đèn chiếu sáng sân vườn, cột đèn bát giác; Lắp đặt biển hiệu, backdrop, hệ thống tủ quầy, ghế, máy lọc nước, điện thoại cố định nhà hành chính công</t>
  </si>
  <si>
    <t>Lắp dựng cột đèn chiếu sáng sân vườn, cột đèn bát giác; Vệ sinh công trình</t>
  </si>
  <si>
    <t>Lắp dựng cột đèn chiếu sáng sân vườn, cột đèn bát giác</t>
  </si>
  <si>
    <t>Vệ sinh công trình</t>
  </si>
  <si>
    <t>Bàn giao công trình cho chủ đầu tư</t>
  </si>
  <si>
    <t>Bê tông M250, đá 1x2, PCB40, phụ gia R7 cọc thí nghiệm</t>
  </si>
  <si>
    <t>Bê tông lót móng M150, đá 4x6, PCB30</t>
  </si>
  <si>
    <t>Vữa XM xây móng tường rào, M75, PCB30</t>
  </si>
  <si>
    <t>Bê tông giằng tường rào M200, đá 1x2, PCB30</t>
  </si>
  <si>
    <t>Vữa XM trát tường rào, M75, PCB30</t>
  </si>
  <si>
    <t>Bê tông M250, đá 1x2, PCB40, phụ gia R7 cọc thí nghiệm; Bê tông M250, đá 1x2, PCB40, cọc đại trà</t>
  </si>
  <si>
    <t>Dung dịch chống thấm nhà vệ sinh</t>
  </si>
  <si>
    <t>Gạch lát nền granit KT600x600, Gạch ốp nhà vệ sinh KT300x600, Gạch ốp chân tường granite KT150x600</t>
  </si>
  <si>
    <t>Bột bả nội thất, sơn lót, sơn phủ nội thất, ngoại thất</t>
  </si>
  <si>
    <t>Đá granite lát bậc tam cấp</t>
  </si>
  <si>
    <t>Đá bóc tự nhiên KT100x200</t>
  </si>
  <si>
    <t>Tấm thạch cao chịu nước, tấm thạch cao trần giật cấp</t>
  </si>
  <si>
    <t>Vách ngăn compact vệ sinh</t>
  </si>
  <si>
    <t>Rèm cầu vồng bằng chất liệu vải trơn xen kẽ vải lưới</t>
  </si>
  <si>
    <t>Ống nhựa bảo hộ đường kính các loại, dây dẫn điện</t>
  </si>
  <si>
    <t>Bột bả, sơn lót, sơn phủ tường rào</t>
  </si>
  <si>
    <t>Cánh cổng chính cắt hoa văn CNC, hàng rào hoa văn gang đúc, mũi mác, bản lề cổng, khóa cổng, then cài, bánh xe</t>
  </si>
  <si>
    <t>Bóng đèn trang trí trụ cổng thép vuông + thép tấm KT 540x540x350</t>
  </si>
  <si>
    <t>Cống D400, rãnh thoát nước</t>
  </si>
  <si>
    <t>Ống HDPE, đai khởi thủy, đồng hồ nước bể nước, tôn nắp bể nước</t>
  </si>
  <si>
    <t>Đỗ Quang Huy</t>
  </si>
  <si>
    <t>Gia công lắp dựng cốt thép cọc thí nghiệm</t>
  </si>
  <si>
    <t>Lắp dụng ván khuôn cọc bê tông thí nghiệm</t>
  </si>
  <si>
    <t>Thí nghiệm nén tĩnh cọc thí nghiệm</t>
  </si>
  <si>
    <t>Gia công lắp dựng cốt thép cọc đại trà</t>
  </si>
  <si>
    <t>Lắp dụng ván khuôn cọc đại trà</t>
  </si>
  <si>
    <t>Ép cọc đại trà</t>
  </si>
  <si>
    <t>Đào móng công trình</t>
  </si>
  <si>
    <t>Lắp dựng ván khuôn bê tông lót móng</t>
  </si>
  <si>
    <t>Đổ bê tông lót móng M150, đá 4x6, PCB30</t>
  </si>
  <si>
    <t>Lắp dựng cốt thép dầm móng, đài cọc</t>
  </si>
  <si>
    <t>Lắp dựng ván khuôn móng đài cọc, dầm móng</t>
  </si>
  <si>
    <t>Đổ bê tông móng bằng máy bơm tự hành M250, đá 1x2, PCB40</t>
  </si>
  <si>
    <t>Lắp dựng cốt thép cổ cột</t>
  </si>
  <si>
    <t>Lắp dựng ván khuôn cổ cột</t>
  </si>
  <si>
    <t>Lắp dụng cốt thép giằng móng</t>
  </si>
  <si>
    <t>Lắp dựng ván khuôn giằng móng</t>
  </si>
  <si>
    <t>Đắp đất móng bằng đầm đất cầm tay, độ chặt K=0.9</t>
  </si>
  <si>
    <t xml:space="preserve">Vận chuyển đất móng bằng ô tô tự đổ </t>
  </si>
  <si>
    <t>Đắp cát nền bằng máy đầm, độ chặt K=0.9</t>
  </si>
  <si>
    <t>Đào móng bể phốt</t>
  </si>
  <si>
    <t>Đổ bê tông lót dáy bể phốt M150, đá 4x6, PCB30</t>
  </si>
  <si>
    <t>Lắp dựng cốt thép đáy bể phốt</t>
  </si>
  <si>
    <t>Lắp dụng ván khuôn đáy bể phốt</t>
  </si>
  <si>
    <t>Lắp dựng cốt thép nắp bể phốt</t>
  </si>
  <si>
    <t>Lắp dựng ván khuôn nắp bể phốt</t>
  </si>
  <si>
    <t>Đổ thủ công bê tông nắp bể phốt, M200, đá 1x2, PCB30</t>
  </si>
  <si>
    <t>Trát tường bể phốt, láng đáy bể phốt, vữa M75, PCB30</t>
  </si>
  <si>
    <t>Lắp dựng cốt thép cột tầng 1</t>
  </si>
  <si>
    <t>Lắp dựng ván khuôn cột tầng 1</t>
  </si>
  <si>
    <t>Đổ thủ công bê tông cột tầng 1, M250, đá 1x2, PCB30</t>
  </si>
  <si>
    <t>Lắp dựng ván khuôn dầm , mái tầng 1</t>
  </si>
  <si>
    <t>Lắp dựng cốt thép dầm, mái tầng 1</t>
  </si>
  <si>
    <t>Đổ bằng máy bơm tự hành dầm, mái tầng 1, M250, đá 1x2, PCB40</t>
  </si>
  <si>
    <t>Lắp dựng cốt thép lanh tô tầng 1</t>
  </si>
  <si>
    <t>Lắp dựng ván khuôn lanh tô tầng 1</t>
  </si>
  <si>
    <t>Đổ thủ công bê tông lanh tô tầng 1, M200, đá 1x2, PCB30</t>
  </si>
  <si>
    <t>Lắp dựng ván khuôn cầu thang tầng 1</t>
  </si>
  <si>
    <t>Lắp dựng cốt thép cầu thang tầng 1</t>
  </si>
  <si>
    <t>Đổ thủ công bê tông cầu thang tầng 1, M200, đá 1x2, PCB30</t>
  </si>
  <si>
    <t>Xây tường tầng 1 gạch XM, vữa M75, PCB30</t>
  </si>
  <si>
    <t>Xây cột, trụ tầng 1 gạch XM, vữa M75, PCB30</t>
  </si>
  <si>
    <t>Xây bậc cầu thang gạch XM, vữa M75, PCB30</t>
  </si>
  <si>
    <t>Lắp dựng cốt thép cột tầng 2</t>
  </si>
  <si>
    <t>Lắp dựng ván khuôn cột tầng 2</t>
  </si>
  <si>
    <t>Đổ thủ công bê tông cột tầng 2, M250, đá 1x2, PCB30</t>
  </si>
  <si>
    <t>Lắp dựng ván khuôn dầm , mái tầng 2</t>
  </si>
  <si>
    <t>Lắp dựng cốt thép dầm, mái tầng 2</t>
  </si>
  <si>
    <t>Đổ bằng máy bơm tự hành dầm, mái tầng 2, M250, đá 1x2, PCB40</t>
  </si>
  <si>
    <t>Lắp dựng cốt thép lanh tô tầng 2</t>
  </si>
  <si>
    <t>Lắp dựng ván khuôn lanh tô tầng 2</t>
  </si>
  <si>
    <t>Đổ thủ công bê tông lanh tô tầng 2, M200, đá 1x2, PCB30</t>
  </si>
  <si>
    <t>Lắp dựng ván khuôn cầu thang tầng 2</t>
  </si>
  <si>
    <t>Lắp dựng cốt thép cầu thang tầng 2</t>
  </si>
  <si>
    <t>Đổ thủ công bê tông cầu thang tầng 2, M200, đá 1x2, PCB30</t>
  </si>
  <si>
    <t>Xây tường tầng 2 gạch XM, vữa M75, PCB30</t>
  </si>
  <si>
    <t>Xây cột, trụ tầng 2 gạch XM, vữa M75, PCB30</t>
  </si>
  <si>
    <t>Xây lan can tầng 2, vữa M75, PCB30</t>
  </si>
  <si>
    <t>Lắp dựng cốt thép cột tầng 3</t>
  </si>
  <si>
    <t>Lắp dựng ván khuôn cột tầng 3</t>
  </si>
  <si>
    <t>Đổ thủ công bê tông cột tầng 3, M250, đá 1x2, PCB30</t>
  </si>
  <si>
    <t>Lắp dựng ván khuôn dầm , mái, tầng 3</t>
  </si>
  <si>
    <t>Lắp dựng cốt thép dầm, mái tầng 3</t>
  </si>
  <si>
    <t>Đổ bằng máy bơm tự hành dầm, mái tầng 3, M250, đá 1x2, PCB40</t>
  </si>
  <si>
    <t>Lắp dựng cốt thép lanh tô tầng 3</t>
  </si>
  <si>
    <t>Lắp dựng ván khuôn lanh tô tầng 3</t>
  </si>
  <si>
    <t>Đổ thủ công bê tông lanh tô tầng 3, M200, đá 1x2, PCB30</t>
  </si>
  <si>
    <t>Xây tường tầng 3 gạch XM, vữa M75, PCB30</t>
  </si>
  <si>
    <t>Xây cột, trụ tầng 3 gạch XM, vữa M75, PCB30</t>
  </si>
  <si>
    <t>Xây lan can tầng 3, vữa M75, PCB30</t>
  </si>
  <si>
    <t>Lắp dựng cốt thép thành xê nô</t>
  </si>
  <si>
    <t>Lắp dựng ván khuôn thành xê nô</t>
  </si>
  <si>
    <t>Đổ thủ công bê tông thành xê nô, M250, đá  1x2, PCB40</t>
  </si>
  <si>
    <t>Lắp dựng ván khuôn giằng thu hồi</t>
  </si>
  <si>
    <t>Lắp dựng cốt thép giằng thu hồi</t>
  </si>
  <si>
    <t>Đổ thủ công bê tông giằng thu hồi, M</t>
  </si>
  <si>
    <t>Xây tường thu hồi bằng gạch XM, vữa M75, PCB30</t>
  </si>
  <si>
    <t>Trát xà dầm, cầu thang, lanh tô, trần tầng 1</t>
  </si>
  <si>
    <t>Trát gờ chỉ, đắp phào đơn, phào kép tầng 1</t>
  </si>
  <si>
    <t>Trát tường trong, tường ngoài, trụ cột, má cửa, lan can tầng 1, vữa M75, PCB30</t>
  </si>
  <si>
    <t xml:space="preserve">Lát nền nhà vệ sinh tầng 1, gạch granite chống trơn KT600x600 </t>
  </si>
  <si>
    <t>Ốp tường vệ sinh tầng 1, gạch KT300x600</t>
  </si>
  <si>
    <t>Ốp chân tường tầng 1, gạch granite KT150x600</t>
  </si>
  <si>
    <t>Bả bột vào tường tầng, cột dầm, trần 1</t>
  </si>
  <si>
    <t>Sơn lót dầm, trần, tường trong nhà bằng sơn lót nội thất tầng 1</t>
  </si>
  <si>
    <t>Sơn phủ dầm, trần, tường trong nhà bằng sơn lót nội thất tầng 1 lớp thứ nhất</t>
  </si>
  <si>
    <t>Sơn phủ dầm, trần, tường trong nhà bằng sơn lót nội thất tầng 1 lớp thứ hai</t>
  </si>
  <si>
    <t>Sơn lót dầm, tường ngoài nhà bằng sơn lót ngoại thất tầng 1</t>
  </si>
  <si>
    <t>Trát xà dầm, cầu thang, lanh tô, trần tầng 2</t>
  </si>
  <si>
    <t>Trát gờ chỉ, đắp phào đơn, phào kép tầng 2</t>
  </si>
  <si>
    <t>Trát tường trong, tường ngoài, trụ cột, má cửa, lan can tầng 2, vữa M75, PCB30</t>
  </si>
  <si>
    <t xml:space="preserve">Lát nền nhà vệ sinh tầng 2, gạch granite chống trơn KT600x600 </t>
  </si>
  <si>
    <t>Ốp tường vệ sinh tầng 2, gạch KT300x600</t>
  </si>
  <si>
    <t>Ốp chân tường tầng 2, gạch granite KT150x600</t>
  </si>
  <si>
    <t>Bả bột vào tường tầng, cột dầm, trần 2</t>
  </si>
  <si>
    <t>Sơn lót dầm, trần, tường trong nhà bằng sơn lót nội thất tầng 2</t>
  </si>
  <si>
    <t>Sơn lót dầm, tường ngoài nhà bằng sơn lót ngoại thất tầng 2</t>
  </si>
  <si>
    <t>Sơn phủ dầm, tường ngoài nhà bằng sơn lót ngoại thất tầng 2 lớp thứ nhất</t>
  </si>
  <si>
    <t>Sơn phủ dầm, tường ngoài nhà bằng sơn lót ngoại thất tầng 2 lớp thứ hai</t>
  </si>
  <si>
    <t>Trát xà dầm, cầu thang, lanh tô, trần tầng 3</t>
  </si>
  <si>
    <t>Trát gờ chỉ, đắp phào đơn, phào kép tầng 3</t>
  </si>
  <si>
    <t>Trát tường trong, tường ngoài, trụ cột, má cửa, lan can tầng 3, vữa M75, PCB30</t>
  </si>
  <si>
    <t xml:space="preserve">Lát nền nhà vệ sinh tầng 3, gạch granite chống trơn KT600x600 </t>
  </si>
  <si>
    <t>Ốp chân tường tầng 3, gạch granite KT150x600</t>
  </si>
  <si>
    <t>Bả bột vào tường tầng, cột dầm, trần 3</t>
  </si>
  <si>
    <t>Sơn lót dầm, trần, tường trong nhà bằng sơn lót nội thất tầng 3</t>
  </si>
  <si>
    <t>Sơn phủ dầm, trần, tường trong nhà bằng sơn lót nội thất tầng 3 lớp thứ nhất</t>
  </si>
  <si>
    <t>Sơn phủ dầm, tường ngoài nhà bằng sơn lót ngoại thất tầng 3 lớp thứ nhất</t>
  </si>
  <si>
    <t>Sơn phủ dầm, tường ngoài nhà bằng sơn lót ngoại thất tầng 3 lớp thứ hai</t>
  </si>
  <si>
    <t>Lát đá bậc cầu thang bằng đá granite</t>
  </si>
  <si>
    <t>Sơn lót xà gồ, vì kèo mái nhà thanh tra</t>
  </si>
  <si>
    <t>Sơn phủ xà gồ, vì kèo mái nhà thanh tra</t>
  </si>
  <si>
    <t>Lắp dựng xà gồ, vì kèo mái nhà thanh tra</t>
  </si>
  <si>
    <t>Lắp dựng lan can kính cường lực, trụ cầu thang gỗ, lan can inox</t>
  </si>
  <si>
    <t>Lợp mái bằng tôn, tôn úp nóc, nắp thang lên mái, khe lún</t>
  </si>
  <si>
    <t>Lắp đặt cửa đi, cửa sổ, vách kính, phụ kiện hệ xingfa, sen hoa cửa sổ</t>
  </si>
  <si>
    <t>Trát tường thu hồi, vữa M75, PCB30</t>
  </si>
  <si>
    <t>Trát chân móng, vữa M75, PCB30</t>
  </si>
  <si>
    <t>Ốp chân móng, đá bóc tự nhiên KT100x200</t>
  </si>
  <si>
    <t>Lắp đặp đường ống thoát nước mái</t>
  </si>
  <si>
    <t>Thi công trần giật cấp bằng thạch cao</t>
  </si>
  <si>
    <t>Ốp bàn chậu rửa bằng đá granit tự nhiên</t>
  </si>
  <si>
    <t>Lắp đặt rèm cầu vồng các tầng</t>
  </si>
  <si>
    <t>Đi âm tường các loại ống nhựa bảo hộ, chôn đế âm tường tầng 1</t>
  </si>
  <si>
    <t>Luồn dây dẫn điện các loại tầng 1</t>
  </si>
  <si>
    <t>Đi âm tường các loại ống nhựa bảo hộ, chôn đế âm tường tầng 2</t>
  </si>
  <si>
    <t>Luồn dây dẫn điện các loại tầng 2</t>
  </si>
  <si>
    <t>Đào rãnh chôn dây chống sét xung quanh nhà Thanh tra</t>
  </si>
  <si>
    <t>Gia công, lắp đặt kim thu sét</t>
  </si>
  <si>
    <t>Kéo rải đường dây thép chống sét theo tường, cột, mái nhà, dưới mương đất</t>
  </si>
  <si>
    <t>Đắp đất hoàn trả rãnh chôn dây chống sét</t>
  </si>
  <si>
    <t>Lắp đặt điều hòa 2 cục treo tường</t>
  </si>
  <si>
    <t>Lắp đặt dây dẫn điện điều hòa, ống đồng</t>
  </si>
  <si>
    <t>Lắp đặt đường ống thoát nước điều hòa</t>
  </si>
  <si>
    <t xml:space="preserve">Lắp đặt đường cấp nước sinh hoạt, đường nước thải </t>
  </si>
  <si>
    <t>Lắp đặt thiết bị nước: lavabo âm bàn, xí bệt, chậu tiểu nam, gương soi, bình nóng lạnh, bồn nước inox</t>
  </si>
  <si>
    <t>Đào hào chống mối</t>
  </si>
  <si>
    <t>Thi công sử lý chống mối</t>
  </si>
  <si>
    <t>Đào móng bậc tam cấp</t>
  </si>
  <si>
    <t>Đổ thủ công bê tông lót bậc tam cấp M150, đá 4x6, PCB30</t>
  </si>
  <si>
    <t>Xây bậc tam cấp bằng gạch XM, vữa M75, PCB30</t>
  </si>
  <si>
    <t>Đắp đất móng bậc tam cấp</t>
  </si>
  <si>
    <t>Lát đá granite bậc tam cấp</t>
  </si>
  <si>
    <t>Đổ thủ công bê tông lót móng tường rào, cổng, M150, đá 4x6, PCB30</t>
  </si>
  <si>
    <t>Lắp dựng cốt thép móng cổng</t>
  </si>
  <si>
    <t>Lắp dựng ván khuôn móng cổng</t>
  </si>
  <si>
    <t>Đổ thủ công bê tông móng cổng, M200, đá 1x2, PCB30</t>
  </si>
  <si>
    <t>Xây móng tường rào bằng gạch XM, vữa M75, PCB30</t>
  </si>
  <si>
    <t>Lắp dựng cốt thép giằng móng tường rào</t>
  </si>
  <si>
    <t>Lắp dựng ván khuôn giằng móng tường rào</t>
  </si>
  <si>
    <t>Đổ thủ công bê tông giằng móng M200, đá 1x2, PCB30</t>
  </si>
  <si>
    <t>Đắp đất móng chân tường rào, độ chặt K=0,9</t>
  </si>
  <si>
    <t>Lắp dựng cốt thép cột trụ cổng, tường rào</t>
  </si>
  <si>
    <t>Lắp dựng ván khuôn cột trụ cổng, tường rào</t>
  </si>
  <si>
    <t>Đổ thủ công bê tông cột trụ cổng, tường rào, bê tông M200, đá 1x2, PCB30</t>
  </si>
  <si>
    <t>Xây tường rào thoáng, rào đặc bằng gạch XM, vữa M75, PCB30</t>
  </si>
  <si>
    <t>Xây cột trụ cổng, tường rào bằng gạch XM, vữa M75, PCB30</t>
  </si>
  <si>
    <t>Trát tường rào, trát cột trụ, vữa XM M75, PCB30</t>
  </si>
  <si>
    <t>Trát gờ chỉ trụ cổng, trụ tường rào, chân tường rào</t>
  </si>
  <si>
    <t>Ốp trang trí tường rào, trụ cổng bằng gạch KT 60x95mm</t>
  </si>
  <si>
    <t>Ốp đá Marble biển hiệu cổng</t>
  </si>
  <si>
    <t>Bả bằng bột vào tường rào</t>
  </si>
  <si>
    <t>Sơn phủ nước 1 tường rào</t>
  </si>
  <si>
    <t>Sơn phủ nước 2 tường rào</t>
  </si>
  <si>
    <t>Sơn lót sắt thép tường rào</t>
  </si>
  <si>
    <t>Sơn phủ nước 1 sắt thép tường rào</t>
  </si>
  <si>
    <t>Sơn phủ nước 2 sắt thép tường rào</t>
  </si>
  <si>
    <t>Lắp dựng hàng rào thép, cánh cổng</t>
  </si>
  <si>
    <t>Phá dỡ bồn cây cũ, đào móng bồn cây</t>
  </si>
  <si>
    <t>Xây tường bồn hoa bồn cây, vữa XM M75, PCB30</t>
  </si>
  <si>
    <t>Đổ đất bồn cây, bồn hoa</t>
  </si>
  <si>
    <t>Đổ thủ công bê tông nền hè dày 10cm, M200, đá 1x2, PCB30</t>
  </si>
  <si>
    <t>Lát vỉa hè đá tấm băm mặt KT 400x400x35, gạch Terrazzo KT 400x400x35</t>
  </si>
  <si>
    <t>Lắp dựng ván khuôn tấm đan, bó vỉa</t>
  </si>
  <si>
    <t>Đổ thủ công bê tông tấm đan, bó vỉa M200, đá 1x2, PCB30</t>
  </si>
  <si>
    <t>Lắp đặt tấm đan, bó vỉa</t>
  </si>
  <si>
    <t>Đào móng rãnh thoát nước, cống D400, hố ga</t>
  </si>
  <si>
    <t>Đổ thủ công bê tông lót móng rãnh thoát nước, cống, hố ga M150, đá 1x2, PCB30</t>
  </si>
  <si>
    <t>Đổ thủ công bê tông đế cống D400, M200, đá 1x2, PCB30</t>
  </si>
  <si>
    <t>Xây rãnh thoát nước, hố ga vữa M75, PCB30</t>
  </si>
  <si>
    <t>Ván khuôn gỗ giằng đầu tường hố ga</t>
  </si>
  <si>
    <t>Đổ thủ công bê tông giằng hố ga M200, đá 1x2, PCB30</t>
  </si>
  <si>
    <t>Gia công lắp đặt cốt thép tấm đan rãnh thoát nước</t>
  </si>
  <si>
    <t>Lắp đựng cốt thép tấm đan rãnh thoát nước</t>
  </si>
  <si>
    <t>Đổ thủ công bê tông tấm đan rãnh thoát nước, M200, đá 1x2, PCB30</t>
  </si>
  <si>
    <t>Lắp đặt cống D400, tấm đan rãnh thoát nước</t>
  </si>
  <si>
    <t>Đào nền sân bê tông, vận chuyển đất bằng ô tô tự đổ</t>
  </si>
  <si>
    <t>Đổ thủ công bê tông nền M200, đá 1x2, PCB30</t>
  </si>
  <si>
    <t>Lắp dựng ván khuôn, cốt thép bể nước, băng cản nước</t>
  </si>
  <si>
    <t>Bê tông móng bể nước bằng bơm tự hành M250, đá 1x2, PCB30</t>
  </si>
  <si>
    <t>Lắp đặt ống nhựa cấp nước, đai khởi thủy, đồng hồ, nắp bể</t>
  </si>
  <si>
    <t>Trát thành, láng nền bể nước</t>
  </si>
  <si>
    <t>Đắp đất móng bể nước</t>
  </si>
  <si>
    <t>Đào móng nhà để xe</t>
  </si>
  <si>
    <t>Đổ bê tông lót móng nhà để xe</t>
  </si>
  <si>
    <t>Đổ thủ công bê tông móng nhà để xe M200, đá 1x2, PCB30</t>
  </si>
  <si>
    <t>Sơn lót sắt thép nhà để xe</t>
  </si>
  <si>
    <t>Sơn phủ lớp 1 sắt thép nhà để xe</t>
  </si>
  <si>
    <t>Sơn phủ lớp 2 sắt thép nhà để xe</t>
  </si>
  <si>
    <t>Đắp cát tôn nền nhà để xe</t>
  </si>
  <si>
    <t>Đổ thủ công bê tông nền nhà xe M200, đá 1x2, PCB30</t>
  </si>
  <si>
    <t>Lắp dựng sắt thép nhà để xe</t>
  </si>
  <si>
    <t>Lợp mái tôn nóc nhà xe, máng thu nước inox</t>
  </si>
  <si>
    <t>Đổ thủ công bê tông lót móng đèn sân vườn, đèn chiếu sáng M150, đá 4x6, PCB30</t>
  </si>
  <si>
    <t>Ván khuôn móng đèn sân vườn, đèn chiếu sáng, chôn khung móng</t>
  </si>
  <si>
    <t>Đổ thủ công bê tông móng đèn sân vườn, đèn chiếu sáng M200, đá 1x2, PCB30</t>
  </si>
  <si>
    <t>Đào móng rãnh cáp điện đèn chiếu sáng, đèn sân vườn</t>
  </si>
  <si>
    <t>Rải đường điện ngầm điện chiếu sáng đèn sân vườn, đèn chiếu sáng</t>
  </si>
  <si>
    <t>Cắt nền bê tông, hào cáp thi công điện ngoại tuyến</t>
  </si>
  <si>
    <t>Đào đất đặt đường ống, đường cáp điện ngoại tuyến</t>
  </si>
  <si>
    <t>Lắp đặt đường điện ngoại tuyến ngầm</t>
  </si>
  <si>
    <t>Đào móng hố ga, tủ điện điện ngoại tuyến</t>
  </si>
  <si>
    <t>Đổ bê tông lót móng hố ga, tủ điện điện ngoại tuyến M150, đá 4x6, PCB30</t>
  </si>
  <si>
    <t>Ván khuôn gỗ móng hố ga, tủ điện điện ngoại tuyến</t>
  </si>
  <si>
    <t>Xây hố ga điện ngoại tuyến bằng gạch XM</t>
  </si>
  <si>
    <t>Lắp đặt thiết bị điện trong tủ điện, điện ngoại tuyến</t>
  </si>
  <si>
    <t>Lắp đặt biển hiệu, backdrop, hệ thống tủ quầy, ghế, máy lọc nước, điện thoại cố định nhà hành chính công</t>
  </si>
  <si>
    <t>1-C</t>
  </si>
  <si>
    <t>6-D</t>
  </si>
  <si>
    <t>2-D</t>
  </si>
  <si>
    <t>4-D</t>
  </si>
  <si>
    <t>3-C</t>
  </si>
  <si>
    <t>4-C</t>
  </si>
  <si>
    <t>5-C</t>
  </si>
  <si>
    <t>3-A</t>
  </si>
  <si>
    <t>4-A</t>
  </si>
  <si>
    <t>Gốc</t>
  </si>
  <si>
    <t>Áp xuất chỉ trên áp kế</t>
  </si>
  <si>
    <t>Lực ép tương ứng</t>
  </si>
  <si>
    <t>giá trị cần ghi</t>
  </si>
  <si>
    <t>Giá trị đọc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</si>
</sst>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
    <numFmt numFmtId="165" formatCode="dd/mm/yy"/>
    <numFmt numFmtId="166" formatCode="yyyy\-mm\-dd\ hh:mm:ss"/>
  </numFmts>
  <fonts count="16" x14ac:knownFonts="1">
    <font>
      <sz val="11"/>
      <color theme="1"/>
      <name val="Times New Roman"/>
      <family val="2"/>
    </font>
    <font>
      <sz val="11"/>
      <color rgb="FFFF0000"/>
      <name val="Times New Roman"/>
      <family val="2"/>
    </font>
    <font>
      <sz val="12"/>
      <color theme="1"/>
      <name val="Times New Roman"/>
      <family val="1"/>
    </font>
    <font>
      <i/>
      <sz val="13"/>
      <color rgb="FF0000FF"/>
      <name val="Times New Roman"/>
      <family val="1"/>
    </font>
    <font>
      <b/>
      <sz val="11"/>
      <color theme="1"/>
      <name val="Times New Roman"/>
      <family val="1"/>
    </font>
    <font>
      <sz val="11"/>
      <color theme="1"/>
      <name val="Calibri"/>
      <family val="2"/>
      <scheme val="minor"/>
    </font>
    <font>
      <sz val="11"/>
      <color theme="1"/>
      <name val="Times New Roman"/>
      <family val="1"/>
    </font>
    <font>
      <b/>
      <sz val="11"/>
      <color rgb="FF0070C0"/>
      <name val="Times New Roman"/>
      <family val="1"/>
    </font>
    <font>
      <sz val="11"/>
      <name val="Times New Roman"/>
      <family val="2"/>
    </font>
    <font>
      <sz val="11"/>
      <name val="Times New Roman"/>
      <family val="1"/>
    </font>
    <font>
      <i/>
      <sz val="13"/>
      <name val="Times New Roman"/>
      <family val="1"/>
    </font>
    <font>
      <sz val="11"/>
      <color rgb="FFFF0000"/>
      <name val="Times New Roman"/>
      <family val="1"/>
    </font>
    <font>
      <b/>
      <sz val="11"/>
      <color theme="1"/>
      <name val="Calibri"/>
      <family val="2"/>
      <scheme val="minor"/>
    </font>
    <font>
      <sz val="13"/>
      <color theme="1"/>
      <name val="Times New Roman"/>
      <family val="2"/>
    </font>
    <font>
      <sz val="13"/>
      <color rgb="FFFF0000"/>
      <name val="Times New Roman"/>
      <family val="2"/>
    </font>
    <font>
      <sz val="13"/>
      <name val="Times New Roman"/>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cellStyleXfs>
  <cellXfs count="53">
    <xf numFmtId="0" fontId="0" fillId="0" borderId="0" xfId="0"/>
    <xf numFmtId="14" fontId="0" fillId="0" borderId="0" xfId="0" applyNumberFormat="1"/>
    <xf numFmtId="165" fontId="0" fillId="0" borderId="0" xfId="0" applyNumberFormat="1"/>
    <xf numFmtId="1" fontId="0" fillId="0" borderId="0" xfId="0" applyNumberFormat="1"/>
    <xf numFmtId="164" fontId="0" fillId="0" borderId="0" xfId="0" applyNumberFormat="1"/>
    <xf numFmtId="0" fontId="1" fillId="0" borderId="0" xfId="0" applyFont="1"/>
    <xf numFmtId="0" fontId="4" fillId="0" borderId="0" xfId="0" applyFont="1"/>
    <xf numFmtId="164" fontId="4" fillId="0" borderId="0" xfId="0" applyNumberFormat="1" applyFont="1"/>
    <xf numFmtId="1" fontId="1" fillId="0" borderId="0" xfId="0" applyNumberFormat="1" applyFont="1"/>
    <xf numFmtId="164" fontId="1" fillId="0" borderId="0" xfId="0" applyNumberFormat="1" applyFont="1"/>
    <xf numFmtId="0" fontId="0" fillId="2" borderId="0" xfId="0" applyFill="1"/>
    <xf numFmtId="0" fontId="6" fillId="0" borderId="0" xfId="0" applyFont="1"/>
    <xf numFmtId="0" fontId="6" fillId="2" borderId="0" xfId="0" applyFont="1" applyFill="1"/>
    <xf numFmtId="1" fontId="0" fillId="2" borderId="0" xfId="0" applyNumberFormat="1" applyFill="1"/>
    <xf numFmtId="164" fontId="4" fillId="2" borderId="0" xfId="0" applyNumberFormat="1" applyFont="1" applyFill="1"/>
    <xf numFmtId="1" fontId="4" fillId="0" borderId="0" xfId="0" applyNumberFormat="1" applyFont="1"/>
    <xf numFmtId="0" fontId="7" fillId="0" borderId="0" xfId="0" applyFont="1"/>
    <xf numFmtId="0" fontId="0" fillId="3" borderId="0" xfId="0" applyFill="1"/>
    <xf numFmtId="1" fontId="0" fillId="3" borderId="0" xfId="0" applyNumberFormat="1" applyFill="1"/>
    <xf numFmtId="164" fontId="0" fillId="3" borderId="0" xfId="0" applyNumberFormat="1" applyFill="1"/>
    <xf numFmtId="14" fontId="0" fillId="2" borderId="0" xfId="0" applyNumberFormat="1" applyFill="1"/>
    <xf numFmtId="164" fontId="6" fillId="0" borderId="0" xfId="0" applyNumberFormat="1" applyFont="1"/>
    <xf numFmtId="0" fontId="8" fillId="2" borderId="0" xfId="0" applyFont="1" applyFill="1"/>
    <xf numFmtId="1" fontId="8" fillId="2" borderId="0" xfId="0" applyNumberFormat="1" applyFont="1" applyFill="1"/>
    <xf numFmtId="164" fontId="8" fillId="2" borderId="0" xfId="0" applyNumberFormat="1" applyFont="1" applyFill="1"/>
    <xf numFmtId="1" fontId="9" fillId="0" borderId="0" xfId="0" applyNumberFormat="1" applyFont="1"/>
    <xf numFmtId="0" fontId="9" fillId="0" borderId="0" xfId="0" applyFont="1"/>
    <xf numFmtId="164" fontId="9" fillId="0" borderId="0" xfId="0" applyNumberFormat="1" applyFont="1"/>
    <xf numFmtId="0" fontId="0" fillId="0" borderId="1" xfId="0" applyBorder="1"/>
    <xf numFmtId="0" fontId="2" fillId="0" borderId="1" xfId="0" applyFont="1" applyBorder="1"/>
    <xf numFmtId="0" fontId="0" fillId="4" borderId="1" xfId="0" applyFill="1" applyBorder="1"/>
    <xf numFmtId="0" fontId="10" fillId="0" borderId="1" xfId="0" applyFont="1" applyBorder="1"/>
    <xf numFmtId="14" fontId="0" fillId="3" borderId="0" xfId="0" applyNumberFormat="1" applyFill="1"/>
    <xf numFmtId="0" fontId="0" fillId="5" borderId="0" xfId="0" applyFill="1"/>
    <xf numFmtId="14" fontId="0" fillId="5" borderId="0" xfId="0" applyNumberFormat="1" applyFill="1"/>
    <xf numFmtId="0" fontId="11" fillId="0" borderId="0" xfId="0" applyFont="1"/>
    <xf numFmtId="164" fontId="0" fillId="2" borderId="0" xfId="0" applyNumberFormat="1" applyFill="1"/>
    <xf numFmtId="0" fontId="12" fillId="0" borderId="1" xfId="0" applyFont="1" applyBorder="1" applyAlignment="1">
      <alignment horizontal="center" vertical="top"/>
    </xf>
    <xf numFmtId="166" fontId="0" fillId="0" borderId="0" xfId="0" applyNumberFormat="1"/>
    <xf numFmtId="0" fontId="2" fillId="0" borderId="2" xfId="0" applyFont="1" applyBorder="1"/>
    <xf numFmtId="0" fontId="0" fillId="0" borderId="2" xfId="0" applyBorder="1"/>
    <xf numFmtId="0" fontId="3" fillId="0" borderId="1" xfId="0" applyFont="1" applyBorder="1"/>
    <xf numFmtId="0" fontId="1" fillId="0" borderId="1" xfId="0" applyFont="1" applyBorder="1"/>
    <xf numFmtId="0" fontId="13" fillId="0" borderId="0" xfId="0" applyFont="1"/>
    <xf numFmtId="0" fontId="13" fillId="0" borderId="1" xfId="0" applyFont="1" applyBorder="1" applyAlignment="1">
      <alignment horizontal="center" vertical="center"/>
    </xf>
    <xf numFmtId="0" fontId="13" fillId="0" borderId="1" xfId="0" applyFont="1" applyBorder="1"/>
    <xf numFmtId="0" fontId="14" fillId="0" borderId="0" xfId="0" applyFont="1"/>
    <xf numFmtId="0" fontId="14" fillId="3" borderId="1" xfId="0" applyFont="1" applyFill="1" applyBorder="1"/>
    <xf numFmtId="0" fontId="13" fillId="6" borderId="0" xfId="0" applyFont="1" applyFill="1"/>
    <xf numFmtId="0" fontId="13" fillId="0" borderId="1" xfId="0" applyFont="1" applyBorder="1" applyAlignment="1">
      <alignment horizontal="center" vertical="center" wrapText="1"/>
    </xf>
    <xf numFmtId="2" fontId="13" fillId="0" borderId="0" xfId="0" applyNumberFormat="1" applyFont="1"/>
    <xf numFmtId="0" fontId="15" fillId="0" borderId="1" xfId="0" applyFont="1" applyBorder="1" applyAlignment="1">
      <alignment horizontal="center" vertical="center"/>
    </xf>
    <xf numFmtId="2" fontId="15" fillId="0" borderId="1" xfId="0" applyNumberFormat="1" applyFont="1" applyBorder="1" applyAlignment="1">
      <alignment horizontal="center" vertical="center"/>
    </xf>
  </cellXfs>
  <cellStyles count="2">
    <cellStyle name="Normal" xfId="0" builtinId="0"/>
    <cellStyle name="Normal 2" xfId="1" xr:uid="{30F43F91-A15F-4FCD-B922-3D4A8BCDA452}"/>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dthi!$A$2:$A$206</c:f>
              <c:numCache>
                <c:formatCode>m/d/yyyy</c:formatCode>
                <c:ptCount val="205"/>
                <c:pt idx="0">
                  <c:v>44470</c:v>
                </c:pt>
                <c:pt idx="1">
                  <c:v>44471</c:v>
                </c:pt>
                <c:pt idx="2">
                  <c:v>44472</c:v>
                </c:pt>
                <c:pt idx="3">
                  <c:v>44473</c:v>
                </c:pt>
                <c:pt idx="4">
                  <c:v>44474</c:v>
                </c:pt>
                <c:pt idx="5">
                  <c:v>44475</c:v>
                </c:pt>
                <c:pt idx="6">
                  <c:v>44476</c:v>
                </c:pt>
                <c:pt idx="7">
                  <c:v>44477</c:v>
                </c:pt>
                <c:pt idx="8">
                  <c:v>44478</c:v>
                </c:pt>
                <c:pt idx="9">
                  <c:v>44479</c:v>
                </c:pt>
                <c:pt idx="10">
                  <c:v>44480</c:v>
                </c:pt>
                <c:pt idx="11">
                  <c:v>44481</c:v>
                </c:pt>
                <c:pt idx="12">
                  <c:v>44482</c:v>
                </c:pt>
                <c:pt idx="13">
                  <c:v>44483</c:v>
                </c:pt>
                <c:pt idx="14">
                  <c:v>44484</c:v>
                </c:pt>
                <c:pt idx="15">
                  <c:v>44485</c:v>
                </c:pt>
                <c:pt idx="16">
                  <c:v>44486</c:v>
                </c:pt>
                <c:pt idx="17">
                  <c:v>44487</c:v>
                </c:pt>
                <c:pt idx="18">
                  <c:v>44488</c:v>
                </c:pt>
                <c:pt idx="19">
                  <c:v>44489</c:v>
                </c:pt>
                <c:pt idx="20">
                  <c:v>44490</c:v>
                </c:pt>
                <c:pt idx="21">
                  <c:v>44491</c:v>
                </c:pt>
                <c:pt idx="22">
                  <c:v>44492</c:v>
                </c:pt>
                <c:pt idx="23">
                  <c:v>44493</c:v>
                </c:pt>
                <c:pt idx="24">
                  <c:v>44494</c:v>
                </c:pt>
                <c:pt idx="25">
                  <c:v>44495</c:v>
                </c:pt>
                <c:pt idx="26">
                  <c:v>44496</c:v>
                </c:pt>
                <c:pt idx="27">
                  <c:v>44497</c:v>
                </c:pt>
                <c:pt idx="28">
                  <c:v>44498</c:v>
                </c:pt>
                <c:pt idx="29">
                  <c:v>44499</c:v>
                </c:pt>
                <c:pt idx="30">
                  <c:v>44500</c:v>
                </c:pt>
                <c:pt idx="31">
                  <c:v>44501</c:v>
                </c:pt>
                <c:pt idx="32">
                  <c:v>44502</c:v>
                </c:pt>
                <c:pt idx="33">
                  <c:v>44503</c:v>
                </c:pt>
                <c:pt idx="34">
                  <c:v>44504</c:v>
                </c:pt>
                <c:pt idx="35">
                  <c:v>44505</c:v>
                </c:pt>
                <c:pt idx="36">
                  <c:v>44506</c:v>
                </c:pt>
                <c:pt idx="37">
                  <c:v>44507</c:v>
                </c:pt>
                <c:pt idx="38">
                  <c:v>44508</c:v>
                </c:pt>
                <c:pt idx="39">
                  <c:v>44509</c:v>
                </c:pt>
                <c:pt idx="40">
                  <c:v>44510</c:v>
                </c:pt>
                <c:pt idx="41">
                  <c:v>44511</c:v>
                </c:pt>
                <c:pt idx="42">
                  <c:v>44512</c:v>
                </c:pt>
                <c:pt idx="43">
                  <c:v>44513</c:v>
                </c:pt>
                <c:pt idx="44">
                  <c:v>44514</c:v>
                </c:pt>
                <c:pt idx="45">
                  <c:v>44515</c:v>
                </c:pt>
                <c:pt idx="46">
                  <c:v>44516</c:v>
                </c:pt>
                <c:pt idx="47">
                  <c:v>44517</c:v>
                </c:pt>
                <c:pt idx="48">
                  <c:v>44518</c:v>
                </c:pt>
                <c:pt idx="49">
                  <c:v>44519</c:v>
                </c:pt>
                <c:pt idx="50">
                  <c:v>44520</c:v>
                </c:pt>
                <c:pt idx="51">
                  <c:v>44521</c:v>
                </c:pt>
                <c:pt idx="52">
                  <c:v>44522</c:v>
                </c:pt>
                <c:pt idx="53">
                  <c:v>44523</c:v>
                </c:pt>
                <c:pt idx="54">
                  <c:v>44524</c:v>
                </c:pt>
                <c:pt idx="55">
                  <c:v>44525</c:v>
                </c:pt>
                <c:pt idx="56">
                  <c:v>44526</c:v>
                </c:pt>
                <c:pt idx="57">
                  <c:v>44527</c:v>
                </c:pt>
                <c:pt idx="58">
                  <c:v>44528</c:v>
                </c:pt>
                <c:pt idx="59">
                  <c:v>44529</c:v>
                </c:pt>
                <c:pt idx="60">
                  <c:v>44530</c:v>
                </c:pt>
                <c:pt idx="61">
                  <c:v>44531</c:v>
                </c:pt>
                <c:pt idx="62">
                  <c:v>44532</c:v>
                </c:pt>
                <c:pt idx="63">
                  <c:v>44533</c:v>
                </c:pt>
                <c:pt idx="64">
                  <c:v>44534</c:v>
                </c:pt>
                <c:pt idx="65">
                  <c:v>44535</c:v>
                </c:pt>
                <c:pt idx="66">
                  <c:v>44536</c:v>
                </c:pt>
                <c:pt idx="67">
                  <c:v>44537</c:v>
                </c:pt>
                <c:pt idx="68">
                  <c:v>44538</c:v>
                </c:pt>
                <c:pt idx="69">
                  <c:v>44539</c:v>
                </c:pt>
                <c:pt idx="70">
                  <c:v>44540</c:v>
                </c:pt>
                <c:pt idx="71">
                  <c:v>44541</c:v>
                </c:pt>
                <c:pt idx="72">
                  <c:v>44542</c:v>
                </c:pt>
                <c:pt idx="73">
                  <c:v>44543</c:v>
                </c:pt>
                <c:pt idx="74">
                  <c:v>44544</c:v>
                </c:pt>
                <c:pt idx="75">
                  <c:v>44545</c:v>
                </c:pt>
                <c:pt idx="76">
                  <c:v>44546</c:v>
                </c:pt>
                <c:pt idx="77">
                  <c:v>44547</c:v>
                </c:pt>
                <c:pt idx="78">
                  <c:v>44548</c:v>
                </c:pt>
                <c:pt idx="79">
                  <c:v>44549</c:v>
                </c:pt>
                <c:pt idx="80">
                  <c:v>44550</c:v>
                </c:pt>
                <c:pt idx="81">
                  <c:v>44551</c:v>
                </c:pt>
                <c:pt idx="82">
                  <c:v>44552</c:v>
                </c:pt>
                <c:pt idx="83">
                  <c:v>44553</c:v>
                </c:pt>
                <c:pt idx="84">
                  <c:v>44554</c:v>
                </c:pt>
                <c:pt idx="85">
                  <c:v>44555</c:v>
                </c:pt>
                <c:pt idx="86">
                  <c:v>44556</c:v>
                </c:pt>
                <c:pt idx="87">
                  <c:v>44557</c:v>
                </c:pt>
                <c:pt idx="88">
                  <c:v>44558</c:v>
                </c:pt>
                <c:pt idx="89">
                  <c:v>44559</c:v>
                </c:pt>
                <c:pt idx="90">
                  <c:v>44560</c:v>
                </c:pt>
                <c:pt idx="91">
                  <c:v>44561</c:v>
                </c:pt>
                <c:pt idx="92">
                  <c:v>44562</c:v>
                </c:pt>
                <c:pt idx="93">
                  <c:v>44563</c:v>
                </c:pt>
                <c:pt idx="94">
                  <c:v>44564</c:v>
                </c:pt>
                <c:pt idx="95">
                  <c:v>44565</c:v>
                </c:pt>
                <c:pt idx="96">
                  <c:v>44566</c:v>
                </c:pt>
                <c:pt idx="97">
                  <c:v>44567</c:v>
                </c:pt>
                <c:pt idx="98">
                  <c:v>44568</c:v>
                </c:pt>
                <c:pt idx="99">
                  <c:v>44569</c:v>
                </c:pt>
                <c:pt idx="100">
                  <c:v>44570</c:v>
                </c:pt>
                <c:pt idx="101">
                  <c:v>44571</c:v>
                </c:pt>
                <c:pt idx="102">
                  <c:v>44572</c:v>
                </c:pt>
                <c:pt idx="103">
                  <c:v>44573</c:v>
                </c:pt>
                <c:pt idx="104">
                  <c:v>44574</c:v>
                </c:pt>
                <c:pt idx="105">
                  <c:v>44575</c:v>
                </c:pt>
                <c:pt idx="106">
                  <c:v>44576</c:v>
                </c:pt>
                <c:pt idx="107">
                  <c:v>44577</c:v>
                </c:pt>
                <c:pt idx="108">
                  <c:v>44578</c:v>
                </c:pt>
                <c:pt idx="109">
                  <c:v>44579</c:v>
                </c:pt>
                <c:pt idx="110">
                  <c:v>44580</c:v>
                </c:pt>
                <c:pt idx="111">
                  <c:v>44581</c:v>
                </c:pt>
                <c:pt idx="112">
                  <c:v>44582</c:v>
                </c:pt>
                <c:pt idx="113">
                  <c:v>44583</c:v>
                </c:pt>
                <c:pt idx="114">
                  <c:v>44584</c:v>
                </c:pt>
                <c:pt idx="115">
                  <c:v>44585</c:v>
                </c:pt>
                <c:pt idx="116">
                  <c:v>44586</c:v>
                </c:pt>
                <c:pt idx="117">
                  <c:v>44587</c:v>
                </c:pt>
                <c:pt idx="118">
                  <c:v>44588</c:v>
                </c:pt>
                <c:pt idx="119">
                  <c:v>44589</c:v>
                </c:pt>
                <c:pt idx="120">
                  <c:v>44590</c:v>
                </c:pt>
                <c:pt idx="121">
                  <c:v>44591</c:v>
                </c:pt>
                <c:pt idx="122">
                  <c:v>44592</c:v>
                </c:pt>
                <c:pt idx="123">
                  <c:v>44593</c:v>
                </c:pt>
                <c:pt idx="124">
                  <c:v>44594</c:v>
                </c:pt>
                <c:pt idx="125">
                  <c:v>44595</c:v>
                </c:pt>
                <c:pt idx="126">
                  <c:v>44596</c:v>
                </c:pt>
                <c:pt idx="127">
                  <c:v>44597</c:v>
                </c:pt>
                <c:pt idx="128">
                  <c:v>44598</c:v>
                </c:pt>
                <c:pt idx="129">
                  <c:v>44599</c:v>
                </c:pt>
                <c:pt idx="130">
                  <c:v>44600</c:v>
                </c:pt>
                <c:pt idx="131">
                  <c:v>44601</c:v>
                </c:pt>
                <c:pt idx="132">
                  <c:v>44602</c:v>
                </c:pt>
                <c:pt idx="133">
                  <c:v>44603</c:v>
                </c:pt>
                <c:pt idx="134">
                  <c:v>44604</c:v>
                </c:pt>
                <c:pt idx="135">
                  <c:v>44605</c:v>
                </c:pt>
                <c:pt idx="136">
                  <c:v>44606</c:v>
                </c:pt>
                <c:pt idx="137">
                  <c:v>44607</c:v>
                </c:pt>
                <c:pt idx="138">
                  <c:v>44608</c:v>
                </c:pt>
                <c:pt idx="139">
                  <c:v>44609</c:v>
                </c:pt>
                <c:pt idx="140">
                  <c:v>44610</c:v>
                </c:pt>
                <c:pt idx="141">
                  <c:v>44611</c:v>
                </c:pt>
                <c:pt idx="142">
                  <c:v>44612</c:v>
                </c:pt>
                <c:pt idx="143">
                  <c:v>44613</c:v>
                </c:pt>
                <c:pt idx="144">
                  <c:v>44614</c:v>
                </c:pt>
                <c:pt idx="145">
                  <c:v>44615</c:v>
                </c:pt>
                <c:pt idx="146">
                  <c:v>44616</c:v>
                </c:pt>
                <c:pt idx="147">
                  <c:v>44617</c:v>
                </c:pt>
                <c:pt idx="148">
                  <c:v>44618</c:v>
                </c:pt>
                <c:pt idx="149">
                  <c:v>44619</c:v>
                </c:pt>
                <c:pt idx="150">
                  <c:v>44620</c:v>
                </c:pt>
                <c:pt idx="151">
                  <c:v>44621</c:v>
                </c:pt>
                <c:pt idx="152">
                  <c:v>44622</c:v>
                </c:pt>
                <c:pt idx="153">
                  <c:v>44623</c:v>
                </c:pt>
                <c:pt idx="154">
                  <c:v>44624</c:v>
                </c:pt>
                <c:pt idx="155">
                  <c:v>44625</c:v>
                </c:pt>
                <c:pt idx="156">
                  <c:v>44626</c:v>
                </c:pt>
                <c:pt idx="157">
                  <c:v>44627</c:v>
                </c:pt>
                <c:pt idx="158">
                  <c:v>44628</c:v>
                </c:pt>
                <c:pt idx="159">
                  <c:v>44629</c:v>
                </c:pt>
                <c:pt idx="160">
                  <c:v>44630</c:v>
                </c:pt>
                <c:pt idx="161">
                  <c:v>44631</c:v>
                </c:pt>
                <c:pt idx="162">
                  <c:v>44632</c:v>
                </c:pt>
                <c:pt idx="163">
                  <c:v>44633</c:v>
                </c:pt>
                <c:pt idx="164">
                  <c:v>44634</c:v>
                </c:pt>
                <c:pt idx="165">
                  <c:v>44635</c:v>
                </c:pt>
                <c:pt idx="166">
                  <c:v>44636</c:v>
                </c:pt>
                <c:pt idx="167">
                  <c:v>44637</c:v>
                </c:pt>
                <c:pt idx="168">
                  <c:v>44638</c:v>
                </c:pt>
                <c:pt idx="169">
                  <c:v>44639</c:v>
                </c:pt>
                <c:pt idx="170">
                  <c:v>44640</c:v>
                </c:pt>
                <c:pt idx="171">
                  <c:v>44641</c:v>
                </c:pt>
                <c:pt idx="172">
                  <c:v>44642</c:v>
                </c:pt>
                <c:pt idx="173">
                  <c:v>44643</c:v>
                </c:pt>
                <c:pt idx="174">
                  <c:v>44644</c:v>
                </c:pt>
                <c:pt idx="175">
                  <c:v>44645</c:v>
                </c:pt>
                <c:pt idx="176">
                  <c:v>44646</c:v>
                </c:pt>
                <c:pt idx="177">
                  <c:v>44647</c:v>
                </c:pt>
                <c:pt idx="178">
                  <c:v>44648</c:v>
                </c:pt>
                <c:pt idx="179">
                  <c:v>44649</c:v>
                </c:pt>
                <c:pt idx="180">
                  <c:v>44650</c:v>
                </c:pt>
                <c:pt idx="181">
                  <c:v>44651</c:v>
                </c:pt>
                <c:pt idx="182">
                  <c:v>44652</c:v>
                </c:pt>
                <c:pt idx="183">
                  <c:v>44653</c:v>
                </c:pt>
                <c:pt idx="184">
                  <c:v>44654</c:v>
                </c:pt>
                <c:pt idx="185">
                  <c:v>44655</c:v>
                </c:pt>
                <c:pt idx="186">
                  <c:v>44656</c:v>
                </c:pt>
                <c:pt idx="187">
                  <c:v>44657</c:v>
                </c:pt>
                <c:pt idx="188">
                  <c:v>44658</c:v>
                </c:pt>
                <c:pt idx="189">
                  <c:v>44659</c:v>
                </c:pt>
                <c:pt idx="190">
                  <c:v>44660</c:v>
                </c:pt>
                <c:pt idx="191">
                  <c:v>44661</c:v>
                </c:pt>
                <c:pt idx="192">
                  <c:v>44662</c:v>
                </c:pt>
                <c:pt idx="193">
                  <c:v>44663</c:v>
                </c:pt>
                <c:pt idx="194">
                  <c:v>44664</c:v>
                </c:pt>
                <c:pt idx="195">
                  <c:v>44665</c:v>
                </c:pt>
                <c:pt idx="196">
                  <c:v>44666</c:v>
                </c:pt>
                <c:pt idx="197">
                  <c:v>44667</c:v>
                </c:pt>
                <c:pt idx="198">
                  <c:v>44668</c:v>
                </c:pt>
                <c:pt idx="199">
                  <c:v>44669</c:v>
                </c:pt>
                <c:pt idx="200">
                  <c:v>44670</c:v>
                </c:pt>
                <c:pt idx="201">
                  <c:v>44671</c:v>
                </c:pt>
                <c:pt idx="202">
                  <c:v>44672</c:v>
                </c:pt>
                <c:pt idx="203">
                  <c:v>44673</c:v>
                </c:pt>
                <c:pt idx="204">
                  <c:v>44674</c:v>
                </c:pt>
              </c:numCache>
            </c:numRef>
          </c:cat>
          <c:val>
            <c:numRef>
              <c:f>dthi!$B$2:$B$206</c:f>
              <c:numCache>
                <c:formatCode>General</c:formatCode>
                <c:ptCount val="205"/>
                <c:pt idx="0">
                  <c:v>5</c:v>
                </c:pt>
                <c:pt idx="1">
                  <c:v>10</c:v>
                </c:pt>
                <c:pt idx="2">
                  <c:v>10</c:v>
                </c:pt>
                <c:pt idx="3">
                  <c:v>30</c:v>
                </c:pt>
                <c:pt idx="4">
                  <c:v>20</c:v>
                </c:pt>
                <c:pt idx="5">
                  <c:v>20</c:v>
                </c:pt>
                <c:pt idx="6">
                  <c:v>20</c:v>
                </c:pt>
                <c:pt idx="7">
                  <c:v>20</c:v>
                </c:pt>
                <c:pt idx="8">
                  <c:v>20</c:v>
                </c:pt>
                <c:pt idx="9">
                  <c:v>20</c:v>
                </c:pt>
                <c:pt idx="10">
                  <c:v>25</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0</c:v>
                </c:pt>
                <c:pt idx="25">
                  <c:v>0</c:v>
                </c:pt>
                <c:pt idx="26">
                  <c:v>0</c:v>
                </c:pt>
                <c:pt idx="27">
                  <c:v>0</c:v>
                </c:pt>
                <c:pt idx="28">
                  <c:v>0</c:v>
                </c:pt>
                <c:pt idx="29">
                  <c:v>0</c:v>
                </c:pt>
                <c:pt idx="30">
                  <c:v>0</c:v>
                </c:pt>
                <c:pt idx="31">
                  <c:v>5</c:v>
                </c:pt>
                <c:pt idx="32">
                  <c:v>5</c:v>
                </c:pt>
                <c:pt idx="33">
                  <c:v>5</c:v>
                </c:pt>
                <c:pt idx="34">
                  <c:v>5</c:v>
                </c:pt>
                <c:pt idx="35">
                  <c:v>5</c:v>
                </c:pt>
                <c:pt idx="36">
                  <c:v>5</c:v>
                </c:pt>
                <c:pt idx="37">
                  <c:v>5</c:v>
                </c:pt>
                <c:pt idx="38">
                  <c:v>5</c:v>
                </c:pt>
                <c:pt idx="39">
                  <c:v>5</c:v>
                </c:pt>
                <c:pt idx="40">
                  <c:v>5</c:v>
                </c:pt>
                <c:pt idx="41">
                  <c:v>5</c:v>
                </c:pt>
                <c:pt idx="42">
                  <c:v>5</c:v>
                </c:pt>
                <c:pt idx="43">
                  <c:v>13</c:v>
                </c:pt>
                <c:pt idx="44">
                  <c:v>13</c:v>
                </c:pt>
                <c:pt idx="45">
                  <c:v>13</c:v>
                </c:pt>
                <c:pt idx="46">
                  <c:v>13</c:v>
                </c:pt>
                <c:pt idx="47">
                  <c:v>13</c:v>
                </c:pt>
                <c:pt idx="48">
                  <c:v>13</c:v>
                </c:pt>
                <c:pt idx="49">
                  <c:v>13</c:v>
                </c:pt>
                <c:pt idx="50">
                  <c:v>25</c:v>
                </c:pt>
                <c:pt idx="51">
                  <c:v>25</c:v>
                </c:pt>
                <c:pt idx="52">
                  <c:v>25</c:v>
                </c:pt>
                <c:pt idx="53">
                  <c:v>25</c:v>
                </c:pt>
                <c:pt idx="54">
                  <c:v>20</c:v>
                </c:pt>
                <c:pt idx="55">
                  <c:v>32</c:v>
                </c:pt>
                <c:pt idx="56">
                  <c:v>41</c:v>
                </c:pt>
                <c:pt idx="57">
                  <c:v>51</c:v>
                </c:pt>
                <c:pt idx="58">
                  <c:v>51</c:v>
                </c:pt>
                <c:pt idx="59">
                  <c:v>44</c:v>
                </c:pt>
                <c:pt idx="60">
                  <c:v>38</c:v>
                </c:pt>
                <c:pt idx="61">
                  <c:v>18</c:v>
                </c:pt>
                <c:pt idx="62">
                  <c:v>66</c:v>
                </c:pt>
                <c:pt idx="63">
                  <c:v>81</c:v>
                </c:pt>
                <c:pt idx="64">
                  <c:v>81</c:v>
                </c:pt>
                <c:pt idx="65">
                  <c:v>20</c:v>
                </c:pt>
                <c:pt idx="66">
                  <c:v>27</c:v>
                </c:pt>
                <c:pt idx="67">
                  <c:v>37</c:v>
                </c:pt>
                <c:pt idx="68">
                  <c:v>37</c:v>
                </c:pt>
                <c:pt idx="69">
                  <c:v>47</c:v>
                </c:pt>
                <c:pt idx="70">
                  <c:v>24</c:v>
                </c:pt>
                <c:pt idx="71">
                  <c:v>27</c:v>
                </c:pt>
                <c:pt idx="72">
                  <c:v>32</c:v>
                </c:pt>
                <c:pt idx="73">
                  <c:v>27</c:v>
                </c:pt>
                <c:pt idx="74">
                  <c:v>24</c:v>
                </c:pt>
                <c:pt idx="75">
                  <c:v>22</c:v>
                </c:pt>
                <c:pt idx="76">
                  <c:v>33</c:v>
                </c:pt>
                <c:pt idx="77">
                  <c:v>48</c:v>
                </c:pt>
                <c:pt idx="78">
                  <c:v>26</c:v>
                </c:pt>
                <c:pt idx="79">
                  <c:v>20</c:v>
                </c:pt>
                <c:pt idx="80">
                  <c:v>27</c:v>
                </c:pt>
                <c:pt idx="81">
                  <c:v>37</c:v>
                </c:pt>
                <c:pt idx="82">
                  <c:v>37</c:v>
                </c:pt>
                <c:pt idx="83">
                  <c:v>47</c:v>
                </c:pt>
                <c:pt idx="84">
                  <c:v>24</c:v>
                </c:pt>
                <c:pt idx="85">
                  <c:v>27</c:v>
                </c:pt>
                <c:pt idx="86">
                  <c:v>32</c:v>
                </c:pt>
                <c:pt idx="87">
                  <c:v>27</c:v>
                </c:pt>
                <c:pt idx="88">
                  <c:v>24</c:v>
                </c:pt>
                <c:pt idx="89">
                  <c:v>22</c:v>
                </c:pt>
                <c:pt idx="90">
                  <c:v>33</c:v>
                </c:pt>
                <c:pt idx="91">
                  <c:v>45</c:v>
                </c:pt>
                <c:pt idx="92">
                  <c:v>23</c:v>
                </c:pt>
                <c:pt idx="93">
                  <c:v>12</c:v>
                </c:pt>
                <c:pt idx="94">
                  <c:v>12</c:v>
                </c:pt>
                <c:pt idx="95">
                  <c:v>17</c:v>
                </c:pt>
                <c:pt idx="96">
                  <c:v>24</c:v>
                </c:pt>
                <c:pt idx="97">
                  <c:v>34</c:v>
                </c:pt>
                <c:pt idx="98">
                  <c:v>34</c:v>
                </c:pt>
                <c:pt idx="99">
                  <c:v>44</c:v>
                </c:pt>
                <c:pt idx="100">
                  <c:v>21</c:v>
                </c:pt>
                <c:pt idx="101">
                  <c:v>10</c:v>
                </c:pt>
                <c:pt idx="102">
                  <c:v>10</c:v>
                </c:pt>
                <c:pt idx="103">
                  <c:v>15</c:v>
                </c:pt>
                <c:pt idx="104">
                  <c:v>10</c:v>
                </c:pt>
                <c:pt idx="105">
                  <c:v>10</c:v>
                </c:pt>
                <c:pt idx="106">
                  <c:v>88</c:v>
                </c:pt>
                <c:pt idx="107">
                  <c:v>88</c:v>
                </c:pt>
                <c:pt idx="108">
                  <c:v>78</c:v>
                </c:pt>
                <c:pt idx="109">
                  <c:v>78</c:v>
                </c:pt>
                <c:pt idx="110">
                  <c:v>77</c:v>
                </c:pt>
                <c:pt idx="111">
                  <c:v>86</c:v>
                </c:pt>
                <c:pt idx="112">
                  <c:v>86</c:v>
                </c:pt>
                <c:pt idx="113">
                  <c:v>82</c:v>
                </c:pt>
                <c:pt idx="114">
                  <c:v>82</c:v>
                </c:pt>
                <c:pt idx="115">
                  <c:v>74</c:v>
                </c:pt>
                <c:pt idx="116">
                  <c:v>62</c:v>
                </c:pt>
                <c:pt idx="117">
                  <c:v>62</c:v>
                </c:pt>
                <c:pt idx="118">
                  <c:v>62</c:v>
                </c:pt>
                <c:pt idx="119">
                  <c:v>62</c:v>
                </c:pt>
                <c:pt idx="120">
                  <c:v>62</c:v>
                </c:pt>
                <c:pt idx="121">
                  <c:v>40</c:v>
                </c:pt>
                <c:pt idx="122">
                  <c:v>40</c:v>
                </c:pt>
                <c:pt idx="123">
                  <c:v>40</c:v>
                </c:pt>
                <c:pt idx="124">
                  <c:v>47</c:v>
                </c:pt>
                <c:pt idx="125">
                  <c:v>47</c:v>
                </c:pt>
                <c:pt idx="126">
                  <c:v>41</c:v>
                </c:pt>
                <c:pt idx="127">
                  <c:v>41</c:v>
                </c:pt>
                <c:pt idx="128">
                  <c:v>36</c:v>
                </c:pt>
                <c:pt idx="129">
                  <c:v>36</c:v>
                </c:pt>
                <c:pt idx="130">
                  <c:v>36</c:v>
                </c:pt>
                <c:pt idx="131">
                  <c:v>38</c:v>
                </c:pt>
                <c:pt idx="132">
                  <c:v>38</c:v>
                </c:pt>
                <c:pt idx="133">
                  <c:v>38</c:v>
                </c:pt>
                <c:pt idx="134">
                  <c:v>42</c:v>
                </c:pt>
                <c:pt idx="135">
                  <c:v>42</c:v>
                </c:pt>
                <c:pt idx="136">
                  <c:v>43</c:v>
                </c:pt>
                <c:pt idx="137">
                  <c:v>51</c:v>
                </c:pt>
                <c:pt idx="138">
                  <c:v>51</c:v>
                </c:pt>
                <c:pt idx="139">
                  <c:v>51</c:v>
                </c:pt>
                <c:pt idx="140">
                  <c:v>51</c:v>
                </c:pt>
                <c:pt idx="141">
                  <c:v>51</c:v>
                </c:pt>
                <c:pt idx="142">
                  <c:v>51</c:v>
                </c:pt>
                <c:pt idx="143">
                  <c:v>51</c:v>
                </c:pt>
                <c:pt idx="144">
                  <c:v>48</c:v>
                </c:pt>
                <c:pt idx="145">
                  <c:v>48</c:v>
                </c:pt>
                <c:pt idx="146">
                  <c:v>48</c:v>
                </c:pt>
                <c:pt idx="147">
                  <c:v>48</c:v>
                </c:pt>
                <c:pt idx="148">
                  <c:v>48</c:v>
                </c:pt>
                <c:pt idx="149">
                  <c:v>48</c:v>
                </c:pt>
                <c:pt idx="150">
                  <c:v>48</c:v>
                </c:pt>
                <c:pt idx="151">
                  <c:v>43</c:v>
                </c:pt>
                <c:pt idx="152">
                  <c:v>43</c:v>
                </c:pt>
                <c:pt idx="153">
                  <c:v>43</c:v>
                </c:pt>
                <c:pt idx="154">
                  <c:v>43</c:v>
                </c:pt>
                <c:pt idx="155">
                  <c:v>43</c:v>
                </c:pt>
                <c:pt idx="156">
                  <c:v>38</c:v>
                </c:pt>
                <c:pt idx="157">
                  <c:v>38</c:v>
                </c:pt>
                <c:pt idx="158">
                  <c:v>45</c:v>
                </c:pt>
                <c:pt idx="159">
                  <c:v>45</c:v>
                </c:pt>
                <c:pt idx="160">
                  <c:v>45</c:v>
                </c:pt>
                <c:pt idx="161">
                  <c:v>45</c:v>
                </c:pt>
                <c:pt idx="162">
                  <c:v>45</c:v>
                </c:pt>
                <c:pt idx="163">
                  <c:v>45</c:v>
                </c:pt>
                <c:pt idx="164">
                  <c:v>45</c:v>
                </c:pt>
                <c:pt idx="165">
                  <c:v>40</c:v>
                </c:pt>
                <c:pt idx="166">
                  <c:v>40</c:v>
                </c:pt>
                <c:pt idx="167">
                  <c:v>40</c:v>
                </c:pt>
                <c:pt idx="168">
                  <c:v>46</c:v>
                </c:pt>
                <c:pt idx="169">
                  <c:v>46</c:v>
                </c:pt>
                <c:pt idx="170">
                  <c:v>46</c:v>
                </c:pt>
                <c:pt idx="171">
                  <c:v>33</c:v>
                </c:pt>
                <c:pt idx="172">
                  <c:v>33</c:v>
                </c:pt>
                <c:pt idx="173">
                  <c:v>33</c:v>
                </c:pt>
                <c:pt idx="174">
                  <c:v>33</c:v>
                </c:pt>
                <c:pt idx="175">
                  <c:v>33</c:v>
                </c:pt>
                <c:pt idx="176">
                  <c:v>33</c:v>
                </c:pt>
                <c:pt idx="177">
                  <c:v>33</c:v>
                </c:pt>
                <c:pt idx="178">
                  <c:v>18</c:v>
                </c:pt>
                <c:pt idx="179">
                  <c:v>18</c:v>
                </c:pt>
                <c:pt idx="180">
                  <c:v>18</c:v>
                </c:pt>
                <c:pt idx="181">
                  <c:v>18</c:v>
                </c:pt>
                <c:pt idx="182">
                  <c:v>18</c:v>
                </c:pt>
                <c:pt idx="183">
                  <c:v>18</c:v>
                </c:pt>
                <c:pt idx="184">
                  <c:v>18</c:v>
                </c:pt>
                <c:pt idx="185">
                  <c:v>18</c:v>
                </c:pt>
                <c:pt idx="186">
                  <c:v>18</c:v>
                </c:pt>
                <c:pt idx="187">
                  <c:v>15</c:v>
                </c:pt>
                <c:pt idx="188">
                  <c:v>15</c:v>
                </c:pt>
                <c:pt idx="189">
                  <c:v>15</c:v>
                </c:pt>
                <c:pt idx="190">
                  <c:v>18</c:v>
                </c:pt>
                <c:pt idx="191">
                  <c:v>18</c:v>
                </c:pt>
                <c:pt idx="192">
                  <c:v>36</c:v>
                </c:pt>
                <c:pt idx="193">
                  <c:v>36</c:v>
                </c:pt>
                <c:pt idx="194">
                  <c:v>36</c:v>
                </c:pt>
                <c:pt idx="195">
                  <c:v>45</c:v>
                </c:pt>
                <c:pt idx="196">
                  <c:v>37</c:v>
                </c:pt>
                <c:pt idx="197">
                  <c:v>37</c:v>
                </c:pt>
                <c:pt idx="198">
                  <c:v>37</c:v>
                </c:pt>
                <c:pt idx="199">
                  <c:v>14</c:v>
                </c:pt>
                <c:pt idx="200">
                  <c:v>5</c:v>
                </c:pt>
                <c:pt idx="201">
                  <c:v>10</c:v>
                </c:pt>
                <c:pt idx="202">
                  <c:v>5</c:v>
                </c:pt>
                <c:pt idx="203">
                  <c:v>5</c:v>
                </c:pt>
                <c:pt idx="204">
                  <c:v>5</c:v>
                </c:pt>
              </c:numCache>
            </c:numRef>
          </c:val>
          <c:smooth val="0"/>
          <c:extLst>
            <c:ext xmlns:c16="http://schemas.microsoft.com/office/drawing/2014/chart" uri="{C3380CC4-5D6E-409C-BE32-E72D297353CC}">
              <c16:uniqueId val="{00000000-D363-466F-A3F2-2725137C9581}"/>
            </c:ext>
          </c:extLst>
        </c:ser>
        <c:dLbls>
          <c:showLegendKey val="0"/>
          <c:showVal val="0"/>
          <c:showCatName val="0"/>
          <c:showSerName val="0"/>
          <c:showPercent val="0"/>
          <c:showBubbleSize val="0"/>
        </c:dLbls>
        <c:smooth val="0"/>
        <c:axId val="844647888"/>
        <c:axId val="844645392"/>
      </c:lineChart>
      <c:dateAx>
        <c:axId val="844647888"/>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45392"/>
        <c:crosses val="autoZero"/>
        <c:auto val="1"/>
        <c:lblOffset val="100"/>
        <c:baseTimeUnit val="days"/>
        <c:majorUnit val="1"/>
        <c:majorTimeUnit val="days"/>
      </c:dateAx>
      <c:valAx>
        <c:axId val="8446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4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274320</xdr:colOff>
      <xdr:row>6</xdr:row>
      <xdr:rowOff>137160</xdr:rowOff>
    </xdr:from>
    <xdr:to>
      <xdr:col>20</xdr:col>
      <xdr:colOff>190500</xdr:colOff>
      <xdr:row>23</xdr:row>
      <xdr:rowOff>68580</xdr:rowOff>
    </xdr:to>
    <xdr:graphicFrame macro="">
      <xdr:nvGraphicFramePr>
        <xdr:cNvPr id="3" name="Chart 2">
          <a:extLst>
            <a:ext uri="{FF2B5EF4-FFF2-40B4-BE49-F238E27FC236}">
              <a16:creationId xmlns:a16="http://schemas.microsoft.com/office/drawing/2014/main" id="{613C3CBB-A4B7-A1B0-626C-B39DF0988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C0F5-ADD7-4F39-90E2-300B38094924}">
  <dimension ref="A1:L19"/>
  <sheetViews>
    <sheetView zoomScale="120" zoomScaleNormal="120" workbookViewId="0">
      <selection activeCell="D2" sqref="D2"/>
    </sheetView>
  </sheetViews>
  <sheetFormatPr defaultRowHeight="15" x14ac:dyDescent="0.25"/>
  <cols>
    <col min="1" max="1" width="11.7109375" bestFit="1" customWidth="1"/>
    <col min="2" max="2" width="12.5703125" bestFit="1" customWidth="1"/>
    <col min="10" max="10" width="8.85546875" customWidth="1"/>
    <col min="11" max="11" width="15.42578125" bestFit="1" customWidth="1"/>
    <col min="12" max="12" width="10.140625" bestFit="1" customWidth="1"/>
  </cols>
  <sheetData>
    <row r="1" spans="1:12" ht="16.149999999999999" customHeight="1" x14ac:dyDescent="0.25">
      <c r="A1" s="28" t="s">
        <v>65</v>
      </c>
      <c r="B1" s="28" t="s">
        <v>28</v>
      </c>
      <c r="C1" s="28" t="s">
        <v>58</v>
      </c>
      <c r="D1" s="28" t="s">
        <v>59</v>
      </c>
      <c r="L1" s="2"/>
    </row>
    <row r="2" spans="1:12" ht="15.75" x14ac:dyDescent="0.25">
      <c r="A2" s="28">
        <v>0</v>
      </c>
      <c r="B2" s="29" t="s">
        <v>5</v>
      </c>
      <c r="C2" s="28" t="s">
        <v>72</v>
      </c>
      <c r="D2" t="s">
        <v>338</v>
      </c>
      <c r="L2" s="2"/>
    </row>
    <row r="3" spans="1:12" ht="15.75" x14ac:dyDescent="0.25">
      <c r="A3" s="28">
        <v>1</v>
      </c>
      <c r="B3" s="29" t="s">
        <v>0</v>
      </c>
      <c r="C3" s="28" t="s">
        <v>73</v>
      </c>
      <c r="D3" t="s">
        <v>339</v>
      </c>
      <c r="L3" s="2"/>
    </row>
    <row r="4" spans="1:12" ht="15.75" x14ac:dyDescent="0.25">
      <c r="A4" s="28">
        <v>2</v>
      </c>
      <c r="B4" s="29" t="s">
        <v>6</v>
      </c>
      <c r="C4" s="28" t="s">
        <v>76</v>
      </c>
      <c r="D4" t="s">
        <v>308</v>
      </c>
      <c r="L4" s="1"/>
    </row>
    <row r="5" spans="1:12" ht="15.75" x14ac:dyDescent="0.25">
      <c r="A5" s="28">
        <v>3</v>
      </c>
      <c r="B5" s="29" t="s">
        <v>7</v>
      </c>
      <c r="C5" s="28" t="s">
        <v>74</v>
      </c>
      <c r="D5" t="s">
        <v>340</v>
      </c>
    </row>
    <row r="6" spans="1:12" ht="15.75" x14ac:dyDescent="0.25">
      <c r="A6" s="28">
        <v>4</v>
      </c>
      <c r="B6" s="29" t="s">
        <v>8</v>
      </c>
      <c r="C6" s="28" t="s">
        <v>75</v>
      </c>
      <c r="D6" t="s">
        <v>309</v>
      </c>
    </row>
    <row r="7" spans="1:12" ht="15.75" x14ac:dyDescent="0.25">
      <c r="A7" s="28">
        <v>5</v>
      </c>
      <c r="B7" s="29" t="s">
        <v>15</v>
      </c>
      <c r="C7" s="28" t="s">
        <v>78</v>
      </c>
      <c r="D7" t="s">
        <v>326</v>
      </c>
    </row>
    <row r="8" spans="1:12" ht="15.75" x14ac:dyDescent="0.25">
      <c r="A8" s="28">
        <v>6</v>
      </c>
      <c r="B8" s="29" t="s">
        <v>294</v>
      </c>
      <c r="C8" s="28" t="s">
        <v>295</v>
      </c>
      <c r="D8" t="s">
        <v>310</v>
      </c>
    </row>
    <row r="9" spans="1:12" ht="15.75" x14ac:dyDescent="0.25">
      <c r="A9" s="28">
        <v>7</v>
      </c>
      <c r="B9" s="29" t="s">
        <v>9</v>
      </c>
      <c r="C9" s="28" t="s">
        <v>79</v>
      </c>
      <c r="D9" t="s">
        <v>312</v>
      </c>
    </row>
    <row r="10" spans="1:12" ht="15.75" x14ac:dyDescent="0.25">
      <c r="A10" s="28">
        <v>8</v>
      </c>
      <c r="B10" s="29" t="s">
        <v>10</v>
      </c>
      <c r="C10" s="28" t="s">
        <v>80</v>
      </c>
      <c r="D10" t="s">
        <v>311</v>
      </c>
    </row>
    <row r="11" spans="1:12" ht="15.75" x14ac:dyDescent="0.25">
      <c r="A11" s="28">
        <v>9</v>
      </c>
      <c r="B11" s="29" t="s">
        <v>298</v>
      </c>
      <c r="C11" s="28" t="s">
        <v>299</v>
      </c>
      <c r="D11" t="s">
        <v>312</v>
      </c>
    </row>
    <row r="12" spans="1:12" ht="15.75" x14ac:dyDescent="0.25">
      <c r="A12" s="28">
        <v>10</v>
      </c>
      <c r="B12" s="29" t="s">
        <v>296</v>
      </c>
      <c r="C12" s="28" t="s">
        <v>297</v>
      </c>
      <c r="D12" t="s">
        <v>306</v>
      </c>
    </row>
    <row r="13" spans="1:12" ht="15.75" x14ac:dyDescent="0.25">
      <c r="A13" s="28">
        <v>11</v>
      </c>
      <c r="B13" s="29" t="s">
        <v>11</v>
      </c>
      <c r="C13" s="28" t="s">
        <v>81</v>
      </c>
      <c r="D13" t="s">
        <v>724</v>
      </c>
    </row>
    <row r="14" spans="1:12" ht="15.75" x14ac:dyDescent="0.25">
      <c r="A14" s="28">
        <v>12</v>
      </c>
      <c r="B14" s="29" t="s">
        <v>12</v>
      </c>
      <c r="C14" s="28" t="s">
        <v>82</v>
      </c>
      <c r="D14" t="s">
        <v>313</v>
      </c>
    </row>
    <row r="15" spans="1:12" ht="15.75" x14ac:dyDescent="0.25">
      <c r="A15" s="28">
        <v>13</v>
      </c>
      <c r="B15" s="29" t="s">
        <v>300</v>
      </c>
      <c r="C15" s="28" t="s">
        <v>301</v>
      </c>
      <c r="D15" t="s">
        <v>724</v>
      </c>
    </row>
    <row r="16" spans="1:12" ht="15.75" x14ac:dyDescent="0.25">
      <c r="A16" s="28">
        <v>14</v>
      </c>
      <c r="B16" s="29" t="s">
        <v>302</v>
      </c>
      <c r="C16" s="28" t="s">
        <v>303</v>
      </c>
      <c r="D16" t="s">
        <v>307</v>
      </c>
    </row>
    <row r="17" spans="1:4" ht="15.75" x14ac:dyDescent="0.25">
      <c r="A17" s="28">
        <v>15</v>
      </c>
      <c r="B17" s="29" t="s">
        <v>13</v>
      </c>
      <c r="C17" s="28" t="s">
        <v>83</v>
      </c>
      <c r="D17" t="s">
        <v>2</v>
      </c>
    </row>
    <row r="18" spans="1:4" ht="15.75" x14ac:dyDescent="0.25">
      <c r="A18" s="28">
        <v>16</v>
      </c>
      <c r="B18" s="29" t="s">
        <v>14</v>
      </c>
      <c r="C18" s="28" t="s">
        <v>84</v>
      </c>
      <c r="D18" t="s">
        <v>3</v>
      </c>
    </row>
    <row r="19" spans="1:4" ht="15.75" x14ac:dyDescent="0.25">
      <c r="A19" s="28">
        <v>17</v>
      </c>
      <c r="B19" s="39" t="s">
        <v>304</v>
      </c>
      <c r="C19" s="40" t="s">
        <v>305</v>
      </c>
      <c r="D19" t="str">
        <f>D17</f>
        <v>Đỗ Trung Hiếu</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FD02E-4BF5-49D7-9902-0C51A2DF3361}">
  <dimension ref="A1:G209"/>
  <sheetViews>
    <sheetView workbookViewId="0">
      <selection activeCell="F26" sqref="F26"/>
    </sheetView>
  </sheetViews>
  <sheetFormatPr defaultRowHeight="15" x14ac:dyDescent="0.25"/>
  <cols>
    <col min="1" max="1" width="18" bestFit="1" customWidth="1"/>
  </cols>
  <sheetData>
    <row r="1" spans="1:7" x14ac:dyDescent="0.25">
      <c r="A1" s="37" t="s">
        <v>97</v>
      </c>
      <c r="B1" s="37" t="s">
        <v>99</v>
      </c>
      <c r="C1" s="37" t="s">
        <v>100</v>
      </c>
      <c r="D1" s="37" t="s">
        <v>282</v>
      </c>
      <c r="E1" s="37" t="s">
        <v>101</v>
      </c>
      <c r="F1" s="37" t="s">
        <v>102</v>
      </c>
      <c r="G1" s="37" t="s">
        <v>103</v>
      </c>
    </row>
    <row r="2" spans="1:7" x14ac:dyDescent="0.25">
      <c r="A2" s="38">
        <v>44631</v>
      </c>
      <c r="B2">
        <v>10</v>
      </c>
      <c r="D2" t="s">
        <v>4</v>
      </c>
    </row>
    <row r="3" spans="1:7" x14ac:dyDescent="0.25">
      <c r="A3" s="38">
        <v>44632</v>
      </c>
      <c r="B3">
        <v>15</v>
      </c>
      <c r="C3" t="s">
        <v>318</v>
      </c>
      <c r="D3" t="s">
        <v>341</v>
      </c>
      <c r="E3" t="s">
        <v>285</v>
      </c>
      <c r="G3" t="s">
        <v>342</v>
      </c>
    </row>
    <row r="4" spans="1:7" x14ac:dyDescent="0.25">
      <c r="A4" s="38">
        <v>44633</v>
      </c>
      <c r="B4">
        <v>15</v>
      </c>
      <c r="C4" t="s">
        <v>318</v>
      </c>
      <c r="D4" t="s">
        <v>343</v>
      </c>
    </row>
    <row r="5" spans="1:7" x14ac:dyDescent="0.25">
      <c r="A5" s="38">
        <v>44634</v>
      </c>
      <c r="B5">
        <v>15</v>
      </c>
      <c r="C5" t="s">
        <v>318</v>
      </c>
      <c r="D5" t="s">
        <v>343</v>
      </c>
      <c r="G5" t="s">
        <v>344</v>
      </c>
    </row>
    <row r="6" spans="1:7" x14ac:dyDescent="0.25">
      <c r="A6" s="38">
        <v>44635</v>
      </c>
      <c r="B6">
        <v>15</v>
      </c>
      <c r="C6" t="s">
        <v>318</v>
      </c>
      <c r="D6" t="s">
        <v>345</v>
      </c>
    </row>
    <row r="7" spans="1:7" x14ac:dyDescent="0.25">
      <c r="A7" s="38">
        <v>44636</v>
      </c>
      <c r="B7">
        <v>15</v>
      </c>
      <c r="C7" t="s">
        <v>318</v>
      </c>
      <c r="D7" t="s">
        <v>345</v>
      </c>
    </row>
    <row r="8" spans="1:7" x14ac:dyDescent="0.25">
      <c r="A8" s="38">
        <v>44637</v>
      </c>
      <c r="B8">
        <v>15</v>
      </c>
      <c r="C8" t="s">
        <v>318</v>
      </c>
      <c r="D8" t="s">
        <v>345</v>
      </c>
    </row>
    <row r="9" spans="1:7" x14ac:dyDescent="0.25">
      <c r="A9" s="38">
        <v>44638</v>
      </c>
      <c r="B9">
        <v>15</v>
      </c>
      <c r="C9" t="s">
        <v>318</v>
      </c>
      <c r="D9" t="s">
        <v>345</v>
      </c>
    </row>
    <row r="10" spans="1:7" x14ac:dyDescent="0.25">
      <c r="A10" s="38">
        <v>44639</v>
      </c>
      <c r="B10">
        <v>15</v>
      </c>
      <c r="C10" t="s">
        <v>346</v>
      </c>
      <c r="D10" t="s">
        <v>347</v>
      </c>
      <c r="E10" t="s">
        <v>709</v>
      </c>
      <c r="G10" t="s">
        <v>348</v>
      </c>
    </row>
    <row r="11" spans="1:7" x14ac:dyDescent="0.25">
      <c r="A11" s="38">
        <v>44640</v>
      </c>
      <c r="B11">
        <v>15</v>
      </c>
      <c r="C11" t="s">
        <v>349</v>
      </c>
      <c r="D11" t="s">
        <v>350</v>
      </c>
      <c r="G11" t="s">
        <v>351</v>
      </c>
    </row>
    <row r="12" spans="1:7" x14ac:dyDescent="0.25">
      <c r="A12" s="38">
        <v>44641</v>
      </c>
      <c r="B12">
        <v>15</v>
      </c>
      <c r="C12" t="s">
        <v>352</v>
      </c>
      <c r="D12" t="s">
        <v>353</v>
      </c>
      <c r="G12" t="s">
        <v>354</v>
      </c>
    </row>
    <row r="13" spans="1:7" x14ac:dyDescent="0.25">
      <c r="A13" s="38">
        <v>44642</v>
      </c>
      <c r="B13">
        <v>20</v>
      </c>
      <c r="C13" t="s">
        <v>352</v>
      </c>
      <c r="D13" t="s">
        <v>355</v>
      </c>
    </row>
    <row r="14" spans="1:7" x14ac:dyDescent="0.25">
      <c r="A14" s="38">
        <v>44643</v>
      </c>
      <c r="B14">
        <v>20</v>
      </c>
      <c r="C14" t="s">
        <v>352</v>
      </c>
      <c r="D14" t="s">
        <v>355</v>
      </c>
    </row>
    <row r="15" spans="1:7" x14ac:dyDescent="0.25">
      <c r="A15" s="38">
        <v>44644</v>
      </c>
      <c r="B15">
        <v>20</v>
      </c>
      <c r="C15" t="s">
        <v>352</v>
      </c>
      <c r="D15" t="s">
        <v>355</v>
      </c>
    </row>
    <row r="16" spans="1:7" x14ac:dyDescent="0.25">
      <c r="A16" s="38">
        <v>44645</v>
      </c>
      <c r="B16">
        <v>20</v>
      </c>
      <c r="C16" t="s">
        <v>352</v>
      </c>
      <c r="D16" t="s">
        <v>355</v>
      </c>
    </row>
    <row r="17" spans="1:7" x14ac:dyDescent="0.25">
      <c r="A17" s="38">
        <v>44646</v>
      </c>
      <c r="B17">
        <v>20</v>
      </c>
      <c r="C17" t="s">
        <v>352</v>
      </c>
      <c r="D17" t="s">
        <v>355</v>
      </c>
    </row>
    <row r="18" spans="1:7" x14ac:dyDescent="0.25">
      <c r="A18" s="38">
        <v>44647</v>
      </c>
      <c r="B18">
        <v>25</v>
      </c>
      <c r="C18" t="s">
        <v>356</v>
      </c>
      <c r="D18" t="s">
        <v>357</v>
      </c>
      <c r="G18" t="s">
        <v>358</v>
      </c>
    </row>
    <row r="19" spans="1:7" x14ac:dyDescent="0.25">
      <c r="A19" s="38">
        <v>44648</v>
      </c>
      <c r="B19">
        <v>25</v>
      </c>
      <c r="C19" t="s">
        <v>352</v>
      </c>
      <c r="D19" t="s">
        <v>355</v>
      </c>
    </row>
    <row r="20" spans="1:7" x14ac:dyDescent="0.25">
      <c r="A20" s="38">
        <v>44649</v>
      </c>
      <c r="B20">
        <v>25</v>
      </c>
      <c r="C20" t="s">
        <v>352</v>
      </c>
      <c r="D20" t="s">
        <v>355</v>
      </c>
    </row>
    <row r="21" spans="1:7" x14ac:dyDescent="0.25">
      <c r="A21" s="38">
        <v>44650</v>
      </c>
      <c r="B21">
        <v>25</v>
      </c>
      <c r="C21" t="s">
        <v>352</v>
      </c>
      <c r="D21" t="s">
        <v>355</v>
      </c>
    </row>
    <row r="22" spans="1:7" x14ac:dyDescent="0.25">
      <c r="A22" s="38">
        <v>44651</v>
      </c>
      <c r="B22">
        <v>25</v>
      </c>
      <c r="C22" t="s">
        <v>352</v>
      </c>
      <c r="D22" t="s">
        <v>355</v>
      </c>
      <c r="G22" t="s">
        <v>345</v>
      </c>
    </row>
    <row r="23" spans="1:7" x14ac:dyDescent="0.25">
      <c r="A23" s="38">
        <v>44652</v>
      </c>
      <c r="B23">
        <v>30</v>
      </c>
      <c r="C23" t="s">
        <v>359</v>
      </c>
      <c r="D23" t="s">
        <v>360</v>
      </c>
    </row>
    <row r="24" spans="1:7" x14ac:dyDescent="0.25">
      <c r="A24" s="38">
        <v>44653</v>
      </c>
      <c r="B24">
        <v>30</v>
      </c>
      <c r="C24" t="s">
        <v>359</v>
      </c>
      <c r="D24" t="s">
        <v>360</v>
      </c>
    </row>
    <row r="25" spans="1:7" x14ac:dyDescent="0.25">
      <c r="A25" s="38">
        <v>44654</v>
      </c>
      <c r="B25">
        <v>30</v>
      </c>
      <c r="C25" t="s">
        <v>359</v>
      </c>
      <c r="D25" t="s">
        <v>361</v>
      </c>
      <c r="G25" t="s">
        <v>362</v>
      </c>
    </row>
    <row r="26" spans="1:7" x14ac:dyDescent="0.25">
      <c r="A26" s="38">
        <v>44655</v>
      </c>
      <c r="B26">
        <v>30</v>
      </c>
      <c r="C26" t="s">
        <v>359</v>
      </c>
      <c r="D26" t="s">
        <v>363</v>
      </c>
      <c r="G26" t="s">
        <v>364</v>
      </c>
    </row>
    <row r="27" spans="1:7" x14ac:dyDescent="0.25">
      <c r="A27" s="38">
        <v>44656</v>
      </c>
      <c r="B27">
        <v>30</v>
      </c>
      <c r="C27" t="s">
        <v>365</v>
      </c>
      <c r="D27" t="s">
        <v>366</v>
      </c>
    </row>
    <row r="28" spans="1:7" x14ac:dyDescent="0.25">
      <c r="A28" s="38">
        <v>44657</v>
      </c>
      <c r="B28">
        <v>30</v>
      </c>
      <c r="C28" t="s">
        <v>365</v>
      </c>
      <c r="D28" t="s">
        <v>366</v>
      </c>
    </row>
    <row r="29" spans="1:7" x14ac:dyDescent="0.25">
      <c r="A29" s="38">
        <v>44658</v>
      </c>
      <c r="B29">
        <v>30</v>
      </c>
      <c r="C29" t="s">
        <v>367</v>
      </c>
      <c r="D29" t="s">
        <v>368</v>
      </c>
      <c r="G29" t="s">
        <v>369</v>
      </c>
    </row>
    <row r="30" spans="1:7" x14ac:dyDescent="0.25">
      <c r="A30" s="38">
        <v>44659</v>
      </c>
      <c r="B30">
        <v>30</v>
      </c>
      <c r="C30" t="s">
        <v>370</v>
      </c>
      <c r="D30" t="s">
        <v>371</v>
      </c>
      <c r="G30" t="s">
        <v>372</v>
      </c>
    </row>
    <row r="31" spans="1:7" x14ac:dyDescent="0.25">
      <c r="A31" s="38">
        <v>44660</v>
      </c>
      <c r="B31">
        <v>30</v>
      </c>
      <c r="C31" t="s">
        <v>373</v>
      </c>
      <c r="D31" t="s">
        <v>374</v>
      </c>
      <c r="G31" t="s">
        <v>375</v>
      </c>
    </row>
    <row r="32" spans="1:7" x14ac:dyDescent="0.25">
      <c r="A32" s="38">
        <v>44661</v>
      </c>
      <c r="B32">
        <v>30</v>
      </c>
      <c r="C32" t="s">
        <v>376</v>
      </c>
      <c r="D32" t="s">
        <v>377</v>
      </c>
      <c r="E32" t="s">
        <v>378</v>
      </c>
      <c r="G32" t="s">
        <v>379</v>
      </c>
    </row>
    <row r="33" spans="1:7" x14ac:dyDescent="0.25">
      <c r="A33" s="38">
        <v>44662</v>
      </c>
      <c r="B33">
        <v>40</v>
      </c>
      <c r="C33" t="s">
        <v>380</v>
      </c>
      <c r="D33" t="s">
        <v>381</v>
      </c>
    </row>
    <row r="34" spans="1:7" x14ac:dyDescent="0.25">
      <c r="A34" s="38">
        <v>44663</v>
      </c>
      <c r="B34">
        <v>40</v>
      </c>
      <c r="C34" t="s">
        <v>380</v>
      </c>
      <c r="D34" t="s">
        <v>381</v>
      </c>
      <c r="F34" t="s">
        <v>382</v>
      </c>
      <c r="G34" t="s">
        <v>383</v>
      </c>
    </row>
    <row r="35" spans="1:7" x14ac:dyDescent="0.25">
      <c r="A35" s="38">
        <v>44664</v>
      </c>
      <c r="B35">
        <v>40</v>
      </c>
      <c r="C35" t="s">
        <v>384</v>
      </c>
      <c r="D35" t="s">
        <v>385</v>
      </c>
    </row>
    <row r="36" spans="1:7" x14ac:dyDescent="0.25">
      <c r="A36" s="38">
        <v>44665</v>
      </c>
      <c r="B36">
        <v>40</v>
      </c>
      <c r="C36" t="s">
        <v>384</v>
      </c>
      <c r="D36" t="s">
        <v>385</v>
      </c>
    </row>
    <row r="37" spans="1:7" x14ac:dyDescent="0.25">
      <c r="A37" s="38">
        <v>44666</v>
      </c>
      <c r="B37">
        <v>40</v>
      </c>
      <c r="C37" t="s">
        <v>384</v>
      </c>
      <c r="D37" t="s">
        <v>385</v>
      </c>
    </row>
    <row r="38" spans="1:7" x14ac:dyDescent="0.25">
      <c r="A38" s="38">
        <v>44667</v>
      </c>
      <c r="B38">
        <v>40</v>
      </c>
      <c r="C38" t="s">
        <v>386</v>
      </c>
      <c r="D38" t="s">
        <v>387</v>
      </c>
      <c r="G38" t="s">
        <v>388</v>
      </c>
    </row>
    <row r="39" spans="1:7" x14ac:dyDescent="0.25">
      <c r="A39" s="38">
        <v>44668</v>
      </c>
      <c r="B39">
        <v>40</v>
      </c>
      <c r="C39" t="s">
        <v>389</v>
      </c>
      <c r="D39" t="s">
        <v>390</v>
      </c>
    </row>
    <row r="40" spans="1:7" x14ac:dyDescent="0.25">
      <c r="A40" s="38">
        <v>44669</v>
      </c>
      <c r="B40">
        <v>40</v>
      </c>
      <c r="C40" t="s">
        <v>389</v>
      </c>
      <c r="D40" t="s">
        <v>390</v>
      </c>
    </row>
    <row r="41" spans="1:7" x14ac:dyDescent="0.25">
      <c r="A41" s="38">
        <v>44670</v>
      </c>
      <c r="B41">
        <v>40</v>
      </c>
      <c r="C41" t="s">
        <v>389</v>
      </c>
      <c r="D41" t="s">
        <v>390</v>
      </c>
      <c r="G41" t="s">
        <v>391</v>
      </c>
    </row>
    <row r="42" spans="1:7" x14ac:dyDescent="0.25">
      <c r="A42" s="38">
        <v>44671</v>
      </c>
      <c r="B42">
        <v>40</v>
      </c>
      <c r="C42" t="s">
        <v>392</v>
      </c>
      <c r="D42" t="s">
        <v>393</v>
      </c>
    </row>
    <row r="43" spans="1:7" x14ac:dyDescent="0.25">
      <c r="A43" s="38">
        <v>44672</v>
      </c>
      <c r="B43">
        <v>45</v>
      </c>
      <c r="C43" t="s">
        <v>392</v>
      </c>
      <c r="D43" t="s">
        <v>393</v>
      </c>
    </row>
    <row r="44" spans="1:7" x14ac:dyDescent="0.25">
      <c r="A44" s="38">
        <v>44673</v>
      </c>
      <c r="B44">
        <v>45</v>
      </c>
      <c r="C44" t="s">
        <v>392</v>
      </c>
      <c r="D44" t="s">
        <v>393</v>
      </c>
      <c r="F44" t="s">
        <v>394</v>
      </c>
      <c r="G44" t="s">
        <v>395</v>
      </c>
    </row>
    <row r="45" spans="1:7" x14ac:dyDescent="0.25">
      <c r="A45" s="38">
        <v>44674</v>
      </c>
      <c r="B45">
        <v>45</v>
      </c>
      <c r="C45" t="s">
        <v>389</v>
      </c>
      <c r="D45" t="s">
        <v>396</v>
      </c>
    </row>
    <row r="46" spans="1:7" x14ac:dyDescent="0.25">
      <c r="A46" s="38">
        <v>44675</v>
      </c>
      <c r="B46">
        <v>45</v>
      </c>
      <c r="C46" t="s">
        <v>389</v>
      </c>
      <c r="D46" t="s">
        <v>396</v>
      </c>
    </row>
    <row r="47" spans="1:7" x14ac:dyDescent="0.25">
      <c r="A47" s="38">
        <v>44676</v>
      </c>
      <c r="B47">
        <v>45</v>
      </c>
      <c r="C47" t="s">
        <v>389</v>
      </c>
      <c r="D47" t="s">
        <v>397</v>
      </c>
    </row>
    <row r="48" spans="1:7" x14ac:dyDescent="0.25">
      <c r="A48" s="38">
        <v>44677</v>
      </c>
      <c r="B48">
        <v>45</v>
      </c>
      <c r="C48" t="s">
        <v>389</v>
      </c>
      <c r="D48" t="s">
        <v>397</v>
      </c>
    </row>
    <row r="49" spans="1:7" x14ac:dyDescent="0.25">
      <c r="A49" s="38">
        <v>44678</v>
      </c>
      <c r="B49">
        <v>45</v>
      </c>
      <c r="C49" t="s">
        <v>389</v>
      </c>
      <c r="D49" t="s">
        <v>397</v>
      </c>
    </row>
    <row r="50" spans="1:7" x14ac:dyDescent="0.25">
      <c r="A50" s="38">
        <v>44679</v>
      </c>
      <c r="B50">
        <v>45</v>
      </c>
      <c r="C50" t="s">
        <v>389</v>
      </c>
      <c r="D50" t="s">
        <v>397</v>
      </c>
    </row>
    <row r="51" spans="1:7" x14ac:dyDescent="0.25">
      <c r="A51" s="38">
        <v>44680</v>
      </c>
      <c r="B51">
        <v>45</v>
      </c>
      <c r="C51" t="s">
        <v>389</v>
      </c>
      <c r="D51" t="s">
        <v>397</v>
      </c>
      <c r="G51" t="s">
        <v>398</v>
      </c>
    </row>
    <row r="52" spans="1:7" x14ac:dyDescent="0.25">
      <c r="A52" s="38">
        <v>44681</v>
      </c>
      <c r="B52">
        <v>45</v>
      </c>
      <c r="C52" t="s">
        <v>399</v>
      </c>
      <c r="D52" t="s">
        <v>400</v>
      </c>
      <c r="E52" t="s">
        <v>401</v>
      </c>
      <c r="G52" t="s">
        <v>402</v>
      </c>
    </row>
    <row r="53" spans="1:7" x14ac:dyDescent="0.25">
      <c r="A53" s="38">
        <v>44682</v>
      </c>
      <c r="B53">
        <v>50</v>
      </c>
      <c r="C53" t="s">
        <v>403</v>
      </c>
      <c r="D53" t="s">
        <v>404</v>
      </c>
      <c r="E53" t="s">
        <v>405</v>
      </c>
      <c r="G53" t="s">
        <v>406</v>
      </c>
    </row>
    <row r="54" spans="1:7" x14ac:dyDescent="0.25">
      <c r="A54" s="38">
        <v>44683</v>
      </c>
      <c r="B54">
        <v>50</v>
      </c>
      <c r="C54" t="s">
        <v>407</v>
      </c>
      <c r="D54" t="s">
        <v>408</v>
      </c>
      <c r="G54" t="s">
        <v>409</v>
      </c>
    </row>
    <row r="55" spans="1:7" x14ac:dyDescent="0.25">
      <c r="A55" s="38">
        <v>44684</v>
      </c>
      <c r="B55">
        <v>50</v>
      </c>
      <c r="C55" t="s">
        <v>384</v>
      </c>
      <c r="D55" t="s">
        <v>410</v>
      </c>
      <c r="G55" t="s">
        <v>411</v>
      </c>
    </row>
    <row r="56" spans="1:7" x14ac:dyDescent="0.25">
      <c r="A56" s="38">
        <v>44685</v>
      </c>
      <c r="B56">
        <v>50</v>
      </c>
      <c r="C56" t="s">
        <v>412</v>
      </c>
      <c r="D56" t="s">
        <v>413</v>
      </c>
      <c r="G56" t="s">
        <v>414</v>
      </c>
    </row>
    <row r="57" spans="1:7" x14ac:dyDescent="0.25">
      <c r="A57" s="38">
        <v>44686</v>
      </c>
      <c r="B57">
        <v>50</v>
      </c>
      <c r="C57" t="s">
        <v>412</v>
      </c>
      <c r="D57" t="s">
        <v>415</v>
      </c>
      <c r="G57" t="s">
        <v>416</v>
      </c>
    </row>
    <row r="58" spans="1:7" x14ac:dyDescent="0.25">
      <c r="A58" s="38">
        <v>44687</v>
      </c>
      <c r="B58">
        <v>50</v>
      </c>
      <c r="C58" t="s">
        <v>417</v>
      </c>
      <c r="D58" t="s">
        <v>418</v>
      </c>
      <c r="E58" t="s">
        <v>419</v>
      </c>
      <c r="G58" t="s">
        <v>420</v>
      </c>
    </row>
    <row r="59" spans="1:7" x14ac:dyDescent="0.25">
      <c r="A59" s="38">
        <v>44688</v>
      </c>
      <c r="B59">
        <v>50</v>
      </c>
      <c r="C59" t="s">
        <v>412</v>
      </c>
      <c r="D59" t="s">
        <v>421</v>
      </c>
      <c r="G59" t="s">
        <v>422</v>
      </c>
    </row>
    <row r="60" spans="1:7" x14ac:dyDescent="0.25">
      <c r="A60" s="38">
        <v>44689</v>
      </c>
      <c r="B60">
        <v>50</v>
      </c>
      <c r="C60" t="s">
        <v>423</v>
      </c>
      <c r="D60" t="s">
        <v>424</v>
      </c>
      <c r="G60" t="s">
        <v>425</v>
      </c>
    </row>
    <row r="61" spans="1:7" x14ac:dyDescent="0.25">
      <c r="A61" s="38">
        <v>44690</v>
      </c>
      <c r="B61">
        <v>50</v>
      </c>
      <c r="C61" t="s">
        <v>226</v>
      </c>
      <c r="D61" t="s">
        <v>426</v>
      </c>
      <c r="G61" t="s">
        <v>427</v>
      </c>
    </row>
    <row r="62" spans="1:7" x14ac:dyDescent="0.25">
      <c r="A62" s="38">
        <v>44691</v>
      </c>
      <c r="B62">
        <v>50</v>
      </c>
      <c r="C62" t="s">
        <v>428</v>
      </c>
      <c r="D62" t="s">
        <v>429</v>
      </c>
      <c r="G62" t="s">
        <v>430</v>
      </c>
    </row>
    <row r="63" spans="1:7" x14ac:dyDescent="0.25">
      <c r="A63" s="38">
        <v>44692</v>
      </c>
      <c r="B63">
        <v>60</v>
      </c>
      <c r="C63" t="s">
        <v>226</v>
      </c>
      <c r="D63" t="s">
        <v>431</v>
      </c>
      <c r="G63" t="s">
        <v>432</v>
      </c>
    </row>
    <row r="64" spans="1:7" x14ac:dyDescent="0.25">
      <c r="A64" s="38">
        <v>44693</v>
      </c>
      <c r="B64">
        <v>60</v>
      </c>
      <c r="C64" t="s">
        <v>21</v>
      </c>
      <c r="D64" t="s">
        <v>433</v>
      </c>
      <c r="E64" t="s">
        <v>434</v>
      </c>
    </row>
    <row r="65" spans="1:7" x14ac:dyDescent="0.25">
      <c r="A65" s="38">
        <v>44694</v>
      </c>
      <c r="B65">
        <v>60</v>
      </c>
      <c r="C65" t="s">
        <v>21</v>
      </c>
      <c r="D65" t="s">
        <v>433</v>
      </c>
    </row>
    <row r="66" spans="1:7" x14ac:dyDescent="0.25">
      <c r="A66" s="38">
        <v>44695</v>
      </c>
      <c r="B66">
        <v>60</v>
      </c>
      <c r="C66" t="s">
        <v>21</v>
      </c>
      <c r="D66" t="s">
        <v>433</v>
      </c>
      <c r="F66" t="s">
        <v>435</v>
      </c>
      <c r="G66" t="s">
        <v>436</v>
      </c>
    </row>
    <row r="67" spans="1:7" x14ac:dyDescent="0.25">
      <c r="A67" s="38">
        <v>44696</v>
      </c>
      <c r="B67">
        <v>60</v>
      </c>
      <c r="C67" t="s">
        <v>21</v>
      </c>
      <c r="D67" t="s">
        <v>437</v>
      </c>
    </row>
    <row r="68" spans="1:7" x14ac:dyDescent="0.25">
      <c r="A68" s="38">
        <v>44697</v>
      </c>
      <c r="B68">
        <v>60</v>
      </c>
      <c r="C68" t="s">
        <v>319</v>
      </c>
      <c r="D68" t="s">
        <v>438</v>
      </c>
      <c r="F68" t="s">
        <v>439</v>
      </c>
    </row>
    <row r="69" spans="1:7" x14ac:dyDescent="0.25">
      <c r="A69" s="38">
        <v>44698</v>
      </c>
      <c r="B69">
        <v>60</v>
      </c>
      <c r="C69" t="s">
        <v>319</v>
      </c>
      <c r="D69" t="s">
        <v>438</v>
      </c>
      <c r="G69" t="s">
        <v>440</v>
      </c>
    </row>
    <row r="70" spans="1:7" x14ac:dyDescent="0.25">
      <c r="A70" s="38">
        <v>44699</v>
      </c>
      <c r="B70">
        <v>60</v>
      </c>
      <c r="C70" t="s">
        <v>441</v>
      </c>
      <c r="D70" t="s">
        <v>442</v>
      </c>
      <c r="G70" t="s">
        <v>443</v>
      </c>
    </row>
    <row r="71" spans="1:7" x14ac:dyDescent="0.25">
      <c r="A71" s="38">
        <v>44700</v>
      </c>
      <c r="B71">
        <v>60</v>
      </c>
      <c r="C71" t="s">
        <v>444</v>
      </c>
      <c r="D71" t="s">
        <v>445</v>
      </c>
      <c r="G71" t="s">
        <v>446</v>
      </c>
    </row>
    <row r="72" spans="1:7" x14ac:dyDescent="0.25">
      <c r="A72" s="38">
        <v>44701</v>
      </c>
      <c r="B72">
        <v>60</v>
      </c>
      <c r="C72" t="s">
        <v>447</v>
      </c>
      <c r="D72" t="s">
        <v>448</v>
      </c>
    </row>
    <row r="73" spans="1:7" x14ac:dyDescent="0.25">
      <c r="A73" s="38">
        <v>44702</v>
      </c>
      <c r="B73">
        <v>55</v>
      </c>
      <c r="C73" t="s">
        <v>447</v>
      </c>
      <c r="D73" t="s">
        <v>448</v>
      </c>
      <c r="G73" t="s">
        <v>449</v>
      </c>
    </row>
    <row r="74" spans="1:7" x14ac:dyDescent="0.25">
      <c r="A74" s="38">
        <v>44703</v>
      </c>
      <c r="B74">
        <v>55</v>
      </c>
      <c r="C74" t="s">
        <v>447</v>
      </c>
      <c r="D74" t="s">
        <v>450</v>
      </c>
    </row>
    <row r="75" spans="1:7" x14ac:dyDescent="0.25">
      <c r="A75" s="38">
        <v>44704</v>
      </c>
      <c r="B75">
        <v>55</v>
      </c>
      <c r="C75" t="s">
        <v>447</v>
      </c>
      <c r="D75" t="s">
        <v>450</v>
      </c>
    </row>
    <row r="76" spans="1:7" x14ac:dyDescent="0.25">
      <c r="A76" s="38">
        <v>44705</v>
      </c>
      <c r="B76">
        <v>55</v>
      </c>
      <c r="C76" t="s">
        <v>447</v>
      </c>
      <c r="D76" t="s">
        <v>450</v>
      </c>
      <c r="G76" t="s">
        <v>451</v>
      </c>
    </row>
    <row r="77" spans="1:7" x14ac:dyDescent="0.25">
      <c r="A77" s="38">
        <v>44706</v>
      </c>
      <c r="B77">
        <v>55</v>
      </c>
      <c r="C77" t="s">
        <v>452</v>
      </c>
      <c r="D77" t="s">
        <v>453</v>
      </c>
    </row>
    <row r="78" spans="1:7" x14ac:dyDescent="0.25">
      <c r="A78" s="38">
        <v>44707</v>
      </c>
      <c r="B78">
        <v>55</v>
      </c>
      <c r="C78" t="s">
        <v>452</v>
      </c>
      <c r="D78" t="s">
        <v>453</v>
      </c>
    </row>
    <row r="79" spans="1:7" x14ac:dyDescent="0.25">
      <c r="A79" s="38">
        <v>44708</v>
      </c>
      <c r="B79">
        <v>55</v>
      </c>
      <c r="C79" t="s">
        <v>452</v>
      </c>
      <c r="D79" t="s">
        <v>453</v>
      </c>
    </row>
    <row r="80" spans="1:7" x14ac:dyDescent="0.25">
      <c r="A80" s="38">
        <v>44709</v>
      </c>
      <c r="B80">
        <v>55</v>
      </c>
      <c r="C80" t="s">
        <v>452</v>
      </c>
      <c r="D80" t="s">
        <v>453</v>
      </c>
      <c r="G80" t="s">
        <v>454</v>
      </c>
    </row>
    <row r="81" spans="1:7" x14ac:dyDescent="0.25">
      <c r="A81" s="38">
        <v>44710</v>
      </c>
      <c r="B81">
        <v>55</v>
      </c>
      <c r="C81" t="s">
        <v>455</v>
      </c>
      <c r="D81" t="s">
        <v>456</v>
      </c>
    </row>
    <row r="82" spans="1:7" x14ac:dyDescent="0.25">
      <c r="A82" s="38">
        <v>44711</v>
      </c>
      <c r="B82">
        <v>55</v>
      </c>
      <c r="C82" t="s">
        <v>455</v>
      </c>
      <c r="D82" t="s">
        <v>456</v>
      </c>
      <c r="G82" t="s">
        <v>457</v>
      </c>
    </row>
    <row r="83" spans="1:7" x14ac:dyDescent="0.25">
      <c r="A83" s="38">
        <v>44712</v>
      </c>
      <c r="B83">
        <v>50</v>
      </c>
      <c r="C83" t="s">
        <v>458</v>
      </c>
      <c r="D83" t="s">
        <v>459</v>
      </c>
      <c r="F83" t="s">
        <v>460</v>
      </c>
      <c r="G83" t="s">
        <v>461</v>
      </c>
    </row>
    <row r="84" spans="1:7" x14ac:dyDescent="0.25">
      <c r="A84" s="38">
        <v>44713</v>
      </c>
      <c r="B84">
        <v>50</v>
      </c>
      <c r="C84" t="s">
        <v>462</v>
      </c>
      <c r="D84" t="s">
        <v>463</v>
      </c>
      <c r="G84" t="s">
        <v>464</v>
      </c>
    </row>
    <row r="85" spans="1:7" x14ac:dyDescent="0.25">
      <c r="A85" s="38">
        <v>44714</v>
      </c>
      <c r="B85">
        <v>50</v>
      </c>
      <c r="C85" t="s">
        <v>465</v>
      </c>
      <c r="D85" t="s">
        <v>466</v>
      </c>
      <c r="G85" t="s">
        <v>467</v>
      </c>
    </row>
    <row r="86" spans="1:7" x14ac:dyDescent="0.25">
      <c r="A86" s="38">
        <v>44715</v>
      </c>
      <c r="B86">
        <v>50</v>
      </c>
      <c r="C86" t="s">
        <v>468</v>
      </c>
      <c r="D86" t="s">
        <v>469</v>
      </c>
      <c r="G86" t="s">
        <v>470</v>
      </c>
    </row>
    <row r="87" spans="1:7" x14ac:dyDescent="0.25">
      <c r="A87" s="38">
        <v>44716</v>
      </c>
      <c r="B87">
        <v>50</v>
      </c>
      <c r="C87" t="s">
        <v>471</v>
      </c>
      <c r="D87" t="s">
        <v>472</v>
      </c>
      <c r="E87" t="s">
        <v>473</v>
      </c>
      <c r="G87" t="s">
        <v>474</v>
      </c>
    </row>
    <row r="88" spans="1:7" x14ac:dyDescent="0.25">
      <c r="A88" s="38">
        <v>44717</v>
      </c>
      <c r="B88">
        <v>50</v>
      </c>
      <c r="C88" t="s">
        <v>352</v>
      </c>
      <c r="D88" t="s">
        <v>475</v>
      </c>
      <c r="G88" t="s">
        <v>476</v>
      </c>
    </row>
    <row r="89" spans="1:7" x14ac:dyDescent="0.25">
      <c r="A89" s="38">
        <v>44718</v>
      </c>
      <c r="B89">
        <v>50</v>
      </c>
      <c r="C89" t="s">
        <v>477</v>
      </c>
      <c r="D89" t="s">
        <v>478</v>
      </c>
      <c r="G89" t="s">
        <v>479</v>
      </c>
    </row>
    <row r="90" spans="1:7" x14ac:dyDescent="0.25">
      <c r="A90" s="38">
        <v>44719</v>
      </c>
      <c r="B90">
        <v>50</v>
      </c>
      <c r="C90" t="s">
        <v>477</v>
      </c>
      <c r="D90" t="s">
        <v>480</v>
      </c>
    </row>
    <row r="91" spans="1:7" x14ac:dyDescent="0.25">
      <c r="A91" s="38">
        <v>44720</v>
      </c>
      <c r="B91">
        <v>50</v>
      </c>
      <c r="C91" t="s">
        <v>477</v>
      </c>
      <c r="D91" t="s">
        <v>480</v>
      </c>
      <c r="G91" t="s">
        <v>481</v>
      </c>
    </row>
    <row r="92" spans="1:7" x14ac:dyDescent="0.25">
      <c r="A92" s="38">
        <v>44721</v>
      </c>
      <c r="B92">
        <v>50</v>
      </c>
      <c r="C92" t="s">
        <v>352</v>
      </c>
      <c r="D92" t="s">
        <v>482</v>
      </c>
      <c r="G92" t="s">
        <v>483</v>
      </c>
    </row>
    <row r="93" spans="1:7" x14ac:dyDescent="0.25">
      <c r="A93" s="38">
        <v>44722</v>
      </c>
      <c r="B93">
        <v>40</v>
      </c>
      <c r="C93" t="s">
        <v>484</v>
      </c>
      <c r="D93" t="s">
        <v>485</v>
      </c>
      <c r="G93" t="s">
        <v>486</v>
      </c>
    </row>
    <row r="94" spans="1:7" x14ac:dyDescent="0.25">
      <c r="A94" s="38">
        <v>44723</v>
      </c>
      <c r="B94">
        <v>40</v>
      </c>
      <c r="C94" t="s">
        <v>487</v>
      </c>
      <c r="D94" t="s">
        <v>488</v>
      </c>
      <c r="G94" t="s">
        <v>489</v>
      </c>
    </row>
    <row r="95" spans="1:7" x14ac:dyDescent="0.25">
      <c r="A95" s="38">
        <v>44724</v>
      </c>
      <c r="B95">
        <v>40</v>
      </c>
      <c r="C95" t="s">
        <v>318</v>
      </c>
      <c r="D95" t="s">
        <v>490</v>
      </c>
    </row>
    <row r="96" spans="1:7" x14ac:dyDescent="0.25">
      <c r="A96" s="38">
        <v>44725</v>
      </c>
      <c r="B96">
        <v>40</v>
      </c>
      <c r="C96" t="s">
        <v>318</v>
      </c>
      <c r="D96" t="s">
        <v>490</v>
      </c>
      <c r="G96" t="s">
        <v>491</v>
      </c>
    </row>
    <row r="97" spans="1:7" x14ac:dyDescent="0.25">
      <c r="A97" s="38">
        <v>44726</v>
      </c>
      <c r="B97">
        <v>40</v>
      </c>
      <c r="C97" t="s">
        <v>318</v>
      </c>
      <c r="D97" t="s">
        <v>492</v>
      </c>
      <c r="G97" t="s">
        <v>493</v>
      </c>
    </row>
    <row r="98" spans="1:7" x14ac:dyDescent="0.25">
      <c r="A98" s="38">
        <v>44727</v>
      </c>
      <c r="B98">
        <v>40</v>
      </c>
      <c r="C98" t="s">
        <v>494</v>
      </c>
      <c r="D98" t="s">
        <v>495</v>
      </c>
      <c r="E98" t="s">
        <v>496</v>
      </c>
    </row>
    <row r="99" spans="1:7" x14ac:dyDescent="0.25">
      <c r="A99" s="38">
        <v>44728</v>
      </c>
      <c r="B99">
        <v>40</v>
      </c>
      <c r="C99" t="s">
        <v>494</v>
      </c>
      <c r="D99" t="s">
        <v>497</v>
      </c>
      <c r="F99" t="s">
        <v>498</v>
      </c>
      <c r="G99" t="s">
        <v>499</v>
      </c>
    </row>
    <row r="100" spans="1:7" x14ac:dyDescent="0.25">
      <c r="A100" s="38">
        <v>44729</v>
      </c>
      <c r="B100">
        <v>40</v>
      </c>
      <c r="C100" t="s">
        <v>494</v>
      </c>
      <c r="D100" t="s">
        <v>500</v>
      </c>
      <c r="E100" t="s">
        <v>501</v>
      </c>
      <c r="F100" t="s">
        <v>502</v>
      </c>
      <c r="G100" t="s">
        <v>503</v>
      </c>
    </row>
    <row r="101" spans="1:7" x14ac:dyDescent="0.25">
      <c r="A101" s="38">
        <v>44730</v>
      </c>
      <c r="B101">
        <v>40</v>
      </c>
      <c r="C101" t="s">
        <v>494</v>
      </c>
      <c r="D101" t="s">
        <v>504</v>
      </c>
      <c r="G101" t="s">
        <v>505</v>
      </c>
    </row>
    <row r="102" spans="1:7" x14ac:dyDescent="0.25">
      <c r="A102" s="38">
        <v>44731</v>
      </c>
      <c r="B102">
        <v>40</v>
      </c>
      <c r="C102" t="s">
        <v>506</v>
      </c>
      <c r="D102" t="s">
        <v>507</v>
      </c>
      <c r="E102" t="s">
        <v>508</v>
      </c>
      <c r="G102" t="s">
        <v>509</v>
      </c>
    </row>
    <row r="103" spans="1:7" x14ac:dyDescent="0.25">
      <c r="A103" s="38">
        <v>44732</v>
      </c>
      <c r="B103">
        <v>35</v>
      </c>
      <c r="C103" t="s">
        <v>510</v>
      </c>
      <c r="D103" t="s">
        <v>511</v>
      </c>
      <c r="G103" t="s">
        <v>512</v>
      </c>
    </row>
    <row r="104" spans="1:7" x14ac:dyDescent="0.25">
      <c r="A104" s="38">
        <v>44733</v>
      </c>
      <c r="B104">
        <v>35</v>
      </c>
      <c r="C104" t="s">
        <v>513</v>
      </c>
      <c r="D104" t="s">
        <v>514</v>
      </c>
      <c r="E104" t="s">
        <v>515</v>
      </c>
      <c r="F104" t="s">
        <v>516</v>
      </c>
      <c r="G104" t="s">
        <v>517</v>
      </c>
    </row>
    <row r="105" spans="1:7" x14ac:dyDescent="0.25">
      <c r="A105" s="38">
        <v>44734</v>
      </c>
      <c r="B105">
        <v>35</v>
      </c>
      <c r="C105" t="s">
        <v>518</v>
      </c>
      <c r="D105" t="s">
        <v>519</v>
      </c>
    </row>
    <row r="106" spans="1:7" x14ac:dyDescent="0.25">
      <c r="A106" s="38">
        <v>44735</v>
      </c>
      <c r="B106">
        <v>35</v>
      </c>
      <c r="C106" t="s">
        <v>518</v>
      </c>
      <c r="D106" t="s">
        <v>519</v>
      </c>
    </row>
    <row r="107" spans="1:7" x14ac:dyDescent="0.25">
      <c r="A107" s="38">
        <v>44736</v>
      </c>
      <c r="B107">
        <v>35</v>
      </c>
      <c r="C107" t="s">
        <v>518</v>
      </c>
      <c r="D107" t="s">
        <v>519</v>
      </c>
      <c r="G107" t="s">
        <v>520</v>
      </c>
    </row>
    <row r="108" spans="1:7" x14ac:dyDescent="0.25">
      <c r="A108" s="38">
        <v>44737</v>
      </c>
      <c r="B108">
        <v>35</v>
      </c>
      <c r="C108" t="s">
        <v>518</v>
      </c>
      <c r="D108" t="s">
        <v>521</v>
      </c>
      <c r="G108" t="s">
        <v>522</v>
      </c>
    </row>
    <row r="109" spans="1:7" x14ac:dyDescent="0.25">
      <c r="A109" s="38">
        <v>44738</v>
      </c>
      <c r="B109">
        <v>35</v>
      </c>
      <c r="C109" t="s">
        <v>518</v>
      </c>
      <c r="D109" t="s">
        <v>523</v>
      </c>
      <c r="G109" t="s">
        <v>524</v>
      </c>
    </row>
    <row r="110" spans="1:7" x14ac:dyDescent="0.25">
      <c r="A110" s="38">
        <v>44739</v>
      </c>
      <c r="B110">
        <v>35</v>
      </c>
      <c r="C110" t="s">
        <v>525</v>
      </c>
      <c r="D110" t="s">
        <v>526</v>
      </c>
      <c r="G110" t="s">
        <v>527</v>
      </c>
    </row>
    <row r="111" spans="1:7" x14ac:dyDescent="0.25">
      <c r="A111" s="38">
        <v>44740</v>
      </c>
      <c r="B111">
        <v>35</v>
      </c>
      <c r="C111" t="s">
        <v>525</v>
      </c>
      <c r="D111" t="s">
        <v>528</v>
      </c>
      <c r="F111" t="s">
        <v>529</v>
      </c>
      <c r="G111" t="s">
        <v>530</v>
      </c>
    </row>
    <row r="112" spans="1:7" x14ac:dyDescent="0.25">
      <c r="A112" s="38">
        <v>44741</v>
      </c>
      <c r="B112">
        <v>35</v>
      </c>
      <c r="C112" t="s">
        <v>428</v>
      </c>
      <c r="D112" t="s">
        <v>531</v>
      </c>
      <c r="E112" t="s">
        <v>532</v>
      </c>
      <c r="G112" t="s">
        <v>533</v>
      </c>
    </row>
    <row r="113" spans="1:7" x14ac:dyDescent="0.25">
      <c r="A113" s="38">
        <v>44742</v>
      </c>
      <c r="B113">
        <v>30</v>
      </c>
      <c r="C113" t="s">
        <v>428</v>
      </c>
      <c r="D113" t="s">
        <v>534</v>
      </c>
    </row>
    <row r="114" spans="1:7" x14ac:dyDescent="0.25">
      <c r="A114" s="38">
        <v>44743</v>
      </c>
      <c r="B114">
        <v>30</v>
      </c>
      <c r="C114" t="s">
        <v>535</v>
      </c>
      <c r="D114" t="s">
        <v>536</v>
      </c>
    </row>
    <row r="115" spans="1:7" x14ac:dyDescent="0.25">
      <c r="A115" s="38">
        <v>44744</v>
      </c>
      <c r="B115">
        <v>30</v>
      </c>
      <c r="C115" t="s">
        <v>535</v>
      </c>
      <c r="D115" t="s">
        <v>536</v>
      </c>
      <c r="G115" t="s">
        <v>537</v>
      </c>
    </row>
    <row r="116" spans="1:7" x14ac:dyDescent="0.25">
      <c r="A116" s="38">
        <v>44745</v>
      </c>
      <c r="B116">
        <v>30</v>
      </c>
      <c r="C116" t="s">
        <v>535</v>
      </c>
      <c r="D116" t="s">
        <v>538</v>
      </c>
      <c r="G116" t="s">
        <v>539</v>
      </c>
    </row>
    <row r="117" spans="1:7" x14ac:dyDescent="0.25">
      <c r="A117" s="38">
        <v>44746</v>
      </c>
      <c r="B117">
        <v>30</v>
      </c>
      <c r="C117" t="s">
        <v>540</v>
      </c>
      <c r="D117" t="s">
        <v>541</v>
      </c>
    </row>
    <row r="118" spans="1:7" x14ac:dyDescent="0.25">
      <c r="A118" s="38">
        <v>44747</v>
      </c>
      <c r="B118">
        <v>30</v>
      </c>
      <c r="C118" t="s">
        <v>540</v>
      </c>
      <c r="D118" t="s">
        <v>541</v>
      </c>
    </row>
    <row r="119" spans="1:7" x14ac:dyDescent="0.25">
      <c r="A119" s="38">
        <v>44748</v>
      </c>
      <c r="B119">
        <v>30</v>
      </c>
      <c r="C119" t="s">
        <v>506</v>
      </c>
      <c r="D119" t="s">
        <v>542</v>
      </c>
      <c r="G119" t="s">
        <v>543</v>
      </c>
    </row>
    <row r="120" spans="1:7" x14ac:dyDescent="0.25">
      <c r="A120" s="38">
        <v>44749</v>
      </c>
      <c r="B120">
        <v>30</v>
      </c>
      <c r="C120" t="s">
        <v>544</v>
      </c>
      <c r="D120" t="s">
        <v>545</v>
      </c>
      <c r="E120" t="s">
        <v>546</v>
      </c>
      <c r="F120" t="s">
        <v>547</v>
      </c>
      <c r="G120" t="s">
        <v>548</v>
      </c>
    </row>
    <row r="121" spans="1:7" x14ac:dyDescent="0.25">
      <c r="A121" s="38">
        <v>44750</v>
      </c>
      <c r="B121">
        <v>30</v>
      </c>
      <c r="C121" t="s">
        <v>549</v>
      </c>
      <c r="D121" t="s">
        <v>550</v>
      </c>
      <c r="F121" t="s">
        <v>551</v>
      </c>
      <c r="G121" t="s">
        <v>552</v>
      </c>
    </row>
    <row r="122" spans="1:7" x14ac:dyDescent="0.25">
      <c r="A122" s="38">
        <v>44751</v>
      </c>
      <c r="B122">
        <v>30</v>
      </c>
      <c r="C122" t="s">
        <v>553</v>
      </c>
      <c r="D122" t="s">
        <v>554</v>
      </c>
      <c r="G122" t="s">
        <v>555</v>
      </c>
    </row>
    <row r="123" spans="1:7" x14ac:dyDescent="0.25">
      <c r="A123" s="38">
        <v>44752</v>
      </c>
      <c r="B123">
        <v>30</v>
      </c>
      <c r="C123" t="s">
        <v>556</v>
      </c>
      <c r="D123" t="s">
        <v>557</v>
      </c>
      <c r="G123" t="s">
        <v>558</v>
      </c>
    </row>
    <row r="124" spans="1:7" x14ac:dyDescent="0.25">
      <c r="A124" s="38">
        <v>44753</v>
      </c>
      <c r="B124">
        <v>30</v>
      </c>
      <c r="C124" t="s">
        <v>556</v>
      </c>
      <c r="D124" t="s">
        <v>559</v>
      </c>
      <c r="G124" t="s">
        <v>560</v>
      </c>
    </row>
    <row r="125" spans="1:7" x14ac:dyDescent="0.25">
      <c r="A125" s="38">
        <v>44754</v>
      </c>
      <c r="B125">
        <v>30</v>
      </c>
      <c r="C125" t="s">
        <v>556</v>
      </c>
      <c r="D125" t="s">
        <v>561</v>
      </c>
      <c r="G125" t="s">
        <v>562</v>
      </c>
    </row>
    <row r="126" spans="1:7" x14ac:dyDescent="0.25">
      <c r="A126" s="38">
        <v>44755</v>
      </c>
      <c r="B126">
        <v>30</v>
      </c>
      <c r="C126" t="s">
        <v>563</v>
      </c>
      <c r="D126" t="s">
        <v>564</v>
      </c>
      <c r="G126" t="s">
        <v>565</v>
      </c>
    </row>
    <row r="127" spans="1:7" x14ac:dyDescent="0.25">
      <c r="A127" s="38">
        <v>44756</v>
      </c>
      <c r="B127">
        <v>30</v>
      </c>
      <c r="C127" t="s">
        <v>566</v>
      </c>
      <c r="D127" t="s">
        <v>567</v>
      </c>
      <c r="F127" t="s">
        <v>568</v>
      </c>
      <c r="G127" t="s">
        <v>569</v>
      </c>
    </row>
    <row r="128" spans="1:7" x14ac:dyDescent="0.25">
      <c r="A128" s="38">
        <v>44757</v>
      </c>
      <c r="B128">
        <v>30</v>
      </c>
      <c r="C128" t="s">
        <v>21</v>
      </c>
      <c r="D128" t="s">
        <v>570</v>
      </c>
      <c r="G128" t="s">
        <v>571</v>
      </c>
    </row>
    <row r="129" spans="1:7" x14ac:dyDescent="0.25">
      <c r="A129" s="38">
        <v>44758</v>
      </c>
      <c r="B129">
        <v>30</v>
      </c>
      <c r="C129" t="s">
        <v>21</v>
      </c>
      <c r="D129" t="s">
        <v>572</v>
      </c>
      <c r="G129" t="s">
        <v>573</v>
      </c>
    </row>
    <row r="130" spans="1:7" x14ac:dyDescent="0.25">
      <c r="A130" s="38">
        <v>44759</v>
      </c>
      <c r="B130">
        <v>30</v>
      </c>
      <c r="C130" t="s">
        <v>21</v>
      </c>
      <c r="D130" t="s">
        <v>574</v>
      </c>
      <c r="G130" t="s">
        <v>575</v>
      </c>
    </row>
    <row r="131" spans="1:7" x14ac:dyDescent="0.25">
      <c r="A131" s="38">
        <v>44760</v>
      </c>
      <c r="B131">
        <v>30</v>
      </c>
      <c r="C131" t="s">
        <v>576</v>
      </c>
      <c r="D131" t="s">
        <v>577</v>
      </c>
      <c r="G131" t="s">
        <v>578</v>
      </c>
    </row>
    <row r="132" spans="1:7" x14ac:dyDescent="0.25">
      <c r="A132" s="38">
        <v>44761</v>
      </c>
      <c r="B132">
        <v>30</v>
      </c>
      <c r="C132" t="s">
        <v>579</v>
      </c>
      <c r="D132" t="s">
        <v>580</v>
      </c>
      <c r="F132" t="s">
        <v>581</v>
      </c>
      <c r="G132" t="s">
        <v>582</v>
      </c>
    </row>
    <row r="133" spans="1:7" x14ac:dyDescent="0.25">
      <c r="A133" s="38">
        <v>44762</v>
      </c>
      <c r="B133">
        <v>25</v>
      </c>
      <c r="C133" t="s">
        <v>319</v>
      </c>
      <c r="D133" t="s">
        <v>583</v>
      </c>
      <c r="G133" t="s">
        <v>584</v>
      </c>
    </row>
    <row r="134" spans="1:7" x14ac:dyDescent="0.25">
      <c r="A134" s="38">
        <v>44763</v>
      </c>
      <c r="B134">
        <v>25</v>
      </c>
      <c r="C134" t="s">
        <v>319</v>
      </c>
      <c r="D134" t="s">
        <v>585</v>
      </c>
      <c r="G134" t="s">
        <v>586</v>
      </c>
    </row>
    <row r="135" spans="1:7" x14ac:dyDescent="0.25">
      <c r="A135" s="38">
        <v>44764</v>
      </c>
      <c r="B135">
        <v>25</v>
      </c>
      <c r="C135" t="s">
        <v>587</v>
      </c>
      <c r="D135" t="s">
        <v>588</v>
      </c>
      <c r="G135" t="s">
        <v>589</v>
      </c>
    </row>
    <row r="136" spans="1:7" x14ac:dyDescent="0.25">
      <c r="A136" s="38">
        <v>44765</v>
      </c>
      <c r="B136">
        <v>25</v>
      </c>
      <c r="C136" t="s">
        <v>590</v>
      </c>
      <c r="D136" t="s">
        <v>591</v>
      </c>
      <c r="G136" t="s">
        <v>592</v>
      </c>
    </row>
    <row r="137" spans="1:7" x14ac:dyDescent="0.25">
      <c r="A137" s="38">
        <v>44766</v>
      </c>
      <c r="B137">
        <v>25</v>
      </c>
      <c r="C137" t="s">
        <v>593</v>
      </c>
      <c r="D137" t="s">
        <v>594</v>
      </c>
      <c r="G137" t="s">
        <v>595</v>
      </c>
    </row>
    <row r="138" spans="1:7" x14ac:dyDescent="0.25">
      <c r="A138" s="38">
        <v>44767</v>
      </c>
      <c r="B138">
        <v>25</v>
      </c>
      <c r="C138" t="s">
        <v>596</v>
      </c>
      <c r="D138" t="s">
        <v>597</v>
      </c>
      <c r="G138" t="s">
        <v>598</v>
      </c>
    </row>
    <row r="139" spans="1:7" x14ac:dyDescent="0.25">
      <c r="A139" s="38">
        <v>44768</v>
      </c>
      <c r="B139">
        <v>25</v>
      </c>
      <c r="C139" t="s">
        <v>556</v>
      </c>
      <c r="D139" t="s">
        <v>599</v>
      </c>
      <c r="G139" t="s">
        <v>600</v>
      </c>
    </row>
    <row r="140" spans="1:7" x14ac:dyDescent="0.25">
      <c r="A140" s="38">
        <v>44769</v>
      </c>
      <c r="B140">
        <v>25</v>
      </c>
      <c r="C140" t="s">
        <v>556</v>
      </c>
      <c r="D140" t="s">
        <v>601</v>
      </c>
    </row>
    <row r="141" spans="1:7" x14ac:dyDescent="0.25">
      <c r="A141" s="38">
        <v>44770</v>
      </c>
      <c r="B141">
        <v>25</v>
      </c>
      <c r="C141" t="s">
        <v>556</v>
      </c>
      <c r="D141" t="s">
        <v>601</v>
      </c>
      <c r="G141" t="s">
        <v>602</v>
      </c>
    </row>
    <row r="142" spans="1:7" x14ac:dyDescent="0.25">
      <c r="A142" s="38">
        <v>44771</v>
      </c>
      <c r="B142">
        <v>25</v>
      </c>
      <c r="C142" t="s">
        <v>556</v>
      </c>
      <c r="D142" t="s">
        <v>603</v>
      </c>
      <c r="G142" t="s">
        <v>604</v>
      </c>
    </row>
    <row r="143" spans="1:7" x14ac:dyDescent="0.25">
      <c r="A143" s="38">
        <v>44772</v>
      </c>
      <c r="B143">
        <v>25</v>
      </c>
      <c r="C143" t="s">
        <v>319</v>
      </c>
      <c r="D143" t="s">
        <v>605</v>
      </c>
      <c r="G143" t="s">
        <v>606</v>
      </c>
    </row>
    <row r="144" spans="1:7" x14ac:dyDescent="0.25">
      <c r="A144" s="38">
        <v>44773</v>
      </c>
      <c r="B144">
        <v>25</v>
      </c>
      <c r="C144" t="s">
        <v>319</v>
      </c>
      <c r="D144" t="s">
        <v>607</v>
      </c>
      <c r="F144" t="s">
        <v>608</v>
      </c>
      <c r="G144" t="s">
        <v>609</v>
      </c>
    </row>
    <row r="145" spans="1:7" x14ac:dyDescent="0.25">
      <c r="A145" s="38">
        <v>44774</v>
      </c>
      <c r="B145">
        <v>25</v>
      </c>
      <c r="C145" t="s">
        <v>21</v>
      </c>
      <c r="D145" t="s">
        <v>610</v>
      </c>
      <c r="G145" t="s">
        <v>611</v>
      </c>
    </row>
    <row r="146" spans="1:7" x14ac:dyDescent="0.25">
      <c r="A146" s="38">
        <v>44775</v>
      </c>
      <c r="B146">
        <v>25</v>
      </c>
      <c r="C146" t="s">
        <v>21</v>
      </c>
      <c r="D146" t="s">
        <v>612</v>
      </c>
      <c r="G146" t="s">
        <v>613</v>
      </c>
    </row>
    <row r="147" spans="1:7" x14ac:dyDescent="0.25">
      <c r="A147" s="38">
        <v>44776</v>
      </c>
      <c r="B147">
        <v>25</v>
      </c>
      <c r="C147" t="s">
        <v>21</v>
      </c>
      <c r="D147" t="s">
        <v>614</v>
      </c>
      <c r="G147" t="s">
        <v>615</v>
      </c>
    </row>
    <row r="148" spans="1:7" x14ac:dyDescent="0.25">
      <c r="A148" s="38">
        <v>44777</v>
      </c>
      <c r="B148">
        <v>25</v>
      </c>
      <c r="C148" t="s">
        <v>21</v>
      </c>
      <c r="D148" t="s">
        <v>616</v>
      </c>
      <c r="G148" t="s">
        <v>617</v>
      </c>
    </row>
    <row r="149" spans="1:7" x14ac:dyDescent="0.25">
      <c r="A149" s="38">
        <v>44778</v>
      </c>
      <c r="B149">
        <v>25</v>
      </c>
      <c r="C149" t="s">
        <v>21</v>
      </c>
      <c r="D149" t="s">
        <v>618</v>
      </c>
    </row>
    <row r="150" spans="1:7" x14ac:dyDescent="0.25">
      <c r="A150" s="38">
        <v>44779</v>
      </c>
      <c r="B150">
        <v>25</v>
      </c>
      <c r="C150" t="s">
        <v>21</v>
      </c>
      <c r="D150" t="s">
        <v>618</v>
      </c>
      <c r="G150" t="s">
        <v>619</v>
      </c>
    </row>
    <row r="151" spans="1:7" x14ac:dyDescent="0.25">
      <c r="A151" s="38">
        <v>44780</v>
      </c>
      <c r="B151">
        <v>25</v>
      </c>
      <c r="C151" t="s">
        <v>21</v>
      </c>
      <c r="D151" t="s">
        <v>620</v>
      </c>
      <c r="G151" t="s">
        <v>621</v>
      </c>
    </row>
    <row r="152" spans="1:7" x14ac:dyDescent="0.25">
      <c r="A152" s="38">
        <v>44781</v>
      </c>
      <c r="B152">
        <v>25</v>
      </c>
      <c r="C152" t="s">
        <v>21</v>
      </c>
      <c r="D152" t="s">
        <v>622</v>
      </c>
      <c r="G152" t="s">
        <v>623</v>
      </c>
    </row>
    <row r="153" spans="1:7" x14ac:dyDescent="0.25">
      <c r="A153" s="38">
        <v>44782</v>
      </c>
      <c r="B153">
        <v>25</v>
      </c>
      <c r="C153" t="s">
        <v>21</v>
      </c>
      <c r="D153" t="s">
        <v>624</v>
      </c>
    </row>
    <row r="154" spans="1:7" x14ac:dyDescent="0.25">
      <c r="A154" s="38">
        <v>44783</v>
      </c>
      <c r="B154">
        <v>25</v>
      </c>
      <c r="C154" t="s">
        <v>625</v>
      </c>
      <c r="D154" t="s">
        <v>626</v>
      </c>
      <c r="G154" t="s">
        <v>627</v>
      </c>
    </row>
    <row r="155" spans="1:7" x14ac:dyDescent="0.25">
      <c r="A155" s="38">
        <v>44784</v>
      </c>
      <c r="B155">
        <v>25</v>
      </c>
      <c r="C155" t="s">
        <v>628</v>
      </c>
      <c r="D155" t="s">
        <v>629</v>
      </c>
      <c r="G155" t="s">
        <v>630</v>
      </c>
    </row>
    <row r="156" spans="1:7" x14ac:dyDescent="0.25">
      <c r="A156" s="38">
        <v>44785</v>
      </c>
      <c r="B156">
        <v>25</v>
      </c>
      <c r="C156" t="s">
        <v>628</v>
      </c>
      <c r="D156" t="s">
        <v>631</v>
      </c>
    </row>
    <row r="157" spans="1:7" x14ac:dyDescent="0.25">
      <c r="A157" s="38">
        <v>44786</v>
      </c>
      <c r="B157">
        <v>25</v>
      </c>
      <c r="C157" t="s">
        <v>628</v>
      </c>
      <c r="D157" t="s">
        <v>631</v>
      </c>
      <c r="G157" t="s">
        <v>632</v>
      </c>
    </row>
    <row r="158" spans="1:7" x14ac:dyDescent="0.25">
      <c r="A158" s="38">
        <v>44787</v>
      </c>
      <c r="B158">
        <v>25</v>
      </c>
      <c r="C158" t="s">
        <v>628</v>
      </c>
      <c r="D158" t="s">
        <v>633</v>
      </c>
      <c r="G158" t="s">
        <v>634</v>
      </c>
    </row>
    <row r="159" spans="1:7" x14ac:dyDescent="0.25">
      <c r="A159" s="38">
        <v>44788</v>
      </c>
      <c r="B159">
        <v>25</v>
      </c>
      <c r="C159" t="s">
        <v>25</v>
      </c>
      <c r="D159" t="s">
        <v>635</v>
      </c>
      <c r="G159" t="s">
        <v>636</v>
      </c>
    </row>
    <row r="160" spans="1:7" x14ac:dyDescent="0.25">
      <c r="A160" s="38">
        <v>44789</v>
      </c>
      <c r="B160">
        <v>25</v>
      </c>
      <c r="C160" t="s">
        <v>25</v>
      </c>
      <c r="D160" t="s">
        <v>637</v>
      </c>
      <c r="G160" t="s">
        <v>638</v>
      </c>
    </row>
    <row r="161" spans="1:7" x14ac:dyDescent="0.25">
      <c r="A161" s="38">
        <v>44790</v>
      </c>
      <c r="B161">
        <v>25</v>
      </c>
      <c r="D161" t="s">
        <v>639</v>
      </c>
    </row>
    <row r="162" spans="1:7" x14ac:dyDescent="0.25">
      <c r="A162" s="38">
        <v>44791</v>
      </c>
      <c r="B162">
        <v>25</v>
      </c>
      <c r="D162" t="s">
        <v>639</v>
      </c>
    </row>
    <row r="163" spans="1:7" x14ac:dyDescent="0.25">
      <c r="A163" s="38">
        <v>44792</v>
      </c>
      <c r="B163">
        <v>25</v>
      </c>
      <c r="D163" t="s">
        <v>639</v>
      </c>
      <c r="G163" t="s">
        <v>640</v>
      </c>
    </row>
    <row r="164" spans="1:7" x14ac:dyDescent="0.25">
      <c r="A164" s="38">
        <v>44793</v>
      </c>
      <c r="B164">
        <v>25</v>
      </c>
      <c r="D164" t="s">
        <v>641</v>
      </c>
    </row>
    <row r="165" spans="1:7" x14ac:dyDescent="0.25">
      <c r="A165" s="38">
        <v>44794</v>
      </c>
      <c r="B165">
        <v>25</v>
      </c>
      <c r="D165" t="s">
        <v>641</v>
      </c>
      <c r="G165" t="s">
        <v>642</v>
      </c>
    </row>
    <row r="166" spans="1:7" x14ac:dyDescent="0.25">
      <c r="A166" s="38">
        <v>44795</v>
      </c>
      <c r="B166">
        <v>25</v>
      </c>
      <c r="C166" t="s">
        <v>643</v>
      </c>
      <c r="D166" t="s">
        <v>644</v>
      </c>
      <c r="E166" t="s">
        <v>645</v>
      </c>
    </row>
    <row r="167" spans="1:7" x14ac:dyDescent="0.25">
      <c r="A167" s="38">
        <v>44796</v>
      </c>
      <c r="B167">
        <v>25</v>
      </c>
      <c r="C167" t="s">
        <v>643</v>
      </c>
      <c r="D167" t="s">
        <v>644</v>
      </c>
      <c r="G167" t="s">
        <v>646</v>
      </c>
    </row>
    <row r="168" spans="1:7" x14ac:dyDescent="0.25">
      <c r="A168" s="38">
        <v>44797</v>
      </c>
      <c r="B168">
        <v>25</v>
      </c>
      <c r="C168" t="s">
        <v>643</v>
      </c>
      <c r="D168" t="s">
        <v>647</v>
      </c>
    </row>
    <row r="169" spans="1:7" x14ac:dyDescent="0.25">
      <c r="A169" s="38">
        <v>44798</v>
      </c>
      <c r="B169">
        <v>25</v>
      </c>
      <c r="C169" t="s">
        <v>643</v>
      </c>
      <c r="D169" t="s">
        <v>647</v>
      </c>
    </row>
    <row r="170" spans="1:7" x14ac:dyDescent="0.25">
      <c r="A170" s="38">
        <v>44799</v>
      </c>
      <c r="B170">
        <v>25</v>
      </c>
      <c r="C170" t="s">
        <v>643</v>
      </c>
      <c r="D170" t="s">
        <v>647</v>
      </c>
    </row>
    <row r="171" spans="1:7" x14ac:dyDescent="0.25">
      <c r="A171" s="38">
        <v>44800</v>
      </c>
      <c r="B171">
        <v>25</v>
      </c>
      <c r="C171" t="s">
        <v>643</v>
      </c>
      <c r="D171" t="s">
        <v>647</v>
      </c>
      <c r="E171" t="s">
        <v>645</v>
      </c>
      <c r="G171" t="s">
        <v>648</v>
      </c>
    </row>
    <row r="172" spans="1:7" x14ac:dyDescent="0.25">
      <c r="A172" s="38">
        <v>44801</v>
      </c>
      <c r="B172">
        <v>25</v>
      </c>
      <c r="C172" t="s">
        <v>643</v>
      </c>
      <c r="D172" t="s">
        <v>649</v>
      </c>
    </row>
    <row r="173" spans="1:7" x14ac:dyDescent="0.25">
      <c r="A173" s="38">
        <v>44802</v>
      </c>
      <c r="B173">
        <v>25</v>
      </c>
      <c r="C173" t="s">
        <v>643</v>
      </c>
      <c r="D173" t="s">
        <v>649</v>
      </c>
    </row>
    <row r="174" spans="1:7" x14ac:dyDescent="0.25">
      <c r="A174" s="38">
        <v>44803</v>
      </c>
      <c r="B174">
        <v>25</v>
      </c>
      <c r="C174" t="s">
        <v>643</v>
      </c>
      <c r="D174" t="s">
        <v>649</v>
      </c>
    </row>
    <row r="175" spans="1:7" x14ac:dyDescent="0.25">
      <c r="A175" s="38">
        <v>44804</v>
      </c>
      <c r="B175">
        <v>25</v>
      </c>
      <c r="C175" t="s">
        <v>643</v>
      </c>
      <c r="D175" t="s">
        <v>649</v>
      </c>
      <c r="F175" t="s">
        <v>650</v>
      </c>
      <c r="G175" t="s">
        <v>651</v>
      </c>
    </row>
    <row r="176" spans="1:7" x14ac:dyDescent="0.25">
      <c r="A176" s="38">
        <v>44805</v>
      </c>
      <c r="B176">
        <v>25</v>
      </c>
      <c r="C176" t="s">
        <v>652</v>
      </c>
      <c r="D176" t="s">
        <v>653</v>
      </c>
      <c r="E176" t="s">
        <v>645</v>
      </c>
      <c r="F176" t="s">
        <v>654</v>
      </c>
    </row>
    <row r="177" spans="1:7" x14ac:dyDescent="0.25">
      <c r="A177" s="38">
        <v>44806</v>
      </c>
      <c r="B177">
        <v>25</v>
      </c>
      <c r="C177" t="s">
        <v>652</v>
      </c>
      <c r="D177" t="s">
        <v>653</v>
      </c>
    </row>
    <row r="178" spans="1:7" x14ac:dyDescent="0.25">
      <c r="A178" s="38">
        <v>44807</v>
      </c>
      <c r="B178">
        <v>25</v>
      </c>
      <c r="C178" t="s">
        <v>652</v>
      </c>
      <c r="D178" t="s">
        <v>653</v>
      </c>
      <c r="F178" t="s">
        <v>655</v>
      </c>
      <c r="G178" t="s">
        <v>656</v>
      </c>
    </row>
    <row r="179" spans="1:7" x14ac:dyDescent="0.25">
      <c r="A179" s="38">
        <v>44808</v>
      </c>
      <c r="B179">
        <v>25</v>
      </c>
      <c r="C179" t="s">
        <v>643</v>
      </c>
      <c r="D179" t="s">
        <v>657</v>
      </c>
      <c r="G179" t="s">
        <v>658</v>
      </c>
    </row>
    <row r="180" spans="1:7" x14ac:dyDescent="0.25">
      <c r="A180" s="38">
        <v>44809</v>
      </c>
      <c r="B180">
        <v>25</v>
      </c>
      <c r="C180" t="s">
        <v>643</v>
      </c>
      <c r="D180" t="s">
        <v>659</v>
      </c>
      <c r="F180" t="s">
        <v>660</v>
      </c>
      <c r="G180" t="s">
        <v>661</v>
      </c>
    </row>
    <row r="181" spans="1:7" x14ac:dyDescent="0.25">
      <c r="A181" s="38">
        <v>44810</v>
      </c>
      <c r="B181">
        <v>25</v>
      </c>
      <c r="C181" t="s">
        <v>662</v>
      </c>
      <c r="D181" t="s">
        <v>663</v>
      </c>
      <c r="G181" t="s">
        <v>664</v>
      </c>
    </row>
    <row r="182" spans="1:7" x14ac:dyDescent="0.25">
      <c r="A182" s="38">
        <v>44811</v>
      </c>
      <c r="B182">
        <v>25</v>
      </c>
      <c r="C182" t="s">
        <v>662</v>
      </c>
      <c r="D182" t="s">
        <v>665</v>
      </c>
    </row>
    <row r="183" spans="1:7" x14ac:dyDescent="0.25">
      <c r="A183" s="38">
        <v>44812</v>
      </c>
      <c r="B183">
        <v>25</v>
      </c>
      <c r="C183" t="s">
        <v>662</v>
      </c>
      <c r="D183" t="s">
        <v>665</v>
      </c>
      <c r="F183" t="s">
        <v>666</v>
      </c>
      <c r="G183" t="s">
        <v>667</v>
      </c>
    </row>
    <row r="184" spans="1:7" x14ac:dyDescent="0.25">
      <c r="A184" s="38">
        <v>44813</v>
      </c>
      <c r="B184">
        <v>25</v>
      </c>
      <c r="C184" t="s">
        <v>320</v>
      </c>
      <c r="D184" t="s">
        <v>668</v>
      </c>
      <c r="F184" t="s">
        <v>669</v>
      </c>
      <c r="G184" t="s">
        <v>670</v>
      </c>
    </row>
    <row r="185" spans="1:7" x14ac:dyDescent="0.25">
      <c r="A185" s="38">
        <v>44814</v>
      </c>
      <c r="B185">
        <v>25</v>
      </c>
      <c r="C185" t="s">
        <v>671</v>
      </c>
      <c r="D185" t="s">
        <v>672</v>
      </c>
      <c r="G185" t="s">
        <v>673</v>
      </c>
    </row>
    <row r="186" spans="1:7" x14ac:dyDescent="0.25">
      <c r="A186" s="38">
        <v>44815</v>
      </c>
      <c r="B186">
        <v>25</v>
      </c>
      <c r="C186" t="s">
        <v>671</v>
      </c>
      <c r="D186" t="s">
        <v>674</v>
      </c>
      <c r="G186" t="s">
        <v>675</v>
      </c>
    </row>
    <row r="187" spans="1:7" x14ac:dyDescent="0.25">
      <c r="A187" s="38">
        <v>44816</v>
      </c>
      <c r="B187">
        <v>25</v>
      </c>
      <c r="C187" t="s">
        <v>25</v>
      </c>
      <c r="D187" t="s">
        <v>676</v>
      </c>
      <c r="F187" t="s">
        <v>677</v>
      </c>
      <c r="G187" t="s">
        <v>678</v>
      </c>
    </row>
    <row r="188" spans="1:7" x14ac:dyDescent="0.25">
      <c r="A188" s="38">
        <v>44817</v>
      </c>
      <c r="B188">
        <v>25</v>
      </c>
      <c r="C188" t="s">
        <v>679</v>
      </c>
      <c r="D188" t="s">
        <v>680</v>
      </c>
      <c r="G188" t="s">
        <v>681</v>
      </c>
    </row>
    <row r="189" spans="1:7" x14ac:dyDescent="0.25">
      <c r="A189" s="38">
        <v>44818</v>
      </c>
      <c r="B189">
        <v>25</v>
      </c>
      <c r="C189" t="s">
        <v>25</v>
      </c>
      <c r="D189" t="s">
        <v>682</v>
      </c>
      <c r="G189" t="s">
        <v>683</v>
      </c>
    </row>
    <row r="190" spans="1:7" x14ac:dyDescent="0.25">
      <c r="A190" s="38">
        <v>44819</v>
      </c>
      <c r="B190">
        <v>20</v>
      </c>
      <c r="D190" t="s">
        <v>684</v>
      </c>
      <c r="G190" t="s">
        <v>685</v>
      </c>
    </row>
    <row r="191" spans="1:7" x14ac:dyDescent="0.25">
      <c r="A191" s="38">
        <v>44820</v>
      </c>
      <c r="B191">
        <v>20</v>
      </c>
      <c r="D191" t="s">
        <v>686</v>
      </c>
      <c r="G191" t="s">
        <v>687</v>
      </c>
    </row>
    <row r="192" spans="1:7" x14ac:dyDescent="0.25">
      <c r="A192" s="38">
        <v>44821</v>
      </c>
      <c r="B192">
        <v>20</v>
      </c>
      <c r="D192" t="s">
        <v>688</v>
      </c>
      <c r="F192" t="s">
        <v>689</v>
      </c>
    </row>
    <row r="193" spans="1:7" x14ac:dyDescent="0.25">
      <c r="A193" s="38">
        <v>44822</v>
      </c>
      <c r="B193">
        <v>20</v>
      </c>
      <c r="C193" t="s">
        <v>26</v>
      </c>
      <c r="D193" t="s">
        <v>690</v>
      </c>
    </row>
    <row r="194" spans="1:7" x14ac:dyDescent="0.25">
      <c r="A194" s="38">
        <v>44823</v>
      </c>
      <c r="B194">
        <v>20</v>
      </c>
      <c r="C194" t="s">
        <v>26</v>
      </c>
      <c r="D194" t="s">
        <v>690</v>
      </c>
    </row>
    <row r="195" spans="1:7" x14ac:dyDescent="0.25">
      <c r="A195" s="38">
        <v>44824</v>
      </c>
      <c r="B195">
        <v>20</v>
      </c>
      <c r="C195" t="s">
        <v>26</v>
      </c>
      <c r="D195" t="s">
        <v>690</v>
      </c>
      <c r="G195" t="s">
        <v>691</v>
      </c>
    </row>
    <row r="196" spans="1:7" x14ac:dyDescent="0.25">
      <c r="A196" s="38">
        <v>44825</v>
      </c>
      <c r="B196">
        <v>20</v>
      </c>
      <c r="D196" t="s">
        <v>688</v>
      </c>
    </row>
    <row r="197" spans="1:7" x14ac:dyDescent="0.25">
      <c r="A197" s="38">
        <v>44826</v>
      </c>
      <c r="B197">
        <v>20</v>
      </c>
      <c r="D197" t="s">
        <v>688</v>
      </c>
    </row>
    <row r="198" spans="1:7" x14ac:dyDescent="0.25">
      <c r="A198" s="38">
        <v>44827</v>
      </c>
      <c r="B198">
        <v>20</v>
      </c>
      <c r="D198" t="s">
        <v>688</v>
      </c>
      <c r="F198" t="s">
        <v>692</v>
      </c>
    </row>
    <row r="199" spans="1:7" x14ac:dyDescent="0.25">
      <c r="A199" s="38">
        <v>44828</v>
      </c>
      <c r="B199">
        <v>20</v>
      </c>
      <c r="D199" t="s">
        <v>693</v>
      </c>
    </row>
    <row r="200" spans="1:7" x14ac:dyDescent="0.25">
      <c r="A200" s="38">
        <v>44829</v>
      </c>
      <c r="B200">
        <v>15</v>
      </c>
      <c r="D200" t="s">
        <v>693</v>
      </c>
    </row>
    <row r="201" spans="1:7" x14ac:dyDescent="0.25">
      <c r="A201" s="38">
        <v>44830</v>
      </c>
      <c r="B201">
        <v>15</v>
      </c>
      <c r="D201" t="s">
        <v>693</v>
      </c>
    </row>
    <row r="202" spans="1:7" x14ac:dyDescent="0.25">
      <c r="A202" s="38">
        <v>44831</v>
      </c>
      <c r="B202">
        <v>15</v>
      </c>
      <c r="D202" t="s">
        <v>693</v>
      </c>
      <c r="F202" t="s">
        <v>694</v>
      </c>
      <c r="G202" t="s">
        <v>695</v>
      </c>
    </row>
    <row r="203" spans="1:7" x14ac:dyDescent="0.25">
      <c r="A203" s="38">
        <v>44832</v>
      </c>
      <c r="B203">
        <v>15</v>
      </c>
      <c r="D203" t="s">
        <v>696</v>
      </c>
    </row>
    <row r="204" spans="1:7" x14ac:dyDescent="0.25">
      <c r="A204" s="38">
        <v>44833</v>
      </c>
      <c r="B204">
        <v>15</v>
      </c>
      <c r="D204" t="s">
        <v>696</v>
      </c>
      <c r="F204" t="s">
        <v>697</v>
      </c>
    </row>
    <row r="205" spans="1:7" x14ac:dyDescent="0.25">
      <c r="A205" s="38">
        <v>44834</v>
      </c>
      <c r="B205">
        <v>15</v>
      </c>
      <c r="C205" t="s">
        <v>698</v>
      </c>
      <c r="D205" t="s">
        <v>699</v>
      </c>
      <c r="G205" t="s">
        <v>696</v>
      </c>
    </row>
    <row r="206" spans="1:7" x14ac:dyDescent="0.25">
      <c r="A206" s="38">
        <v>44835</v>
      </c>
      <c r="B206">
        <v>15</v>
      </c>
      <c r="C206" t="s">
        <v>698</v>
      </c>
      <c r="D206" t="s">
        <v>700</v>
      </c>
    </row>
    <row r="207" spans="1:7" x14ac:dyDescent="0.25">
      <c r="A207" s="38">
        <v>44836</v>
      </c>
      <c r="B207">
        <v>15</v>
      </c>
      <c r="C207" t="s">
        <v>698</v>
      </c>
      <c r="D207" t="s">
        <v>700</v>
      </c>
      <c r="G207" t="s">
        <v>701</v>
      </c>
    </row>
    <row r="208" spans="1:7" x14ac:dyDescent="0.25">
      <c r="A208" s="38">
        <v>44837</v>
      </c>
      <c r="B208">
        <v>10</v>
      </c>
      <c r="D208" t="s">
        <v>702</v>
      </c>
    </row>
    <row r="209" spans="1:4" x14ac:dyDescent="0.25">
      <c r="A209" s="38">
        <v>44838</v>
      </c>
      <c r="B209">
        <v>5</v>
      </c>
      <c r="D209" t="s">
        <v>703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7BD8-21B3-4D98-824F-19BDEA7C695B}">
  <dimension ref="A1:G22"/>
  <sheetViews>
    <sheetView workbookViewId="0">
      <selection activeCell="B40" sqref="B40"/>
    </sheetView>
  </sheetViews>
  <sheetFormatPr defaultRowHeight="15" x14ac:dyDescent="0.25"/>
  <cols>
    <col min="1" max="1" width="18" bestFit="1" customWidth="1"/>
    <col min="2" max="2" width="76.140625" bestFit="1" customWidth="1"/>
  </cols>
  <sheetData>
    <row r="1" spans="1:7" x14ac:dyDescent="0.25">
      <c r="A1" s="37" t="s">
        <v>97</v>
      </c>
      <c r="B1" s="37" t="s">
        <v>282</v>
      </c>
      <c r="C1" t="s">
        <v>16</v>
      </c>
      <c r="D1" t="s">
        <v>17</v>
      </c>
      <c r="E1" t="s">
        <v>18</v>
      </c>
      <c r="F1" t="s">
        <v>19</v>
      </c>
    </row>
    <row r="2" spans="1:7" x14ac:dyDescent="0.25">
      <c r="A2" s="38">
        <v>44639</v>
      </c>
      <c r="B2" t="s">
        <v>704</v>
      </c>
      <c r="C2">
        <v>1</v>
      </c>
      <c r="D2">
        <v>3</v>
      </c>
      <c r="E2" t="s">
        <v>20</v>
      </c>
      <c r="F2" t="s">
        <v>321</v>
      </c>
    </row>
    <row r="3" spans="1:7" x14ac:dyDescent="0.25">
      <c r="A3" s="38">
        <v>44639</v>
      </c>
      <c r="B3" t="s">
        <v>27</v>
      </c>
      <c r="C3">
        <v>1</v>
      </c>
      <c r="D3">
        <v>3</v>
      </c>
      <c r="E3" t="s">
        <v>20</v>
      </c>
      <c r="F3" t="s">
        <v>96</v>
      </c>
    </row>
    <row r="4" spans="1:7" x14ac:dyDescent="0.25">
      <c r="A4" s="38">
        <v>44682</v>
      </c>
      <c r="B4" t="s">
        <v>705</v>
      </c>
      <c r="C4">
        <v>1</v>
      </c>
      <c r="D4">
        <v>3</v>
      </c>
      <c r="E4" t="s">
        <v>20</v>
      </c>
      <c r="F4" t="s">
        <v>96</v>
      </c>
    </row>
    <row r="5" spans="1:7" s="6" customFormat="1" x14ac:dyDescent="0.25">
      <c r="A5" s="38">
        <v>44687</v>
      </c>
      <c r="B5" t="s">
        <v>419</v>
      </c>
      <c r="C5" s="6">
        <v>1</v>
      </c>
      <c r="D5" s="6">
        <v>3</v>
      </c>
      <c r="E5" t="s">
        <v>20</v>
      </c>
      <c r="F5" t="s">
        <v>96</v>
      </c>
    </row>
    <row r="6" spans="1:7" x14ac:dyDescent="0.25">
      <c r="A6" s="38">
        <v>44693</v>
      </c>
      <c r="B6" s="6" t="s">
        <v>434</v>
      </c>
      <c r="C6" s="6">
        <v>1</v>
      </c>
      <c r="D6" s="6">
        <v>3</v>
      </c>
      <c r="E6" s="6" t="s">
        <v>322</v>
      </c>
      <c r="F6" s="6" t="s">
        <v>287</v>
      </c>
      <c r="G6" s="6"/>
    </row>
    <row r="7" spans="1:7" x14ac:dyDescent="0.25">
      <c r="A7" s="38">
        <v>44716</v>
      </c>
      <c r="B7" t="s">
        <v>473</v>
      </c>
      <c r="C7">
        <v>1</v>
      </c>
      <c r="D7">
        <v>3</v>
      </c>
      <c r="E7" t="s">
        <v>20</v>
      </c>
      <c r="F7" t="s">
        <v>96</v>
      </c>
    </row>
    <row r="8" spans="1:7" x14ac:dyDescent="0.25">
      <c r="A8" s="38">
        <v>44731</v>
      </c>
      <c r="B8" s="6" t="s">
        <v>508</v>
      </c>
      <c r="C8" s="6">
        <v>1</v>
      </c>
      <c r="D8" s="6">
        <v>3</v>
      </c>
      <c r="E8" s="6" t="s">
        <v>322</v>
      </c>
      <c r="F8" s="6" t="s">
        <v>287</v>
      </c>
    </row>
    <row r="9" spans="1:7" s="6" customFormat="1" x14ac:dyDescent="0.25">
      <c r="A9" s="38">
        <v>44733</v>
      </c>
      <c r="B9" t="s">
        <v>515</v>
      </c>
      <c r="C9" s="6">
        <v>1</v>
      </c>
      <c r="D9" s="6">
        <v>3</v>
      </c>
      <c r="E9" t="s">
        <v>20</v>
      </c>
      <c r="F9" t="s">
        <v>96</v>
      </c>
    </row>
    <row r="10" spans="1:7" x14ac:dyDescent="0.25">
      <c r="A10" s="38">
        <v>44749</v>
      </c>
      <c r="B10" t="s">
        <v>546</v>
      </c>
      <c r="C10">
        <v>1</v>
      </c>
      <c r="D10">
        <v>3</v>
      </c>
      <c r="E10" t="s">
        <v>20</v>
      </c>
      <c r="F10" t="s">
        <v>96</v>
      </c>
    </row>
    <row r="11" spans="1:7" x14ac:dyDescent="0.25">
      <c r="A11" s="38">
        <v>44741</v>
      </c>
      <c r="B11" s="6" t="s">
        <v>532</v>
      </c>
      <c r="C11" s="6">
        <v>1</v>
      </c>
      <c r="D11" s="6">
        <v>3</v>
      </c>
      <c r="E11" s="6" t="s">
        <v>322</v>
      </c>
      <c r="F11" s="6" t="s">
        <v>287</v>
      </c>
      <c r="G11" s="6"/>
    </row>
    <row r="12" spans="1:7" s="6" customFormat="1" x14ac:dyDescent="0.25">
      <c r="A12" s="38">
        <v>44661</v>
      </c>
      <c r="B12" s="6" t="s">
        <v>706</v>
      </c>
      <c r="C12" s="6">
        <v>1</v>
      </c>
      <c r="D12" s="6">
        <v>3</v>
      </c>
      <c r="E12" s="6" t="s">
        <v>322</v>
      </c>
      <c r="F12" s="6" t="s">
        <v>287</v>
      </c>
    </row>
    <row r="13" spans="1:7" x14ac:dyDescent="0.25">
      <c r="A13" s="38">
        <v>44661</v>
      </c>
      <c r="B13" t="s">
        <v>707</v>
      </c>
      <c r="C13">
        <v>1</v>
      </c>
      <c r="D13">
        <v>3</v>
      </c>
      <c r="E13" t="s">
        <v>20</v>
      </c>
      <c r="F13" t="s">
        <v>96</v>
      </c>
    </row>
    <row r="14" spans="1:7" x14ac:dyDescent="0.25">
      <c r="A14" s="38">
        <v>44682</v>
      </c>
      <c r="B14" s="6" t="s">
        <v>708</v>
      </c>
      <c r="C14" s="6">
        <v>1</v>
      </c>
      <c r="D14" s="6">
        <v>3</v>
      </c>
      <c r="E14" s="6" t="s">
        <v>322</v>
      </c>
      <c r="F14" s="6" t="s">
        <v>287</v>
      </c>
      <c r="G14" s="6"/>
    </row>
    <row r="15" spans="1:7" s="6" customFormat="1" x14ac:dyDescent="0.25">
      <c r="A15" s="38">
        <v>44727</v>
      </c>
      <c r="B15" t="s">
        <v>496</v>
      </c>
      <c r="C15" s="6">
        <v>1</v>
      </c>
      <c r="D15" s="6">
        <v>3</v>
      </c>
      <c r="E15" t="s">
        <v>20</v>
      </c>
      <c r="F15" t="s">
        <v>96</v>
      </c>
    </row>
    <row r="16" spans="1:7" x14ac:dyDescent="0.25">
      <c r="A16" s="38">
        <v>44795</v>
      </c>
      <c r="B16" t="s">
        <v>645</v>
      </c>
      <c r="C16">
        <v>1</v>
      </c>
      <c r="D16">
        <v>3</v>
      </c>
      <c r="E16" t="s">
        <v>20</v>
      </c>
      <c r="F16" t="s">
        <v>96</v>
      </c>
    </row>
    <row r="17" spans="1:7" x14ac:dyDescent="0.25">
      <c r="A17" s="38">
        <v>44800</v>
      </c>
      <c r="B17" t="s">
        <v>645</v>
      </c>
      <c r="C17">
        <v>1</v>
      </c>
      <c r="D17">
        <v>3</v>
      </c>
      <c r="E17" t="s">
        <v>20</v>
      </c>
      <c r="F17" t="s">
        <v>96</v>
      </c>
    </row>
    <row r="18" spans="1:7" s="6" customFormat="1" x14ac:dyDescent="0.25">
      <c r="A18" s="38">
        <v>44805</v>
      </c>
      <c r="B18" t="s">
        <v>645</v>
      </c>
      <c r="C18" s="6">
        <v>1</v>
      </c>
      <c r="D18" s="6">
        <v>3</v>
      </c>
      <c r="E18" t="s">
        <v>20</v>
      </c>
      <c r="F18" t="s">
        <v>96</v>
      </c>
    </row>
    <row r="19" spans="1:7" x14ac:dyDescent="0.25">
      <c r="A19" s="38">
        <v>44681</v>
      </c>
      <c r="B19" t="s">
        <v>401</v>
      </c>
      <c r="C19">
        <v>1</v>
      </c>
      <c r="D19">
        <v>3</v>
      </c>
      <c r="E19" t="s">
        <v>20</v>
      </c>
      <c r="F19" t="s">
        <v>96</v>
      </c>
    </row>
    <row r="20" spans="1:7" s="6" customFormat="1" x14ac:dyDescent="0.25">
      <c r="A20" s="38">
        <v>44729</v>
      </c>
      <c r="B20" t="s">
        <v>501</v>
      </c>
      <c r="C20" s="6">
        <v>1</v>
      </c>
      <c r="D20" s="6">
        <v>3</v>
      </c>
      <c r="E20" t="s">
        <v>20</v>
      </c>
      <c r="F20" t="s">
        <v>96</v>
      </c>
      <c r="G20"/>
    </row>
    <row r="22" spans="1:7" ht="13.9" x14ac:dyDescent="0.25">
      <c r="A22"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AC16-0D70-4668-B434-81C3637D3D4E}">
  <dimension ref="A1:F59"/>
  <sheetViews>
    <sheetView workbookViewId="0">
      <selection activeCell="D44" sqref="D44"/>
    </sheetView>
  </sheetViews>
  <sheetFormatPr defaultRowHeight="15" x14ac:dyDescent="0.25"/>
  <cols>
    <col min="1" max="1" width="11.42578125" customWidth="1"/>
    <col min="2" max="2" width="108.42578125" bestFit="1" customWidth="1"/>
  </cols>
  <sheetData>
    <row r="1" spans="1:6" x14ac:dyDescent="0.25">
      <c r="B1" t="s">
        <v>1</v>
      </c>
      <c r="C1" t="s">
        <v>16</v>
      </c>
      <c r="D1" t="s">
        <v>17</v>
      </c>
      <c r="E1" t="s">
        <v>18</v>
      </c>
      <c r="F1" t="s">
        <v>19</v>
      </c>
    </row>
    <row r="2" spans="1:6" x14ac:dyDescent="0.25">
      <c r="A2" s="1">
        <v>44473</v>
      </c>
      <c r="B2" t="s">
        <v>266</v>
      </c>
      <c r="C2">
        <v>1</v>
      </c>
      <c r="D2">
        <v>3</v>
      </c>
      <c r="E2" t="s">
        <v>20</v>
      </c>
      <c r="F2" t="s">
        <v>96</v>
      </c>
    </row>
    <row r="3" spans="1:6" x14ac:dyDescent="0.25">
      <c r="A3" s="1">
        <v>44473</v>
      </c>
      <c r="B3" t="s">
        <v>267</v>
      </c>
      <c r="C3">
        <v>1</v>
      </c>
      <c r="D3">
        <v>3</v>
      </c>
      <c r="E3" t="s">
        <v>20</v>
      </c>
      <c r="F3" t="s">
        <v>96</v>
      </c>
    </row>
    <row r="4" spans="1:6" x14ac:dyDescent="0.25">
      <c r="A4" s="1">
        <v>44523</v>
      </c>
      <c r="B4" t="s">
        <v>268</v>
      </c>
      <c r="C4">
        <v>1</v>
      </c>
      <c r="D4">
        <v>3</v>
      </c>
      <c r="E4" t="s">
        <v>20</v>
      </c>
      <c r="F4" t="s">
        <v>96</v>
      </c>
    </row>
    <row r="5" spans="1:6" x14ac:dyDescent="0.25">
      <c r="A5" s="1">
        <v>44524</v>
      </c>
      <c r="B5" t="s">
        <v>269</v>
      </c>
      <c r="C5">
        <v>1</v>
      </c>
      <c r="D5">
        <v>3</v>
      </c>
      <c r="E5" t="s">
        <v>20</v>
      </c>
      <c r="F5" t="s">
        <v>287</v>
      </c>
    </row>
    <row r="6" spans="1:6" x14ac:dyDescent="0.25">
      <c r="A6" s="1">
        <v>44526</v>
      </c>
      <c r="B6" t="s">
        <v>270</v>
      </c>
      <c r="C6">
        <v>1</v>
      </c>
      <c r="D6">
        <v>3</v>
      </c>
      <c r="E6" t="s">
        <v>20</v>
      </c>
      <c r="F6" t="s">
        <v>288</v>
      </c>
    </row>
    <row r="7" spans="1:6" x14ac:dyDescent="0.25">
      <c r="A7" s="1">
        <v>44529</v>
      </c>
      <c r="B7" t="s">
        <v>271</v>
      </c>
      <c r="C7">
        <v>1</v>
      </c>
      <c r="D7">
        <v>3</v>
      </c>
      <c r="E7" t="s">
        <v>20</v>
      </c>
      <c r="F7" t="s">
        <v>289</v>
      </c>
    </row>
    <row r="8" spans="1:6" x14ac:dyDescent="0.25">
      <c r="A8" s="1">
        <v>44531</v>
      </c>
      <c r="B8" t="s">
        <v>272</v>
      </c>
      <c r="C8">
        <v>1</v>
      </c>
      <c r="D8">
        <v>3</v>
      </c>
      <c r="E8" t="s">
        <v>20</v>
      </c>
      <c r="F8" t="s">
        <v>290</v>
      </c>
    </row>
    <row r="9" spans="1:6" x14ac:dyDescent="0.25">
      <c r="A9" s="1">
        <v>44532</v>
      </c>
      <c r="B9" t="s">
        <v>273</v>
      </c>
      <c r="C9">
        <v>1</v>
      </c>
      <c r="D9">
        <v>3</v>
      </c>
      <c r="E9" t="s">
        <v>20</v>
      </c>
      <c r="F9" t="s">
        <v>290</v>
      </c>
    </row>
    <row r="10" spans="1:6" x14ac:dyDescent="0.25">
      <c r="A10" s="1">
        <v>44544</v>
      </c>
      <c r="B10" t="s">
        <v>291</v>
      </c>
      <c r="C10">
        <v>1</v>
      </c>
      <c r="D10">
        <v>3</v>
      </c>
      <c r="E10" t="s">
        <v>20</v>
      </c>
      <c r="F10" t="s">
        <v>289</v>
      </c>
    </row>
    <row r="11" spans="1:6" x14ac:dyDescent="0.25">
      <c r="A11" s="1">
        <v>44546</v>
      </c>
      <c r="B11" t="s">
        <v>274</v>
      </c>
      <c r="C11">
        <v>1</v>
      </c>
      <c r="D11">
        <v>3</v>
      </c>
      <c r="E11" t="s">
        <v>20</v>
      </c>
      <c r="F11" t="s">
        <v>290</v>
      </c>
    </row>
    <row r="12" spans="1:6" x14ac:dyDescent="0.25">
      <c r="A12" s="1">
        <v>44547</v>
      </c>
      <c r="B12" t="s">
        <v>275</v>
      </c>
    </row>
    <row r="13" spans="1:6" x14ac:dyDescent="0.25">
      <c r="A13" s="1">
        <v>44559</v>
      </c>
      <c r="B13" t="s">
        <v>292</v>
      </c>
      <c r="C13">
        <v>1</v>
      </c>
      <c r="D13">
        <v>3</v>
      </c>
      <c r="E13" t="s">
        <v>20</v>
      </c>
      <c r="F13" t="s">
        <v>289</v>
      </c>
    </row>
    <row r="14" spans="1:6" x14ac:dyDescent="0.25">
      <c r="A14" s="1">
        <v>44561</v>
      </c>
      <c r="B14" t="s">
        <v>276</v>
      </c>
      <c r="C14">
        <v>1</v>
      </c>
      <c r="D14">
        <v>3</v>
      </c>
      <c r="E14" t="s">
        <v>20</v>
      </c>
      <c r="F14" t="s">
        <v>290</v>
      </c>
    </row>
    <row r="15" spans="1:6" x14ac:dyDescent="0.25">
      <c r="A15" s="1">
        <v>44562</v>
      </c>
      <c r="B15" t="s">
        <v>293</v>
      </c>
      <c r="C15">
        <v>1</v>
      </c>
      <c r="D15">
        <v>3</v>
      </c>
      <c r="E15" t="s">
        <v>20</v>
      </c>
      <c r="F15" t="s">
        <v>290</v>
      </c>
    </row>
    <row r="16" spans="1:6" x14ac:dyDescent="0.25">
      <c r="A16" s="1">
        <v>44576</v>
      </c>
      <c r="B16" t="s">
        <v>277</v>
      </c>
      <c r="C16">
        <v>1</v>
      </c>
      <c r="D16">
        <v>3</v>
      </c>
      <c r="E16" t="s">
        <v>20</v>
      </c>
      <c r="F16" t="s">
        <v>290</v>
      </c>
    </row>
    <row r="17" spans="1:6" x14ac:dyDescent="0.25">
      <c r="A17" s="1">
        <v>44577</v>
      </c>
      <c r="B17" t="s">
        <v>278</v>
      </c>
      <c r="C17">
        <v>1</v>
      </c>
      <c r="D17">
        <v>3</v>
      </c>
      <c r="E17" t="s">
        <v>20</v>
      </c>
      <c r="F17" t="s">
        <v>290</v>
      </c>
    </row>
    <row r="18" spans="1:6" x14ac:dyDescent="0.25">
      <c r="A18" s="1">
        <v>44582</v>
      </c>
      <c r="B18" t="s">
        <v>279</v>
      </c>
    </row>
    <row r="19" spans="1:6" x14ac:dyDescent="0.25">
      <c r="A19" s="1">
        <v>44584</v>
      </c>
      <c r="B19" t="s">
        <v>280</v>
      </c>
      <c r="C19">
        <v>1</v>
      </c>
      <c r="D19">
        <v>3</v>
      </c>
      <c r="E19" t="s">
        <v>20</v>
      </c>
      <c r="F19" t="s">
        <v>96</v>
      </c>
    </row>
    <row r="20" spans="1:6" x14ac:dyDescent="0.25">
      <c r="A20" s="1">
        <v>44590</v>
      </c>
      <c r="B20" t="s">
        <v>281</v>
      </c>
    </row>
    <row r="23" spans="1:6" x14ac:dyDescent="0.25">
      <c r="C23" s="1"/>
    </row>
    <row r="24" spans="1:6" x14ac:dyDescent="0.25">
      <c r="A24" s="1"/>
      <c r="C24" s="1"/>
    </row>
    <row r="25" spans="1:6" x14ac:dyDescent="0.25">
      <c r="A25" s="1"/>
      <c r="C25" s="1"/>
    </row>
    <row r="26" spans="1:6" x14ac:dyDescent="0.25">
      <c r="A26" s="1"/>
      <c r="C26" s="1"/>
    </row>
    <row r="27" spans="1:6" x14ac:dyDescent="0.25">
      <c r="A27" s="1"/>
      <c r="C27" s="1"/>
    </row>
    <row r="28" spans="1:6" x14ac:dyDescent="0.25">
      <c r="A28" s="1"/>
      <c r="C28" s="1"/>
    </row>
    <row r="29" spans="1:6" x14ac:dyDescent="0.25">
      <c r="A29" s="1"/>
      <c r="C29" s="1"/>
    </row>
    <row r="30" spans="1:6" x14ac:dyDescent="0.25">
      <c r="A30" s="1"/>
      <c r="C30" s="1"/>
    </row>
    <row r="31" spans="1:6" x14ac:dyDescent="0.25">
      <c r="A31" s="1"/>
      <c r="C31" s="1"/>
    </row>
    <row r="32" spans="1:6" x14ac:dyDescent="0.25">
      <c r="A32" s="1"/>
      <c r="C32" s="1"/>
    </row>
    <row r="33" spans="1:3" x14ac:dyDescent="0.25">
      <c r="A33" s="1"/>
      <c r="C33" s="1"/>
    </row>
    <row r="34" spans="1:3" x14ac:dyDescent="0.25">
      <c r="A34" s="1"/>
      <c r="C34" s="1"/>
    </row>
    <row r="35" spans="1:3" x14ac:dyDescent="0.25">
      <c r="A35" s="1"/>
      <c r="C35" s="1"/>
    </row>
    <row r="36" spans="1:3" x14ac:dyDescent="0.25">
      <c r="A36" s="1"/>
      <c r="C36" s="1"/>
    </row>
    <row r="37" spans="1:3" x14ac:dyDescent="0.25">
      <c r="A37" s="1"/>
      <c r="C37" s="1"/>
    </row>
    <row r="38" spans="1:3" x14ac:dyDescent="0.25">
      <c r="A38" s="1"/>
      <c r="C38" s="1"/>
    </row>
    <row r="39" spans="1:3" x14ac:dyDescent="0.25">
      <c r="A39" s="1"/>
      <c r="C39" s="1"/>
    </row>
    <row r="40" spans="1:3" x14ac:dyDescent="0.25">
      <c r="A40" s="1"/>
      <c r="C40" s="1"/>
    </row>
    <row r="41" spans="1:3" x14ac:dyDescent="0.25">
      <c r="A41" s="1"/>
      <c r="C41" s="1"/>
    </row>
    <row r="42" spans="1:3" x14ac:dyDescent="0.25">
      <c r="C42" s="1"/>
    </row>
    <row r="43" spans="1:3" x14ac:dyDescent="0.25">
      <c r="C43" s="1"/>
    </row>
    <row r="44" spans="1:3" x14ac:dyDescent="0.25">
      <c r="C44" s="1"/>
    </row>
    <row r="59" spans="1:1" x14ac:dyDescent="0.25">
      <c r="A59"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38CA-90B7-412C-AD9C-E199EBA0219B}">
  <dimension ref="A1:C34"/>
  <sheetViews>
    <sheetView workbookViewId="0">
      <selection activeCell="D35" sqref="D35"/>
    </sheetView>
  </sheetViews>
  <sheetFormatPr defaultRowHeight="15" x14ac:dyDescent="0.25"/>
  <cols>
    <col min="1" max="2" width="18.140625" bestFit="1" customWidth="1"/>
  </cols>
  <sheetData>
    <row r="1" spans="1:3" x14ac:dyDescent="0.25">
      <c r="A1" s="37" t="s">
        <v>323</v>
      </c>
      <c r="B1" s="37" t="s">
        <v>324</v>
      </c>
      <c r="C1" s="37" t="s">
        <v>282</v>
      </c>
    </row>
    <row r="2" spans="1:3" x14ac:dyDescent="0.25">
      <c r="A2" s="38">
        <v>44740</v>
      </c>
      <c r="B2" s="38">
        <f>A2+7.5/24</f>
        <v>44740.3125</v>
      </c>
      <c r="C2" t="s">
        <v>710</v>
      </c>
    </row>
    <row r="3" spans="1:3" x14ac:dyDescent="0.25">
      <c r="A3" s="38">
        <v>44750</v>
      </c>
      <c r="B3" s="38">
        <f>A3+9/24</f>
        <v>44750.375</v>
      </c>
      <c r="C3" t="s">
        <v>711</v>
      </c>
    </row>
    <row r="4" spans="1:3" x14ac:dyDescent="0.25">
      <c r="A4" s="38">
        <v>44750</v>
      </c>
      <c r="B4" s="38">
        <f>A4+8/24</f>
        <v>44750.333333333336</v>
      </c>
      <c r="C4" t="s">
        <v>712</v>
      </c>
    </row>
    <row r="5" spans="1:3" x14ac:dyDescent="0.25">
      <c r="A5" s="38">
        <v>44812</v>
      </c>
      <c r="B5" s="38">
        <f>A5+8.5/24</f>
        <v>44812.354166666664</v>
      </c>
      <c r="C5" t="s">
        <v>713</v>
      </c>
    </row>
    <row r="6" spans="1:3" x14ac:dyDescent="0.25">
      <c r="A6" s="38">
        <v>44749</v>
      </c>
      <c r="B6" s="38">
        <f>A6+9.5/24</f>
        <v>44749.395833333336</v>
      </c>
      <c r="C6" t="s">
        <v>547</v>
      </c>
    </row>
    <row r="7" spans="1:3" x14ac:dyDescent="0.25">
      <c r="A7" s="38">
        <v>44821</v>
      </c>
      <c r="B7" s="38">
        <f>A7+10/24</f>
        <v>44821.416666666664</v>
      </c>
      <c r="C7" t="s">
        <v>689</v>
      </c>
    </row>
    <row r="8" spans="1:3" x14ac:dyDescent="0.25">
      <c r="A8" s="38">
        <v>44750</v>
      </c>
      <c r="B8" s="38">
        <f>A8+10.5/24</f>
        <v>44750.4375</v>
      </c>
      <c r="C8" t="s">
        <v>714</v>
      </c>
    </row>
    <row r="9" spans="1:3" x14ac:dyDescent="0.25">
      <c r="A9" s="38">
        <v>44812</v>
      </c>
      <c r="B9" s="38">
        <f>A9+14/24</f>
        <v>44812.583333333336</v>
      </c>
      <c r="C9" t="s">
        <v>715</v>
      </c>
    </row>
    <row r="10" spans="1:3" x14ac:dyDescent="0.25">
      <c r="A10" s="38">
        <v>44740</v>
      </c>
      <c r="B10" s="38">
        <f>A10+8/24</f>
        <v>44740.333333333336</v>
      </c>
      <c r="C10" t="s">
        <v>716</v>
      </c>
    </row>
    <row r="11" spans="1:3" x14ac:dyDescent="0.25">
      <c r="A11" s="38">
        <v>44773</v>
      </c>
      <c r="B11" s="38">
        <f>A11+8.5/24</f>
        <v>44773.354166666664</v>
      </c>
      <c r="C11" t="s">
        <v>717</v>
      </c>
    </row>
    <row r="12" spans="1:3" x14ac:dyDescent="0.25">
      <c r="A12" s="38">
        <v>44740</v>
      </c>
      <c r="B12" s="38">
        <f>A12+15.5/24</f>
        <v>44740.645833333336</v>
      </c>
      <c r="C12" t="s">
        <v>718</v>
      </c>
    </row>
    <row r="13" spans="1:3" x14ac:dyDescent="0.25">
      <c r="A13" s="38">
        <v>44805</v>
      </c>
      <c r="B13" s="38">
        <f>A13+16/24</f>
        <v>44805.666666666664</v>
      </c>
      <c r="C13" t="s">
        <v>654</v>
      </c>
    </row>
    <row r="14" spans="1:3" x14ac:dyDescent="0.25">
      <c r="A14" s="38">
        <v>44729</v>
      </c>
      <c r="B14" s="38">
        <f>A14+8.5/24</f>
        <v>44729.354166666664</v>
      </c>
      <c r="C14" t="s">
        <v>502</v>
      </c>
    </row>
    <row r="15" spans="1:3" x14ac:dyDescent="0.25">
      <c r="A15" s="38">
        <v>44697</v>
      </c>
      <c r="B15" s="38">
        <f>A15+9.5/24</f>
        <v>44697.395833333336</v>
      </c>
      <c r="C15" t="s">
        <v>439</v>
      </c>
    </row>
    <row r="16" spans="1:3" x14ac:dyDescent="0.25">
      <c r="A16" s="38">
        <v>44712</v>
      </c>
      <c r="B16" s="38">
        <f>A16+7.5/24</f>
        <v>44712.3125</v>
      </c>
      <c r="C16" t="s">
        <v>719</v>
      </c>
    </row>
    <row r="17" spans="1:3" x14ac:dyDescent="0.25">
      <c r="A17" s="38">
        <v>44728</v>
      </c>
      <c r="B17" s="38">
        <f>A17+9/24</f>
        <v>44728.375</v>
      </c>
      <c r="C17" t="s">
        <v>498</v>
      </c>
    </row>
    <row r="18" spans="1:3" x14ac:dyDescent="0.25">
      <c r="A18" s="38">
        <v>44733</v>
      </c>
      <c r="B18" s="38">
        <f>A18+14/24</f>
        <v>44733.583333333336</v>
      </c>
      <c r="C18" t="s">
        <v>720</v>
      </c>
    </row>
    <row r="19" spans="1:3" x14ac:dyDescent="0.25">
      <c r="A19" s="38">
        <v>44695</v>
      </c>
      <c r="B19" s="38">
        <f>A19+14.5/24</f>
        <v>44695.604166666664</v>
      </c>
      <c r="C19" t="s">
        <v>435</v>
      </c>
    </row>
    <row r="20" spans="1:3" x14ac:dyDescent="0.25">
      <c r="A20" s="38">
        <v>44733</v>
      </c>
      <c r="B20" s="38">
        <f>A20+15/24</f>
        <v>44733.625</v>
      </c>
      <c r="C20" t="s">
        <v>721</v>
      </c>
    </row>
    <row r="21" spans="1:3" x14ac:dyDescent="0.25">
      <c r="A21" s="38">
        <v>44804</v>
      </c>
      <c r="B21" s="38">
        <f>A21+15.5/24</f>
        <v>44804.645833333336</v>
      </c>
      <c r="C21" t="s">
        <v>650</v>
      </c>
    </row>
    <row r="22" spans="1:3" x14ac:dyDescent="0.25">
      <c r="A22" s="38">
        <v>44712</v>
      </c>
      <c r="B22" s="38">
        <f>A22+16/24</f>
        <v>44712.666666666664</v>
      </c>
      <c r="C22" t="s">
        <v>722</v>
      </c>
    </row>
    <row r="23" spans="1:3" x14ac:dyDescent="0.25">
      <c r="A23" s="38">
        <v>44809</v>
      </c>
      <c r="B23" s="38">
        <f>A23+7.5/24</f>
        <v>44809.3125</v>
      </c>
      <c r="C23" t="s">
        <v>660</v>
      </c>
    </row>
    <row r="24" spans="1:3" x14ac:dyDescent="0.25">
      <c r="A24" s="38">
        <v>44663</v>
      </c>
      <c r="B24" s="38">
        <f>A24+9/24</f>
        <v>44663.375</v>
      </c>
      <c r="C24" t="s">
        <v>382</v>
      </c>
    </row>
    <row r="25" spans="1:3" x14ac:dyDescent="0.25">
      <c r="A25" s="38">
        <v>44673</v>
      </c>
      <c r="B25" s="38">
        <f>A25+8/24</f>
        <v>44673.333333333336</v>
      </c>
      <c r="C25" t="s">
        <v>394</v>
      </c>
    </row>
    <row r="26" spans="1:3" x14ac:dyDescent="0.25">
      <c r="A26" s="38">
        <v>44773</v>
      </c>
      <c r="B26" s="38">
        <f>A26+8.5/24</f>
        <v>44773.354166666664</v>
      </c>
      <c r="C26" t="s">
        <v>723</v>
      </c>
    </row>
    <row r="27" spans="1:3" x14ac:dyDescent="0.25">
      <c r="A27" s="38">
        <v>44807</v>
      </c>
      <c r="B27" s="38">
        <f>A27+7.5/24</f>
        <v>44807.3125</v>
      </c>
      <c r="C27" t="s">
        <v>655</v>
      </c>
    </row>
    <row r="28" spans="1:3" x14ac:dyDescent="0.25">
      <c r="A28" s="38">
        <v>44813</v>
      </c>
      <c r="B28" s="38">
        <f>A28+14/24</f>
        <v>44813.583333333336</v>
      </c>
      <c r="C28" t="s">
        <v>669</v>
      </c>
    </row>
    <row r="29" spans="1:3" x14ac:dyDescent="0.25">
      <c r="A29" s="38">
        <v>44756</v>
      </c>
      <c r="B29" s="38">
        <f>A29+14.5/24</f>
        <v>44756.604166666664</v>
      </c>
      <c r="C29" t="s">
        <v>568</v>
      </c>
    </row>
    <row r="30" spans="1:3" x14ac:dyDescent="0.25">
      <c r="A30" s="38">
        <v>44833</v>
      </c>
      <c r="B30" s="38">
        <f>A30+15/24</f>
        <v>44833.625</v>
      </c>
      <c r="C30" t="s">
        <v>697</v>
      </c>
    </row>
    <row r="31" spans="1:3" x14ac:dyDescent="0.25">
      <c r="A31" s="38">
        <v>44761</v>
      </c>
      <c r="B31" s="38">
        <f>A31+15.5/24</f>
        <v>44761.645833333336</v>
      </c>
      <c r="C31" t="s">
        <v>581</v>
      </c>
    </row>
    <row r="32" spans="1:3" x14ac:dyDescent="0.25">
      <c r="A32" s="38">
        <v>44816</v>
      </c>
      <c r="B32" s="38">
        <f>A32+16/24</f>
        <v>44816.666666666664</v>
      </c>
      <c r="C32" t="s">
        <v>677</v>
      </c>
    </row>
    <row r="33" spans="1:3" x14ac:dyDescent="0.25">
      <c r="A33" s="38">
        <v>44827</v>
      </c>
      <c r="B33" s="38">
        <f>A33+10.5/24</f>
        <v>44827.4375</v>
      </c>
      <c r="C33" t="s">
        <v>692</v>
      </c>
    </row>
    <row r="34" spans="1:3" x14ac:dyDescent="0.25">
      <c r="A34" s="38">
        <v>44831</v>
      </c>
      <c r="B34" s="38">
        <f t="shared" ref="B34" si="0">A34+8/24</f>
        <v>44831.333333333336</v>
      </c>
      <c r="C34" t="s">
        <v>694</v>
      </c>
    </row>
  </sheetData>
  <conditionalFormatting sqref="B9 B12:B13">
    <cfRule type="timePeriod" dxfId="22" priority="3" timePeriod="lastWeek">
      <formula>AND(TODAY()-ROUNDDOWN(B9,0)&gt;=(WEEKDAY(TODAY())),TODAY()-ROUNDDOWN(B9,0)&lt;(WEEKDAY(TODAY())+7))</formula>
    </cfRule>
  </conditionalFormatting>
  <conditionalFormatting sqref="B18:B22">
    <cfRule type="timePeriod" dxfId="21" priority="2" timePeriod="lastWeek">
      <formula>AND(TODAY()-ROUNDDOWN(B18,0)&gt;=(WEEKDAY(TODAY())),TODAY()-ROUNDDOWN(B18,0)&lt;(WEEKDAY(TODAY())+7))</formula>
    </cfRule>
  </conditionalFormatting>
  <conditionalFormatting sqref="B28:B32">
    <cfRule type="timePeriod" dxfId="20" priority="1" timePeriod="lastWeek">
      <formula>AND(TODAY()-ROUNDDOWN(B28,0)&gt;=(WEEKDAY(TODAY())),TODAY()-ROUNDDOWN(B28,0)&lt;(WEEKDAY(TODAY())+7))</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3A9D-C3E6-4228-8B43-D7B7BE7FB124}">
  <dimension ref="A1:C279"/>
  <sheetViews>
    <sheetView workbookViewId="0">
      <selection activeCell="C29" sqref="C29"/>
    </sheetView>
  </sheetViews>
  <sheetFormatPr defaultRowHeight="15" x14ac:dyDescent="0.25"/>
  <cols>
    <col min="1" max="2" width="18.140625" bestFit="1" customWidth="1"/>
  </cols>
  <sheetData>
    <row r="1" spans="1:3" x14ac:dyDescent="0.25">
      <c r="A1" s="37" t="s">
        <v>323</v>
      </c>
      <c r="B1" s="37" t="s">
        <v>324</v>
      </c>
      <c r="C1" s="37" t="s">
        <v>282</v>
      </c>
    </row>
    <row r="2" spans="1:3" x14ac:dyDescent="0.25">
      <c r="A2" s="38">
        <v>44634</v>
      </c>
      <c r="B2" s="38">
        <f>A2+7.5/24</f>
        <v>44634.3125</v>
      </c>
      <c r="C2" t="s">
        <v>344</v>
      </c>
    </row>
    <row r="3" spans="1:3" x14ac:dyDescent="0.25">
      <c r="A3" s="38">
        <v>44632</v>
      </c>
      <c r="B3" s="38">
        <f>A3+9/24</f>
        <v>44632.375</v>
      </c>
      <c r="C3" t="s">
        <v>725</v>
      </c>
    </row>
    <row r="4" spans="1:3" x14ac:dyDescent="0.25">
      <c r="A4" s="38">
        <v>44632</v>
      </c>
      <c r="B4" s="38">
        <f>A4+8/24</f>
        <v>44632.333333333336</v>
      </c>
      <c r="C4" t="s">
        <v>726</v>
      </c>
    </row>
    <row r="5" spans="1:3" x14ac:dyDescent="0.25">
      <c r="A5" s="38">
        <v>44639</v>
      </c>
      <c r="B5" s="38">
        <f>A5+8.5/24</f>
        <v>44639.354166666664</v>
      </c>
      <c r="C5" t="s">
        <v>348</v>
      </c>
    </row>
    <row r="6" spans="1:3" x14ac:dyDescent="0.25">
      <c r="A6" s="38">
        <v>44640</v>
      </c>
      <c r="B6" s="38">
        <f>A6+9.5/24</f>
        <v>44640.395833333336</v>
      </c>
      <c r="C6" t="s">
        <v>351</v>
      </c>
    </row>
    <row r="7" spans="1:3" x14ac:dyDescent="0.25">
      <c r="A7" s="38">
        <v>44647</v>
      </c>
      <c r="B7" s="38">
        <f>A7+10/24</f>
        <v>44647.416666666664</v>
      </c>
      <c r="C7" t="s">
        <v>358</v>
      </c>
    </row>
    <row r="8" spans="1:3" x14ac:dyDescent="0.25">
      <c r="A8" s="38">
        <v>44654</v>
      </c>
      <c r="B8" s="38">
        <f>A8+10.5/24</f>
        <v>44654.4375</v>
      </c>
      <c r="C8" t="s">
        <v>727</v>
      </c>
    </row>
    <row r="9" spans="1:3" x14ac:dyDescent="0.25">
      <c r="A9" s="38">
        <v>44651</v>
      </c>
      <c r="B9" s="38">
        <f>A9+14/24</f>
        <v>44651.583333333336</v>
      </c>
      <c r="C9" t="s">
        <v>728</v>
      </c>
    </row>
    <row r="10" spans="1:3" x14ac:dyDescent="0.25">
      <c r="A10" s="38">
        <v>44651</v>
      </c>
      <c r="B10" s="38">
        <f>A10+8/24</f>
        <v>44651.333333333336</v>
      </c>
      <c r="C10" t="s">
        <v>729</v>
      </c>
    </row>
    <row r="11" spans="1:3" x14ac:dyDescent="0.25">
      <c r="A11" s="38">
        <v>44658</v>
      </c>
      <c r="B11" s="38">
        <f>A11+8.5/24</f>
        <v>44658.354166666664</v>
      </c>
      <c r="C11" t="s">
        <v>325</v>
      </c>
    </row>
    <row r="12" spans="1:3" x14ac:dyDescent="0.25">
      <c r="A12" s="38">
        <v>44661</v>
      </c>
      <c r="B12" s="38">
        <f>A12+15.5/24</f>
        <v>44661.645833333336</v>
      </c>
      <c r="C12" t="s">
        <v>379</v>
      </c>
    </row>
    <row r="13" spans="1:3" x14ac:dyDescent="0.25">
      <c r="A13" s="38">
        <v>44680</v>
      </c>
      <c r="B13" s="38">
        <f>A13+7.5/24</f>
        <v>44680.3125</v>
      </c>
      <c r="C13" t="s">
        <v>730</v>
      </c>
    </row>
    <row r="14" spans="1:3" x14ac:dyDescent="0.25">
      <c r="A14" s="38">
        <v>44681</v>
      </c>
      <c r="B14" s="38">
        <f>A14+9/24</f>
        <v>44681.375</v>
      </c>
      <c r="C14" t="s">
        <v>731</v>
      </c>
    </row>
    <row r="15" spans="1:3" x14ac:dyDescent="0.25">
      <c r="A15" s="38">
        <v>44682</v>
      </c>
      <c r="B15" s="38">
        <f>A15+8/24</f>
        <v>44682.333333333336</v>
      </c>
      <c r="C15" t="s">
        <v>732</v>
      </c>
    </row>
    <row r="16" spans="1:3" x14ac:dyDescent="0.25">
      <c r="A16" s="38">
        <v>44682</v>
      </c>
      <c r="B16" s="38">
        <f>A16+8.5/24</f>
        <v>44682.354166666664</v>
      </c>
      <c r="C16" t="s">
        <v>733</v>
      </c>
    </row>
    <row r="17" spans="1:3" x14ac:dyDescent="0.25">
      <c r="A17" s="38">
        <v>44686</v>
      </c>
      <c r="B17" s="38">
        <f>A17+9.5/24</f>
        <v>44686.395833333336</v>
      </c>
      <c r="C17" t="s">
        <v>734</v>
      </c>
    </row>
    <row r="18" spans="1:3" x14ac:dyDescent="0.25">
      <c r="A18" s="38">
        <v>44686</v>
      </c>
      <c r="B18" s="38">
        <f>A18+10/24</f>
        <v>44686.416666666664</v>
      </c>
      <c r="C18" t="s">
        <v>735</v>
      </c>
    </row>
    <row r="19" spans="1:3" x14ac:dyDescent="0.25">
      <c r="A19" s="38">
        <v>44687</v>
      </c>
      <c r="B19" s="38">
        <f>A19+10.5/24</f>
        <v>44687.4375</v>
      </c>
      <c r="C19" t="s">
        <v>736</v>
      </c>
    </row>
    <row r="20" spans="1:3" x14ac:dyDescent="0.25">
      <c r="A20" s="38">
        <v>44689</v>
      </c>
      <c r="B20" s="38">
        <f>A20+14/24</f>
        <v>44689.583333333336</v>
      </c>
      <c r="C20" t="s">
        <v>737</v>
      </c>
    </row>
    <row r="21" spans="1:3" x14ac:dyDescent="0.25">
      <c r="A21" s="38">
        <v>44689</v>
      </c>
      <c r="B21" s="38">
        <f>A21+8/24</f>
        <v>44689.333333333336</v>
      </c>
      <c r="C21" t="s">
        <v>738</v>
      </c>
    </row>
    <row r="22" spans="1:3" x14ac:dyDescent="0.25">
      <c r="A22" s="38">
        <v>44690</v>
      </c>
      <c r="B22" s="38">
        <f>A22+7.5/24</f>
        <v>44690.3125</v>
      </c>
      <c r="C22" t="s">
        <v>427</v>
      </c>
    </row>
    <row r="23" spans="1:3" x14ac:dyDescent="0.25">
      <c r="A23" s="38">
        <v>44691</v>
      </c>
      <c r="B23" s="38">
        <f>A23+9/24</f>
        <v>44691.375</v>
      </c>
      <c r="C23" t="s">
        <v>739</v>
      </c>
    </row>
    <row r="24" spans="1:3" x14ac:dyDescent="0.25">
      <c r="A24" s="38">
        <v>44691</v>
      </c>
      <c r="B24" s="38">
        <f>A24+8/24</f>
        <v>44691.333333333336</v>
      </c>
      <c r="C24" t="s">
        <v>740</v>
      </c>
    </row>
    <row r="25" spans="1:3" x14ac:dyDescent="0.25">
      <c r="A25" s="38">
        <v>44692</v>
      </c>
      <c r="B25" s="38">
        <f>A25+8.5/24</f>
        <v>44692.354166666664</v>
      </c>
      <c r="C25" t="s">
        <v>432</v>
      </c>
    </row>
    <row r="26" spans="1:3" x14ac:dyDescent="0.25">
      <c r="A26" s="38">
        <v>44698</v>
      </c>
      <c r="B26" s="38">
        <f>A26+9.5/24</f>
        <v>44698.395833333336</v>
      </c>
      <c r="C26" t="s">
        <v>440</v>
      </c>
    </row>
    <row r="27" spans="1:3" x14ac:dyDescent="0.25">
      <c r="A27" s="38">
        <v>44699</v>
      </c>
      <c r="B27" s="38">
        <f>A27+10/24</f>
        <v>44699.416666666664</v>
      </c>
      <c r="C27" t="s">
        <v>741</v>
      </c>
    </row>
    <row r="28" spans="1:3" x14ac:dyDescent="0.25">
      <c r="A28" s="38">
        <v>44699</v>
      </c>
      <c r="B28" s="38">
        <f>A28+10.5/24</f>
        <v>44699.4375</v>
      </c>
      <c r="C28" t="s">
        <v>742</v>
      </c>
    </row>
    <row r="29" spans="1:3" x14ac:dyDescent="0.25">
      <c r="A29" s="38">
        <v>44699</v>
      </c>
      <c r="B29" s="38">
        <f>A29+14/24</f>
        <v>44699.583333333336</v>
      </c>
      <c r="C29" t="s">
        <v>743</v>
      </c>
    </row>
    <row r="30" spans="1:3" x14ac:dyDescent="0.25">
      <c r="A30" s="38">
        <v>44681</v>
      </c>
      <c r="B30" s="38">
        <f>A30+8/24</f>
        <v>44681.333333333336</v>
      </c>
      <c r="C30" t="s">
        <v>744</v>
      </c>
    </row>
    <row r="31" spans="1:3" x14ac:dyDescent="0.25">
      <c r="A31" s="38">
        <v>44682</v>
      </c>
      <c r="B31" s="38">
        <f>A31+8.5/24</f>
        <v>44682.354166666664</v>
      </c>
      <c r="C31" t="s">
        <v>745</v>
      </c>
    </row>
    <row r="32" spans="1:3" x14ac:dyDescent="0.25">
      <c r="A32" s="38">
        <v>44683</v>
      </c>
      <c r="B32" s="38">
        <f>A32+15.5/24</f>
        <v>44683.645833333336</v>
      </c>
      <c r="C32" t="s">
        <v>746</v>
      </c>
    </row>
    <row r="33" spans="1:3" x14ac:dyDescent="0.25">
      <c r="A33" s="38">
        <v>44683</v>
      </c>
      <c r="B33" s="38">
        <f>A33+7.5/24</f>
        <v>44683.3125</v>
      </c>
      <c r="C33" t="s">
        <v>747</v>
      </c>
    </row>
    <row r="34" spans="1:3" x14ac:dyDescent="0.25">
      <c r="A34" s="38">
        <v>44684</v>
      </c>
      <c r="B34" s="38">
        <f>A34+7.5/24</f>
        <v>44684.3125</v>
      </c>
      <c r="C34" t="s">
        <v>411</v>
      </c>
    </row>
    <row r="35" spans="1:3" x14ac:dyDescent="0.25">
      <c r="A35" s="38">
        <v>44685</v>
      </c>
      <c r="B35" s="38">
        <f>A35+9/24</f>
        <v>44685.375</v>
      </c>
      <c r="C35" t="s">
        <v>414</v>
      </c>
    </row>
    <row r="36" spans="1:3" x14ac:dyDescent="0.25">
      <c r="A36" s="38">
        <v>44641</v>
      </c>
      <c r="B36" s="38">
        <f>A36+8/24</f>
        <v>44641.333333333336</v>
      </c>
      <c r="C36" t="s">
        <v>748</v>
      </c>
    </row>
    <row r="37" spans="1:3" x14ac:dyDescent="0.25">
      <c r="A37" s="38">
        <v>44641</v>
      </c>
      <c r="B37" s="38">
        <f>A37+8.5/24</f>
        <v>44641.354166666664</v>
      </c>
      <c r="C37" t="s">
        <v>749</v>
      </c>
    </row>
    <row r="38" spans="1:3" x14ac:dyDescent="0.25">
      <c r="A38" s="38">
        <v>44641</v>
      </c>
      <c r="B38" s="38">
        <f>A38+9.5/24</f>
        <v>44641.395833333336</v>
      </c>
      <c r="C38" t="s">
        <v>750</v>
      </c>
    </row>
    <row r="39" spans="1:3" x14ac:dyDescent="0.25">
      <c r="A39" s="38">
        <v>44700</v>
      </c>
      <c r="B39" s="38">
        <f>A39+10/24</f>
        <v>44700.416666666664</v>
      </c>
      <c r="C39" t="s">
        <v>446</v>
      </c>
    </row>
    <row r="40" spans="1:3" x14ac:dyDescent="0.25">
      <c r="A40" s="38">
        <v>44686</v>
      </c>
      <c r="B40" s="38">
        <f>A40+10.5/24</f>
        <v>44686.4375</v>
      </c>
      <c r="C40" t="s">
        <v>751</v>
      </c>
    </row>
    <row r="41" spans="1:3" x14ac:dyDescent="0.25">
      <c r="A41" s="38">
        <v>44705</v>
      </c>
      <c r="B41" s="38">
        <f>A41+14/24</f>
        <v>44705.583333333336</v>
      </c>
      <c r="C41" t="s">
        <v>752</v>
      </c>
    </row>
    <row r="42" spans="1:3" x14ac:dyDescent="0.25">
      <c r="A42" s="38">
        <v>44705</v>
      </c>
      <c r="B42" s="38">
        <f>A42+8/24</f>
        <v>44705.333333333336</v>
      </c>
      <c r="C42" t="s">
        <v>753</v>
      </c>
    </row>
    <row r="43" spans="1:3" x14ac:dyDescent="0.25">
      <c r="A43" s="38">
        <v>44705</v>
      </c>
      <c r="B43" s="38">
        <f>A43+8.5/24</f>
        <v>44705.354166666664</v>
      </c>
      <c r="C43" t="s">
        <v>754</v>
      </c>
    </row>
    <row r="44" spans="1:3" x14ac:dyDescent="0.25">
      <c r="A44" s="38">
        <v>44715</v>
      </c>
      <c r="B44" s="38">
        <f>A44+15.5/24</f>
        <v>44715.645833333336</v>
      </c>
      <c r="C44" t="s">
        <v>755</v>
      </c>
    </row>
    <row r="45" spans="1:3" x14ac:dyDescent="0.25">
      <c r="A45" s="38">
        <v>44715</v>
      </c>
      <c r="B45" s="38">
        <f>A45+7.5/24</f>
        <v>44715.3125</v>
      </c>
      <c r="C45" t="s">
        <v>756</v>
      </c>
    </row>
    <row r="46" spans="1:3" x14ac:dyDescent="0.25">
      <c r="A46" s="38">
        <v>44716</v>
      </c>
      <c r="B46" s="38">
        <f>A46+9/24</f>
        <v>44716.375</v>
      </c>
      <c r="C46" t="s">
        <v>757</v>
      </c>
    </row>
    <row r="47" spans="1:3" x14ac:dyDescent="0.25">
      <c r="A47" s="38">
        <v>44731</v>
      </c>
      <c r="B47" s="38">
        <f>A47+8/24</f>
        <v>44731.333333333336</v>
      </c>
      <c r="C47" t="s">
        <v>758</v>
      </c>
    </row>
    <row r="48" spans="1:3" x14ac:dyDescent="0.25">
      <c r="A48" s="38">
        <v>44731</v>
      </c>
      <c r="B48" s="38">
        <f>A48+8.5/24</f>
        <v>44731.354166666664</v>
      </c>
      <c r="C48" t="s">
        <v>759</v>
      </c>
    </row>
    <row r="49" spans="1:3" x14ac:dyDescent="0.25">
      <c r="A49" s="38">
        <v>44732</v>
      </c>
      <c r="B49" s="38">
        <f>A49+7.5/24</f>
        <v>44732.3125</v>
      </c>
      <c r="C49" t="s">
        <v>760</v>
      </c>
    </row>
    <row r="50" spans="1:3" x14ac:dyDescent="0.25">
      <c r="A50" s="38">
        <v>44731</v>
      </c>
      <c r="B50" s="38">
        <f>A50+9/24</f>
        <v>44731.375</v>
      </c>
      <c r="C50" t="s">
        <v>761</v>
      </c>
    </row>
    <row r="51" spans="1:3" x14ac:dyDescent="0.25">
      <c r="A51" s="38">
        <v>44731</v>
      </c>
      <c r="B51" s="38">
        <f>A51+8/24</f>
        <v>44731.333333333336</v>
      </c>
      <c r="C51" t="s">
        <v>762</v>
      </c>
    </row>
    <row r="52" spans="1:3" x14ac:dyDescent="0.25">
      <c r="A52" s="38">
        <v>44732</v>
      </c>
      <c r="B52" s="38">
        <f>A52+8.5/24</f>
        <v>44732.354166666664</v>
      </c>
      <c r="C52" t="s">
        <v>763</v>
      </c>
    </row>
    <row r="53" spans="1:3" x14ac:dyDescent="0.25">
      <c r="A53" s="38">
        <v>44740</v>
      </c>
      <c r="B53" s="38">
        <f>A53+9.5/24</f>
        <v>44740.395833333336</v>
      </c>
      <c r="C53" t="s">
        <v>764</v>
      </c>
    </row>
    <row r="54" spans="1:3" x14ac:dyDescent="0.25">
      <c r="A54" s="38">
        <v>44738</v>
      </c>
      <c r="B54" s="38">
        <f>A54+10/24</f>
        <v>44738.416666666664</v>
      </c>
      <c r="C54" t="s">
        <v>765</v>
      </c>
    </row>
    <row r="55" spans="1:3" x14ac:dyDescent="0.25">
      <c r="A55" s="38">
        <v>44739</v>
      </c>
      <c r="B55" s="38">
        <f>A55+10.5/24</f>
        <v>44739.4375</v>
      </c>
      <c r="C55" t="s">
        <v>527</v>
      </c>
    </row>
    <row r="56" spans="1:3" x14ac:dyDescent="0.25">
      <c r="A56" s="38">
        <v>44740</v>
      </c>
      <c r="B56" s="38">
        <f>A56+14/24</f>
        <v>44740.583333333336</v>
      </c>
      <c r="C56" t="s">
        <v>766</v>
      </c>
    </row>
    <row r="57" spans="1:3" x14ac:dyDescent="0.25">
      <c r="A57" s="38">
        <v>44733</v>
      </c>
      <c r="B57" s="38">
        <f>A57+8/24</f>
        <v>44733.333333333336</v>
      </c>
      <c r="C57" t="s">
        <v>95</v>
      </c>
    </row>
    <row r="58" spans="1:3" x14ac:dyDescent="0.25">
      <c r="A58" s="38">
        <v>44722</v>
      </c>
      <c r="B58" s="38">
        <f>A58+8.5/24</f>
        <v>44722.354166666664</v>
      </c>
      <c r="C58" t="s">
        <v>767</v>
      </c>
    </row>
    <row r="59" spans="1:3" x14ac:dyDescent="0.25">
      <c r="A59" s="38">
        <v>44722</v>
      </c>
      <c r="B59" s="38">
        <f>A59+15.5/24</f>
        <v>44722.645833333336</v>
      </c>
      <c r="C59" t="s">
        <v>768</v>
      </c>
    </row>
    <row r="60" spans="1:3" x14ac:dyDescent="0.25">
      <c r="A60" s="38">
        <v>44722</v>
      </c>
      <c r="B60" s="38">
        <f>A60+7.5/24</f>
        <v>44722.3125</v>
      </c>
      <c r="C60" t="s">
        <v>769</v>
      </c>
    </row>
    <row r="61" spans="1:3" x14ac:dyDescent="0.25">
      <c r="A61" s="38">
        <v>44732</v>
      </c>
      <c r="B61" s="38">
        <f>A61+9/24</f>
        <v>44732.375</v>
      </c>
      <c r="C61" t="s">
        <v>770</v>
      </c>
    </row>
    <row r="62" spans="1:3" x14ac:dyDescent="0.25">
      <c r="A62" s="38">
        <v>44732</v>
      </c>
      <c r="B62" s="38">
        <f>A62+8/24</f>
        <v>44732.333333333336</v>
      </c>
      <c r="C62" t="s">
        <v>771</v>
      </c>
    </row>
    <row r="63" spans="1:3" x14ac:dyDescent="0.25">
      <c r="A63" s="38">
        <v>44733</v>
      </c>
      <c r="B63" s="38">
        <f>A63+8.5/24</f>
        <v>44733.354166666664</v>
      </c>
      <c r="C63" t="s">
        <v>772</v>
      </c>
    </row>
    <row r="64" spans="1:3" x14ac:dyDescent="0.25">
      <c r="A64" s="38">
        <v>44748</v>
      </c>
      <c r="B64" s="38">
        <f>A64+7.5/24</f>
        <v>44748.3125</v>
      </c>
      <c r="C64" t="s">
        <v>773</v>
      </c>
    </row>
    <row r="65" spans="1:3" x14ac:dyDescent="0.25">
      <c r="A65" s="38">
        <v>44748</v>
      </c>
      <c r="B65" s="38">
        <f>A65+9/24</f>
        <v>44748.375</v>
      </c>
      <c r="C65" t="s">
        <v>774</v>
      </c>
    </row>
    <row r="66" spans="1:3" x14ac:dyDescent="0.25">
      <c r="A66" s="38">
        <v>44749</v>
      </c>
      <c r="B66" s="38">
        <f>A66+8/24</f>
        <v>44749.333333333336</v>
      </c>
      <c r="C66" t="s">
        <v>775</v>
      </c>
    </row>
    <row r="67" spans="1:3" x14ac:dyDescent="0.25">
      <c r="A67" s="38">
        <v>44748</v>
      </c>
      <c r="B67" s="38">
        <f>A67+8.5/24</f>
        <v>44748.354166666664</v>
      </c>
      <c r="C67" t="s">
        <v>776</v>
      </c>
    </row>
    <row r="68" spans="1:3" x14ac:dyDescent="0.25">
      <c r="A68" s="38">
        <v>44748</v>
      </c>
      <c r="B68" s="38">
        <f>A68+9.5/24</f>
        <v>44748.395833333336</v>
      </c>
      <c r="C68" t="s">
        <v>777</v>
      </c>
    </row>
    <row r="69" spans="1:3" x14ac:dyDescent="0.25">
      <c r="A69" s="38">
        <v>44749</v>
      </c>
      <c r="B69" s="38">
        <f>A69+10/24</f>
        <v>44749.416666666664</v>
      </c>
      <c r="C69" t="s">
        <v>778</v>
      </c>
    </row>
    <row r="70" spans="1:3" x14ac:dyDescent="0.25">
      <c r="A70" s="38">
        <v>44757</v>
      </c>
      <c r="B70" s="38">
        <f>A70+10.5/24</f>
        <v>44757.4375</v>
      </c>
      <c r="C70" t="s">
        <v>779</v>
      </c>
    </row>
    <row r="71" spans="1:3" x14ac:dyDescent="0.25">
      <c r="A71" s="38">
        <v>44755</v>
      </c>
      <c r="B71" s="38">
        <f>A71+14/24</f>
        <v>44755.583333333336</v>
      </c>
      <c r="C71" t="s">
        <v>780</v>
      </c>
    </row>
    <row r="72" spans="1:3" x14ac:dyDescent="0.25">
      <c r="A72" s="38">
        <v>44756</v>
      </c>
      <c r="B72" s="38">
        <f>A72+8/24</f>
        <v>44756.333333333336</v>
      </c>
      <c r="C72" t="s">
        <v>781</v>
      </c>
    </row>
    <row r="73" spans="1:3" x14ac:dyDescent="0.25">
      <c r="A73" s="38">
        <v>44757</v>
      </c>
      <c r="B73" s="38">
        <f>A73+8.5/24</f>
        <v>44757.354166666664</v>
      </c>
      <c r="C73" t="s">
        <v>766</v>
      </c>
    </row>
    <row r="74" spans="1:3" x14ac:dyDescent="0.25">
      <c r="A74" s="38">
        <v>44738</v>
      </c>
      <c r="B74" s="38">
        <f>A74+7.5/24</f>
        <v>44738.3125</v>
      </c>
      <c r="C74" t="s">
        <v>782</v>
      </c>
    </row>
    <row r="75" spans="1:3" x14ac:dyDescent="0.25">
      <c r="A75" s="38">
        <v>44738</v>
      </c>
      <c r="B75" s="38">
        <f>A75+9/24</f>
        <v>44738.375</v>
      </c>
      <c r="C75" t="s">
        <v>783</v>
      </c>
    </row>
    <row r="76" spans="1:3" x14ac:dyDescent="0.25">
      <c r="A76" s="38">
        <v>44738</v>
      </c>
      <c r="B76" s="38">
        <f>A76+8/24</f>
        <v>44738.333333333336</v>
      </c>
      <c r="C76" t="s">
        <v>784</v>
      </c>
    </row>
    <row r="77" spans="1:3" x14ac:dyDescent="0.25">
      <c r="A77" s="38">
        <v>44748</v>
      </c>
      <c r="B77" s="38">
        <f>A77+8.5/24</f>
        <v>44748.354166666664</v>
      </c>
      <c r="C77" t="s">
        <v>785</v>
      </c>
    </row>
    <row r="78" spans="1:3" x14ac:dyDescent="0.25">
      <c r="A78" s="38">
        <v>44748</v>
      </c>
      <c r="B78" s="38">
        <f>A78+9.5/24</f>
        <v>44748.395833333336</v>
      </c>
      <c r="C78" t="s">
        <v>786</v>
      </c>
    </row>
    <row r="79" spans="1:3" x14ac:dyDescent="0.25">
      <c r="A79" s="38">
        <v>44749</v>
      </c>
      <c r="B79" s="38">
        <f>A79+10/24</f>
        <v>44749.416666666664</v>
      </c>
      <c r="C79" t="s">
        <v>787</v>
      </c>
    </row>
    <row r="80" spans="1:3" x14ac:dyDescent="0.25">
      <c r="A80" s="38">
        <v>44764</v>
      </c>
      <c r="B80" s="38">
        <f>A80+10.5/24</f>
        <v>44764.4375</v>
      </c>
      <c r="C80" t="s">
        <v>788</v>
      </c>
    </row>
    <row r="81" spans="1:3" x14ac:dyDescent="0.25">
      <c r="A81" s="38">
        <v>44764</v>
      </c>
      <c r="B81" s="38">
        <f>A81+14/24</f>
        <v>44764.583333333336</v>
      </c>
      <c r="C81" t="s">
        <v>789</v>
      </c>
    </row>
    <row r="82" spans="1:3" x14ac:dyDescent="0.25">
      <c r="A82" s="38">
        <v>44765</v>
      </c>
      <c r="B82" s="38">
        <f>A82+8/24</f>
        <v>44765.333333333336</v>
      </c>
      <c r="C82" t="s">
        <v>790</v>
      </c>
    </row>
    <row r="83" spans="1:3" x14ac:dyDescent="0.25">
      <c r="A83" s="38">
        <v>44773</v>
      </c>
      <c r="B83" s="38">
        <f>A83+8.5/24</f>
        <v>44773.354166666664</v>
      </c>
      <c r="C83" t="s">
        <v>791</v>
      </c>
    </row>
    <row r="84" spans="1:3" x14ac:dyDescent="0.25">
      <c r="A84" s="38">
        <v>44771</v>
      </c>
      <c r="B84" s="38">
        <f>A84+15.5/24</f>
        <v>44771.645833333336</v>
      </c>
      <c r="C84" t="s">
        <v>792</v>
      </c>
    </row>
    <row r="85" spans="1:3" x14ac:dyDescent="0.25">
      <c r="A85" s="38">
        <v>44772</v>
      </c>
      <c r="B85" s="38">
        <f>A85+7.5/24</f>
        <v>44772.3125</v>
      </c>
      <c r="C85" t="s">
        <v>793</v>
      </c>
    </row>
    <row r="86" spans="1:3" x14ac:dyDescent="0.25">
      <c r="A86" s="38">
        <v>44750</v>
      </c>
      <c r="B86" s="38">
        <f>A86+9/24</f>
        <v>44750.375</v>
      </c>
      <c r="C86" t="s">
        <v>794</v>
      </c>
    </row>
    <row r="87" spans="1:3" x14ac:dyDescent="0.25">
      <c r="A87" s="38">
        <v>44750</v>
      </c>
      <c r="B87" s="38">
        <f>A87+8/24</f>
        <v>44750.333333333336</v>
      </c>
      <c r="C87" t="s">
        <v>795</v>
      </c>
    </row>
    <row r="88" spans="1:3" x14ac:dyDescent="0.25">
      <c r="A88" s="38">
        <v>44751</v>
      </c>
      <c r="B88" s="38">
        <f>A88+8.5/24</f>
        <v>44751.354166666664</v>
      </c>
      <c r="C88" t="s">
        <v>796</v>
      </c>
    </row>
    <row r="89" spans="1:3" x14ac:dyDescent="0.25">
      <c r="A89" s="38">
        <v>44755</v>
      </c>
      <c r="B89" s="38">
        <f>A89+9.5/24</f>
        <v>44755.395833333336</v>
      </c>
      <c r="C89" t="s">
        <v>797</v>
      </c>
    </row>
    <row r="90" spans="1:3" x14ac:dyDescent="0.25">
      <c r="A90" s="38">
        <v>44755</v>
      </c>
      <c r="B90" s="38">
        <f>A90+7.5/24</f>
        <v>44755.3125</v>
      </c>
      <c r="C90" t="s">
        <v>798</v>
      </c>
    </row>
    <row r="91" spans="1:3" x14ac:dyDescent="0.25">
      <c r="A91" s="38">
        <v>44756</v>
      </c>
      <c r="B91" s="38">
        <f>A91+9/24</f>
        <v>44756.375</v>
      </c>
      <c r="C91" t="s">
        <v>799</v>
      </c>
    </row>
    <row r="92" spans="1:3" x14ac:dyDescent="0.25">
      <c r="A92" s="38">
        <v>44754</v>
      </c>
      <c r="B92" s="38">
        <f>A92+8/24</f>
        <v>44754.333333333336</v>
      </c>
      <c r="C92" t="s">
        <v>800</v>
      </c>
    </row>
    <row r="93" spans="1:3" x14ac:dyDescent="0.25">
      <c r="A93" s="38">
        <v>44750</v>
      </c>
      <c r="B93" s="38">
        <f>A93+8.5/24</f>
        <v>44750.354166666664</v>
      </c>
      <c r="C93" t="s">
        <v>801</v>
      </c>
    </row>
    <row r="94" spans="1:3" x14ac:dyDescent="0.25">
      <c r="A94" s="38">
        <v>44741</v>
      </c>
      <c r="B94" s="38">
        <f>A94+9.5/24</f>
        <v>44741.395833333336</v>
      </c>
      <c r="C94" t="s">
        <v>533</v>
      </c>
    </row>
    <row r="95" spans="1:3" x14ac:dyDescent="0.25">
      <c r="A95" s="38">
        <v>44750</v>
      </c>
      <c r="B95" s="38">
        <f>A95+10/24</f>
        <v>44750.416666666664</v>
      </c>
      <c r="C95" t="s">
        <v>802</v>
      </c>
    </row>
    <row r="96" spans="1:3" x14ac:dyDescent="0.25">
      <c r="A96" s="38">
        <v>44750</v>
      </c>
      <c r="B96" s="38">
        <f>A96+10.5/24</f>
        <v>44750.4375</v>
      </c>
      <c r="C96" t="s">
        <v>803</v>
      </c>
    </row>
    <row r="97" spans="1:3" x14ac:dyDescent="0.25">
      <c r="A97" s="38">
        <v>44753</v>
      </c>
      <c r="B97" s="38">
        <f>A97+14/24</f>
        <v>44753.583333333336</v>
      </c>
      <c r="C97" t="s">
        <v>560</v>
      </c>
    </row>
    <row r="98" spans="1:3" x14ac:dyDescent="0.25">
      <c r="A98" s="38">
        <v>44754</v>
      </c>
      <c r="B98" s="38">
        <f>A98+8/24</f>
        <v>44754.333333333336</v>
      </c>
      <c r="C98" t="s">
        <v>804</v>
      </c>
    </row>
    <row r="99" spans="1:3" x14ac:dyDescent="0.25">
      <c r="A99" s="38">
        <v>44756</v>
      </c>
      <c r="B99" s="38">
        <f>A99+8.5/24</f>
        <v>44756.354166666664</v>
      </c>
      <c r="C99" t="s">
        <v>805</v>
      </c>
    </row>
    <row r="100" spans="1:3" x14ac:dyDescent="0.25">
      <c r="A100" s="38">
        <v>44754</v>
      </c>
      <c r="B100" s="38">
        <f>A100+15.5/24</f>
        <v>44754.645833333336</v>
      </c>
      <c r="C100" t="s">
        <v>806</v>
      </c>
    </row>
    <row r="101" spans="1:3" x14ac:dyDescent="0.25">
      <c r="A101" s="38">
        <v>44755</v>
      </c>
      <c r="B101" s="38">
        <f>A101+7.5/24</f>
        <v>44755.3125</v>
      </c>
      <c r="C101" t="s">
        <v>807</v>
      </c>
    </row>
    <row r="102" spans="1:3" x14ac:dyDescent="0.25">
      <c r="A102" s="38">
        <v>44759</v>
      </c>
      <c r="B102" s="38">
        <f>A102+9/24</f>
        <v>44759.375</v>
      </c>
      <c r="C102" t="s">
        <v>808</v>
      </c>
    </row>
    <row r="103" spans="1:3" x14ac:dyDescent="0.25">
      <c r="A103" s="38">
        <v>44763</v>
      </c>
      <c r="B103" s="38">
        <f>A103+8/24</f>
        <v>44763.333333333336</v>
      </c>
      <c r="C103" t="s">
        <v>809</v>
      </c>
    </row>
    <row r="104" spans="1:3" x14ac:dyDescent="0.25">
      <c r="A104" s="38">
        <v>44767</v>
      </c>
      <c r="B104" s="38">
        <f>A104+8.5/24</f>
        <v>44767.354166666664</v>
      </c>
      <c r="C104" t="s">
        <v>810</v>
      </c>
    </row>
    <row r="105" spans="1:3" x14ac:dyDescent="0.25">
      <c r="A105" s="38">
        <v>44771</v>
      </c>
      <c r="B105" s="38">
        <f>A105+9.5/24</f>
        <v>44771.395833333336</v>
      </c>
      <c r="C105" t="s">
        <v>811</v>
      </c>
    </row>
    <row r="106" spans="1:3" x14ac:dyDescent="0.25">
      <c r="A106" s="38">
        <v>44775</v>
      </c>
      <c r="B106" s="38">
        <f>A106+10/24</f>
        <v>44775.416666666664</v>
      </c>
      <c r="C106" t="s">
        <v>613</v>
      </c>
    </row>
    <row r="107" spans="1:3" x14ac:dyDescent="0.25">
      <c r="A107" s="38">
        <v>44779</v>
      </c>
      <c r="B107" s="38">
        <f>A107+7.5/24</f>
        <v>44779.3125</v>
      </c>
      <c r="C107" t="s">
        <v>619</v>
      </c>
    </row>
    <row r="108" spans="1:3" x14ac:dyDescent="0.25">
      <c r="A108" s="38">
        <v>44767</v>
      </c>
      <c r="B108" s="38">
        <f>A108+9/24</f>
        <v>44767.375</v>
      </c>
      <c r="C108" t="s">
        <v>812</v>
      </c>
    </row>
    <row r="109" spans="1:3" x14ac:dyDescent="0.25">
      <c r="A109" s="38">
        <v>44758</v>
      </c>
      <c r="B109" s="38">
        <f>A109+8/24</f>
        <v>44758.333333333336</v>
      </c>
      <c r="C109" t="s">
        <v>573</v>
      </c>
    </row>
    <row r="110" spans="1:3" x14ac:dyDescent="0.25">
      <c r="A110" s="38">
        <v>44767</v>
      </c>
      <c r="B110" s="38">
        <f>A110+8.5/24</f>
        <v>44767.354166666664</v>
      </c>
      <c r="C110" t="s">
        <v>813</v>
      </c>
    </row>
    <row r="111" spans="1:3" x14ac:dyDescent="0.25">
      <c r="A111" s="38">
        <v>44767</v>
      </c>
      <c r="B111" s="38">
        <f>A111+9.5/24</f>
        <v>44767.395833333336</v>
      </c>
      <c r="C111" t="s">
        <v>814</v>
      </c>
    </row>
    <row r="112" spans="1:3" x14ac:dyDescent="0.25">
      <c r="A112" s="38">
        <v>44770</v>
      </c>
      <c r="B112" s="38">
        <f>A112+10/24</f>
        <v>44770.416666666664</v>
      </c>
      <c r="C112" t="s">
        <v>602</v>
      </c>
    </row>
    <row r="113" spans="1:3" x14ac:dyDescent="0.25">
      <c r="A113" s="38">
        <v>44771</v>
      </c>
      <c r="B113" s="38">
        <f>A113+10.5/24</f>
        <v>44771.4375</v>
      </c>
      <c r="C113" t="s">
        <v>815</v>
      </c>
    </row>
    <row r="114" spans="1:3" x14ac:dyDescent="0.25">
      <c r="A114" s="38">
        <v>44773</v>
      </c>
      <c r="B114" s="38">
        <f>A114+14/24</f>
        <v>44773.583333333336</v>
      </c>
      <c r="C114" t="s">
        <v>816</v>
      </c>
    </row>
    <row r="115" spans="1:3" x14ac:dyDescent="0.25">
      <c r="A115" s="38">
        <v>44771</v>
      </c>
      <c r="B115" s="38">
        <f>A115+8/24</f>
        <v>44771.333333333336</v>
      </c>
      <c r="C115" t="s">
        <v>817</v>
      </c>
    </row>
    <row r="116" spans="1:3" x14ac:dyDescent="0.25">
      <c r="A116" s="38">
        <v>44772</v>
      </c>
      <c r="B116" s="38">
        <f>A116+8.5/24</f>
        <v>44772.354166666664</v>
      </c>
      <c r="C116" t="s">
        <v>818</v>
      </c>
    </row>
    <row r="117" spans="1:3" x14ac:dyDescent="0.25">
      <c r="A117" s="38">
        <v>44776</v>
      </c>
      <c r="B117" s="38">
        <f>A117+15.5/24</f>
        <v>44776.645833333336</v>
      </c>
      <c r="C117" t="s">
        <v>819</v>
      </c>
    </row>
    <row r="118" spans="1:3" x14ac:dyDescent="0.25">
      <c r="A118" s="38">
        <v>44780</v>
      </c>
      <c r="B118" s="38">
        <f>A118+7.5/24</f>
        <v>44780.3125</v>
      </c>
      <c r="C118" t="s">
        <v>621</v>
      </c>
    </row>
    <row r="119" spans="1:3" x14ac:dyDescent="0.25">
      <c r="A119" s="38">
        <v>44784</v>
      </c>
      <c r="B119" s="38">
        <f>A119+9/24</f>
        <v>44784.375</v>
      </c>
      <c r="C119" t="s">
        <v>630</v>
      </c>
    </row>
    <row r="120" spans="1:3" x14ac:dyDescent="0.25">
      <c r="A120" s="38">
        <v>44788</v>
      </c>
      <c r="B120" s="38">
        <f>A120+8/24</f>
        <v>44788.333333333336</v>
      </c>
      <c r="C120" t="s">
        <v>820</v>
      </c>
    </row>
    <row r="121" spans="1:3" x14ac:dyDescent="0.25">
      <c r="A121" s="38">
        <v>44792</v>
      </c>
      <c r="B121" s="38">
        <f>A121+8.5/24</f>
        <v>44792.354166666664</v>
      </c>
      <c r="C121" t="s">
        <v>821</v>
      </c>
    </row>
    <row r="122" spans="1:3" x14ac:dyDescent="0.25">
      <c r="A122" s="38">
        <v>44796</v>
      </c>
      <c r="B122" s="38">
        <f>A122+9.5/24</f>
        <v>44796.395833333336</v>
      </c>
      <c r="C122" t="s">
        <v>822</v>
      </c>
    </row>
    <row r="123" spans="1:3" x14ac:dyDescent="0.25">
      <c r="A123" s="38">
        <v>44783</v>
      </c>
      <c r="B123" s="38">
        <f>A123+10/24</f>
        <v>44783.416666666664</v>
      </c>
      <c r="C123" t="s">
        <v>823</v>
      </c>
    </row>
    <row r="124" spans="1:3" x14ac:dyDescent="0.25">
      <c r="A124" s="38">
        <v>44774</v>
      </c>
      <c r="B124" s="38">
        <f>A124+10.5/24</f>
        <v>44774.4375</v>
      </c>
      <c r="C124" t="s">
        <v>611</v>
      </c>
    </row>
    <row r="125" spans="1:3" x14ac:dyDescent="0.25">
      <c r="A125" s="38">
        <v>44783</v>
      </c>
      <c r="B125" s="38">
        <f>A125+7.5/24</f>
        <v>44783.3125</v>
      </c>
      <c r="C125" t="s">
        <v>824</v>
      </c>
    </row>
    <row r="126" spans="1:3" x14ac:dyDescent="0.25">
      <c r="A126" s="38">
        <v>44783</v>
      </c>
      <c r="B126" s="38">
        <f>A126+9/24</f>
        <v>44783.375</v>
      </c>
      <c r="C126" t="s">
        <v>825</v>
      </c>
    </row>
    <row r="127" spans="1:3" x14ac:dyDescent="0.25">
      <c r="A127" s="38">
        <v>44786</v>
      </c>
      <c r="B127" s="38">
        <f>A127+8/24</f>
        <v>44786.333333333336</v>
      </c>
      <c r="C127" t="s">
        <v>632</v>
      </c>
    </row>
    <row r="128" spans="1:3" x14ac:dyDescent="0.25">
      <c r="A128" s="38">
        <v>44787</v>
      </c>
      <c r="B128" s="38">
        <f>A128+8.5/24</f>
        <v>44787.354166666664</v>
      </c>
      <c r="C128" t="s">
        <v>826</v>
      </c>
    </row>
    <row r="129" spans="1:3" x14ac:dyDescent="0.25">
      <c r="A129" s="38">
        <v>44789</v>
      </c>
      <c r="B129" s="38">
        <f>A129+9.5/24</f>
        <v>44789.395833333336</v>
      </c>
      <c r="C129" t="s">
        <v>638</v>
      </c>
    </row>
    <row r="130" spans="1:3" x14ac:dyDescent="0.25">
      <c r="A130" s="38">
        <v>44787</v>
      </c>
      <c r="B130" s="38">
        <f>A130+10/24</f>
        <v>44787.416666666664</v>
      </c>
      <c r="C130" t="s">
        <v>827</v>
      </c>
    </row>
    <row r="131" spans="1:3" x14ac:dyDescent="0.25">
      <c r="A131" s="38">
        <v>44788</v>
      </c>
      <c r="B131" s="38">
        <f>A131+10.5/24</f>
        <v>44788.4375</v>
      </c>
      <c r="C131" t="s">
        <v>828</v>
      </c>
    </row>
    <row r="132" spans="1:3" x14ac:dyDescent="0.25">
      <c r="A132" s="38">
        <v>44792</v>
      </c>
      <c r="B132" s="38">
        <f>A132+14/24</f>
        <v>44792.583333333336</v>
      </c>
      <c r="C132" t="s">
        <v>829</v>
      </c>
    </row>
    <row r="133" spans="1:3" x14ac:dyDescent="0.25">
      <c r="A133" s="38">
        <v>44796</v>
      </c>
      <c r="B133" s="38">
        <f>A133+8/24</f>
        <v>44796.333333333336</v>
      </c>
      <c r="C133" t="s">
        <v>830</v>
      </c>
    </row>
    <row r="134" spans="1:3" x14ac:dyDescent="0.25">
      <c r="A134" s="38">
        <v>44800</v>
      </c>
      <c r="B134" s="38">
        <f>A134+8.5/24</f>
        <v>44800.354166666664</v>
      </c>
      <c r="C134" t="s">
        <v>648</v>
      </c>
    </row>
    <row r="135" spans="1:3" x14ac:dyDescent="0.25">
      <c r="A135" s="38">
        <v>44804</v>
      </c>
      <c r="B135" s="38">
        <f>A135+15.5/24</f>
        <v>44804.645833333336</v>
      </c>
      <c r="C135" t="s">
        <v>651</v>
      </c>
    </row>
    <row r="136" spans="1:3" x14ac:dyDescent="0.25">
      <c r="A136" s="38">
        <v>44808</v>
      </c>
      <c r="B136" s="38">
        <f>A136+7.5/24</f>
        <v>44808.3125</v>
      </c>
      <c r="C136" t="s">
        <v>831</v>
      </c>
    </row>
    <row r="137" spans="1:3" x14ac:dyDescent="0.25">
      <c r="A137" s="38">
        <v>44812</v>
      </c>
      <c r="B137" s="38">
        <f>A137+9/24</f>
        <v>44812.375</v>
      </c>
      <c r="C137" t="s">
        <v>832</v>
      </c>
    </row>
    <row r="138" spans="1:3" x14ac:dyDescent="0.25">
      <c r="A138" s="38">
        <v>44818</v>
      </c>
      <c r="B138" s="38">
        <f>A138+8/24</f>
        <v>44818.333333333336</v>
      </c>
      <c r="C138" t="s">
        <v>833</v>
      </c>
    </row>
    <row r="139" spans="1:3" x14ac:dyDescent="0.25">
      <c r="A139" s="38">
        <v>44750</v>
      </c>
      <c r="B139" s="38">
        <f>A139+8.5/24</f>
        <v>44750.354166666664</v>
      </c>
      <c r="C139" t="s">
        <v>834</v>
      </c>
    </row>
    <row r="140" spans="1:3" x14ac:dyDescent="0.25">
      <c r="A140" s="38">
        <v>44751</v>
      </c>
      <c r="B140" s="38">
        <f>A140+7.5/24</f>
        <v>44751.3125</v>
      </c>
      <c r="C140" t="s">
        <v>835</v>
      </c>
    </row>
    <row r="141" spans="1:3" x14ac:dyDescent="0.25">
      <c r="A141" s="38">
        <v>44754</v>
      </c>
      <c r="B141" s="38">
        <f>A141+9/24</f>
        <v>44754.375</v>
      </c>
      <c r="C141" t="s">
        <v>836</v>
      </c>
    </row>
    <row r="142" spans="1:3" x14ac:dyDescent="0.25">
      <c r="A142" s="38">
        <v>44824</v>
      </c>
      <c r="B142" s="38">
        <f>A142+8/24</f>
        <v>44824.333333333336</v>
      </c>
      <c r="C142" t="s">
        <v>837</v>
      </c>
    </row>
    <row r="143" spans="1:3" x14ac:dyDescent="0.25">
      <c r="A143" s="38">
        <v>44761</v>
      </c>
      <c r="B143" s="38">
        <f>A143+8.5/24</f>
        <v>44761.354166666664</v>
      </c>
      <c r="C143" t="s">
        <v>838</v>
      </c>
    </row>
    <row r="144" spans="1:3" x14ac:dyDescent="0.25">
      <c r="A144" s="38">
        <v>44816</v>
      </c>
      <c r="B144" s="38">
        <f>A144+9.5/24</f>
        <v>44816.395833333336</v>
      </c>
      <c r="C144" t="s">
        <v>839</v>
      </c>
    </row>
    <row r="145" spans="1:3" x14ac:dyDescent="0.25">
      <c r="A145" s="38">
        <v>44756</v>
      </c>
      <c r="B145" s="38">
        <f>A145+10/24</f>
        <v>44756.416666666664</v>
      </c>
      <c r="C145" t="s">
        <v>840</v>
      </c>
    </row>
    <row r="146" spans="1:3" x14ac:dyDescent="0.25">
      <c r="A146" s="38">
        <v>44750</v>
      </c>
      <c r="B146" s="38">
        <f>A146+10.5/24</f>
        <v>44750.4375</v>
      </c>
      <c r="C146" t="s">
        <v>841</v>
      </c>
    </row>
    <row r="147" spans="1:3" x14ac:dyDescent="0.25">
      <c r="A147" s="38">
        <v>44752</v>
      </c>
      <c r="B147" s="38">
        <f>A147+14/24</f>
        <v>44752.583333333336</v>
      </c>
      <c r="C147" t="s">
        <v>842</v>
      </c>
    </row>
    <row r="148" spans="1:3" x14ac:dyDescent="0.25">
      <c r="A148" s="38">
        <v>44762</v>
      </c>
      <c r="B148" s="38">
        <f>A148+8/24</f>
        <v>44762.333333333336</v>
      </c>
      <c r="C148" t="s">
        <v>843</v>
      </c>
    </row>
    <row r="149" spans="1:3" x14ac:dyDescent="0.25">
      <c r="A149" s="38">
        <v>44814</v>
      </c>
      <c r="B149" s="38">
        <f>A149+8.5/24</f>
        <v>44814.354166666664</v>
      </c>
      <c r="C149" t="s">
        <v>673</v>
      </c>
    </row>
    <row r="150" spans="1:3" x14ac:dyDescent="0.25">
      <c r="A150" s="38">
        <v>44744</v>
      </c>
      <c r="B150" s="38">
        <f>A150+15.5/24</f>
        <v>44744.645833333336</v>
      </c>
      <c r="C150" t="s">
        <v>844</v>
      </c>
    </row>
    <row r="151" spans="1:3" x14ac:dyDescent="0.25">
      <c r="A151" s="38">
        <v>44820</v>
      </c>
      <c r="B151" s="38">
        <f>A151+7.5/24</f>
        <v>44820.3125</v>
      </c>
      <c r="C151" t="s">
        <v>687</v>
      </c>
    </row>
    <row r="152" spans="1:3" x14ac:dyDescent="0.25">
      <c r="A152" s="38">
        <v>44815</v>
      </c>
      <c r="B152" s="38">
        <f>A152+9/24</f>
        <v>44815.375</v>
      </c>
      <c r="C152" t="s">
        <v>845</v>
      </c>
    </row>
    <row r="153" spans="1:3" x14ac:dyDescent="0.25">
      <c r="A153" s="38">
        <v>44776</v>
      </c>
      <c r="B153" s="38">
        <f>A153+8/24</f>
        <v>44776.333333333336</v>
      </c>
      <c r="C153" t="s">
        <v>846</v>
      </c>
    </row>
    <row r="154" spans="1:3" x14ac:dyDescent="0.25">
      <c r="A154" s="38">
        <v>44744</v>
      </c>
      <c r="B154" s="38">
        <f>A154+8.5/24</f>
        <v>44744.354166666664</v>
      </c>
      <c r="C154" t="s">
        <v>847</v>
      </c>
    </row>
    <row r="155" spans="1:3" x14ac:dyDescent="0.25">
      <c r="A155" s="38">
        <v>44748</v>
      </c>
      <c r="B155" s="38">
        <f>A155+9.5/24</f>
        <v>44748.395833333336</v>
      </c>
      <c r="C155" t="s">
        <v>848</v>
      </c>
    </row>
    <row r="156" spans="1:3" x14ac:dyDescent="0.25">
      <c r="A156" s="38">
        <v>44761</v>
      </c>
      <c r="B156" s="38">
        <f>A156+7.5/24</f>
        <v>44761.3125</v>
      </c>
      <c r="C156" t="s">
        <v>849</v>
      </c>
    </row>
    <row r="157" spans="1:3" x14ac:dyDescent="0.25">
      <c r="A157" s="38">
        <v>44764</v>
      </c>
      <c r="B157" s="38">
        <f>A157+9/24</f>
        <v>44764.375</v>
      </c>
      <c r="C157" t="s">
        <v>850</v>
      </c>
    </row>
    <row r="158" spans="1:3" x14ac:dyDescent="0.25">
      <c r="A158" s="38">
        <v>44777</v>
      </c>
      <c r="B158" s="38">
        <f>A158+8/24</f>
        <v>44777.333333333336</v>
      </c>
      <c r="C158" t="s">
        <v>617</v>
      </c>
    </row>
    <row r="159" spans="1:3" x14ac:dyDescent="0.25">
      <c r="A159" s="38">
        <v>44781</v>
      </c>
      <c r="B159" s="38">
        <f>A159+8.5/24</f>
        <v>44781.354166666664</v>
      </c>
      <c r="C159" t="s">
        <v>623</v>
      </c>
    </row>
    <row r="160" spans="1:3" x14ac:dyDescent="0.25">
      <c r="A160" s="38">
        <v>44819</v>
      </c>
      <c r="B160" s="38">
        <f>A160+9.5/24</f>
        <v>44819.395833333336</v>
      </c>
      <c r="C160" t="s">
        <v>685</v>
      </c>
    </row>
    <row r="161" spans="1:3" x14ac:dyDescent="0.25">
      <c r="A161" s="38">
        <v>44816</v>
      </c>
      <c r="B161" s="38">
        <f>A161+10/24</f>
        <v>44816.416666666664</v>
      </c>
      <c r="C161" t="s">
        <v>851</v>
      </c>
    </row>
    <row r="162" spans="1:3" x14ac:dyDescent="0.25">
      <c r="A162" s="38">
        <v>44817</v>
      </c>
      <c r="B162" s="38">
        <f>A162+10.5/24</f>
        <v>44817.4375</v>
      </c>
      <c r="C162" t="s">
        <v>852</v>
      </c>
    </row>
    <row r="163" spans="1:3" x14ac:dyDescent="0.25">
      <c r="A163" s="38">
        <v>44817</v>
      </c>
      <c r="B163" s="38">
        <f>A163+14/24</f>
        <v>44817.583333333336</v>
      </c>
      <c r="C163" t="s">
        <v>853</v>
      </c>
    </row>
    <row r="164" spans="1:3" x14ac:dyDescent="0.25">
      <c r="A164" s="38">
        <v>44818</v>
      </c>
      <c r="B164" s="38">
        <f>A164+8/24</f>
        <v>44818.333333333336</v>
      </c>
      <c r="C164" t="s">
        <v>854</v>
      </c>
    </row>
    <row r="165" spans="1:3" x14ac:dyDescent="0.25">
      <c r="A165" s="38">
        <v>44824</v>
      </c>
      <c r="B165" s="38">
        <f>A165+8.5/24</f>
        <v>44824.354166666664</v>
      </c>
      <c r="C165" t="s">
        <v>855</v>
      </c>
    </row>
    <row r="166" spans="1:3" x14ac:dyDescent="0.25">
      <c r="A166" s="38">
        <v>44824</v>
      </c>
      <c r="B166" s="38">
        <f>A166+15.5/24</f>
        <v>44824.645833333336</v>
      </c>
      <c r="C166" t="s">
        <v>856</v>
      </c>
    </row>
    <row r="167" spans="1:3" x14ac:dyDescent="0.25">
      <c r="A167" s="38">
        <v>44824</v>
      </c>
      <c r="B167" s="38">
        <f>A167+7.5/24</f>
        <v>44824.3125</v>
      </c>
      <c r="C167" t="s">
        <v>857</v>
      </c>
    </row>
    <row r="168" spans="1:3" x14ac:dyDescent="0.25">
      <c r="A168" s="38">
        <v>44752</v>
      </c>
      <c r="B168" s="38">
        <f>A168+9/24</f>
        <v>44752.375</v>
      </c>
      <c r="C168" t="s">
        <v>858</v>
      </c>
    </row>
    <row r="169" spans="1:3" x14ac:dyDescent="0.25">
      <c r="A169" s="38">
        <v>44810</v>
      </c>
      <c r="B169" s="38">
        <f>A169+8/24</f>
        <v>44810.333333333336</v>
      </c>
      <c r="C169" t="s">
        <v>859</v>
      </c>
    </row>
    <row r="170" spans="1:3" x14ac:dyDescent="0.25">
      <c r="A170" s="38">
        <v>44728</v>
      </c>
      <c r="B170" s="38">
        <f>A170+8.5/24</f>
        <v>44728.354166666664</v>
      </c>
      <c r="C170" t="s">
        <v>860</v>
      </c>
    </row>
    <row r="171" spans="1:3" x14ac:dyDescent="0.25">
      <c r="A171" s="38">
        <v>44729</v>
      </c>
      <c r="B171" s="38">
        <f>A171+7.5/24</f>
        <v>44729.3125</v>
      </c>
      <c r="C171" t="s">
        <v>861</v>
      </c>
    </row>
    <row r="172" spans="1:3" x14ac:dyDescent="0.25">
      <c r="A172" s="38">
        <v>44730</v>
      </c>
      <c r="B172" s="38">
        <f>A172+9/24</f>
        <v>44730.375</v>
      </c>
      <c r="C172" t="s">
        <v>505</v>
      </c>
    </row>
    <row r="173" spans="1:3" x14ac:dyDescent="0.25">
      <c r="A173" s="38">
        <v>44755</v>
      </c>
      <c r="B173" s="38">
        <f>A173+8/24</f>
        <v>44755.333333333336</v>
      </c>
      <c r="C173" t="s">
        <v>862</v>
      </c>
    </row>
    <row r="174" spans="1:3" x14ac:dyDescent="0.25">
      <c r="A174" s="38">
        <v>44756</v>
      </c>
      <c r="B174" s="38">
        <f>A174+8.5/24</f>
        <v>44756.354166666664</v>
      </c>
      <c r="C174" t="s">
        <v>863</v>
      </c>
    </row>
    <row r="175" spans="1:3" x14ac:dyDescent="0.25">
      <c r="A175" s="38">
        <v>44759</v>
      </c>
      <c r="B175" s="38">
        <f>A175+9.5/24</f>
        <v>44759.395833333336</v>
      </c>
      <c r="C175" t="s">
        <v>864</v>
      </c>
    </row>
    <row r="176" spans="1:3" x14ac:dyDescent="0.25">
      <c r="A176" s="38">
        <v>44760</v>
      </c>
      <c r="B176" s="38">
        <f>A176+10/24</f>
        <v>44760.416666666664</v>
      </c>
      <c r="C176" t="s">
        <v>865</v>
      </c>
    </row>
    <row r="177" spans="1:3" x14ac:dyDescent="0.25">
      <c r="A177" s="38">
        <v>44764</v>
      </c>
      <c r="B177" s="38">
        <f>A177+10.5/24</f>
        <v>44764.4375</v>
      </c>
      <c r="C177" t="s">
        <v>866</v>
      </c>
    </row>
    <row r="178" spans="1:3" x14ac:dyDescent="0.25">
      <c r="A178" s="38">
        <v>44655</v>
      </c>
      <c r="B178" s="38">
        <f>A178+14/24</f>
        <v>44655.583333333336</v>
      </c>
      <c r="C178" t="s">
        <v>364</v>
      </c>
    </row>
    <row r="179" spans="1:3" x14ac:dyDescent="0.25">
      <c r="A179" s="38">
        <v>44660</v>
      </c>
      <c r="B179" s="38">
        <f>A179+8/24</f>
        <v>44660.333333333336</v>
      </c>
      <c r="C179" t="s">
        <v>867</v>
      </c>
    </row>
    <row r="180" spans="1:3" x14ac:dyDescent="0.25">
      <c r="A180" s="38">
        <v>44667</v>
      </c>
      <c r="B180" s="38">
        <f>A180+8.5/24</f>
        <v>44667.354166666664</v>
      </c>
      <c r="C180" t="s">
        <v>868</v>
      </c>
    </row>
    <row r="181" spans="1:3" x14ac:dyDescent="0.25">
      <c r="A181" s="38">
        <v>44667</v>
      </c>
      <c r="B181" s="38">
        <f>A181+15.5/24</f>
        <v>44667.645833333336</v>
      </c>
      <c r="C181" t="s">
        <v>869</v>
      </c>
    </row>
    <row r="182" spans="1:3" x14ac:dyDescent="0.25">
      <c r="A182" s="38">
        <v>44667</v>
      </c>
      <c r="B182" s="38">
        <f>A182+7.5/24</f>
        <v>44667.3125</v>
      </c>
      <c r="C182" t="s">
        <v>870</v>
      </c>
    </row>
    <row r="183" spans="1:3" x14ac:dyDescent="0.25">
      <c r="A183" s="38">
        <v>44680</v>
      </c>
      <c r="B183" s="38">
        <f>A183+9/24</f>
        <v>44680.375</v>
      </c>
      <c r="C183" t="s">
        <v>871</v>
      </c>
    </row>
    <row r="184" spans="1:3" x14ac:dyDescent="0.25">
      <c r="A184" s="38">
        <v>44680</v>
      </c>
      <c r="B184" s="38">
        <f>A184+8/24</f>
        <v>44680.333333333336</v>
      </c>
      <c r="C184" t="s">
        <v>872</v>
      </c>
    </row>
    <row r="185" spans="1:3" x14ac:dyDescent="0.25">
      <c r="A185" s="38">
        <v>44680</v>
      </c>
      <c r="B185" s="38">
        <f>A185+7.5/24</f>
        <v>44680.3125</v>
      </c>
      <c r="C185" t="s">
        <v>873</v>
      </c>
    </row>
    <row r="186" spans="1:3" x14ac:dyDescent="0.25">
      <c r="A186" s="38">
        <v>44680</v>
      </c>
      <c r="B186" s="38">
        <f>A186+9/24</f>
        <v>44680.375</v>
      </c>
      <c r="C186" t="s">
        <v>874</v>
      </c>
    </row>
    <row r="187" spans="1:3" x14ac:dyDescent="0.25">
      <c r="A187" s="38">
        <v>44683</v>
      </c>
      <c r="B187" s="38">
        <f>A187+8/24</f>
        <v>44683.333333333336</v>
      </c>
      <c r="C187" t="s">
        <v>875</v>
      </c>
    </row>
    <row r="188" spans="1:3" x14ac:dyDescent="0.25">
      <c r="A188" s="38">
        <v>44680</v>
      </c>
      <c r="B188" s="38">
        <f>A188+8.5/24</f>
        <v>44680.354166666664</v>
      </c>
      <c r="C188" t="s">
        <v>876</v>
      </c>
    </row>
    <row r="189" spans="1:3" x14ac:dyDescent="0.25">
      <c r="A189" s="38">
        <v>44680</v>
      </c>
      <c r="B189" s="38">
        <f>A189+9.5/24</f>
        <v>44680.395833333336</v>
      </c>
      <c r="C189" t="s">
        <v>877</v>
      </c>
    </row>
    <row r="190" spans="1:3" x14ac:dyDescent="0.25">
      <c r="A190" s="38">
        <v>44680</v>
      </c>
      <c r="B190" s="38">
        <f>A190+10/24</f>
        <v>44680.416666666664</v>
      </c>
      <c r="C190" t="s">
        <v>878</v>
      </c>
    </row>
    <row r="191" spans="1:3" x14ac:dyDescent="0.25">
      <c r="A191" s="38">
        <v>44695</v>
      </c>
      <c r="B191" s="38">
        <f>A191+10.5/24</f>
        <v>44695.4375</v>
      </c>
      <c r="C191" t="s">
        <v>879</v>
      </c>
    </row>
    <row r="192" spans="1:3" x14ac:dyDescent="0.25">
      <c r="A192" s="38">
        <v>44695</v>
      </c>
      <c r="B192" s="38">
        <f>A192+14/24</f>
        <v>44695.583333333336</v>
      </c>
      <c r="C192" t="s">
        <v>880</v>
      </c>
    </row>
    <row r="193" spans="1:3" x14ac:dyDescent="0.25">
      <c r="A193" s="38">
        <v>44711</v>
      </c>
      <c r="B193" s="38">
        <f>A193+8/24</f>
        <v>44711.333333333336</v>
      </c>
      <c r="C193" t="s">
        <v>881</v>
      </c>
    </row>
    <row r="194" spans="1:3" x14ac:dyDescent="0.25">
      <c r="A194" s="38">
        <v>44711</v>
      </c>
      <c r="B194" s="38">
        <f>A194+8.5/24</f>
        <v>44711.354166666664</v>
      </c>
      <c r="C194" t="s">
        <v>882</v>
      </c>
    </row>
    <row r="195" spans="1:3" x14ac:dyDescent="0.25">
      <c r="A195" s="38">
        <v>44716</v>
      </c>
      <c r="B195" s="38">
        <f>A195+15.5/24</f>
        <v>44716.645833333336</v>
      </c>
      <c r="C195" t="s">
        <v>883</v>
      </c>
    </row>
    <row r="196" spans="1:3" x14ac:dyDescent="0.25">
      <c r="A196" s="38">
        <v>44716</v>
      </c>
      <c r="B196" s="38">
        <f>A196+7.5/24</f>
        <v>44716.3125</v>
      </c>
      <c r="C196" t="s">
        <v>884</v>
      </c>
    </row>
    <row r="197" spans="1:3" x14ac:dyDescent="0.25">
      <c r="A197" s="38">
        <v>44721</v>
      </c>
      <c r="B197" s="38">
        <f>A197+9/24</f>
        <v>44721.375</v>
      </c>
      <c r="C197" t="s">
        <v>885</v>
      </c>
    </row>
    <row r="198" spans="1:3" x14ac:dyDescent="0.25">
      <c r="A198" s="38">
        <v>44725</v>
      </c>
      <c r="B198" s="38">
        <f>A198+8/24</f>
        <v>44725.333333333336</v>
      </c>
      <c r="C198" t="s">
        <v>491</v>
      </c>
    </row>
    <row r="199" spans="1:3" x14ac:dyDescent="0.25">
      <c r="A199" s="38">
        <v>44729</v>
      </c>
      <c r="B199" s="38">
        <f>A199+7.5/24</f>
        <v>44729.3125</v>
      </c>
      <c r="C199" t="s">
        <v>886</v>
      </c>
    </row>
    <row r="200" spans="1:3" x14ac:dyDescent="0.25">
      <c r="A200" s="38">
        <v>44733</v>
      </c>
      <c r="B200" s="38">
        <f>A200+9/24</f>
        <v>44733.375</v>
      </c>
      <c r="C200" t="s">
        <v>887</v>
      </c>
    </row>
    <row r="201" spans="1:3" x14ac:dyDescent="0.25">
      <c r="A201" s="38">
        <v>44729</v>
      </c>
      <c r="B201" s="38">
        <f>A201+8/24</f>
        <v>44729.333333333336</v>
      </c>
      <c r="C201" t="s">
        <v>888</v>
      </c>
    </row>
    <row r="202" spans="1:3" x14ac:dyDescent="0.25">
      <c r="A202" s="38">
        <v>44731</v>
      </c>
      <c r="B202" s="38">
        <f>A202+8.5/24</f>
        <v>44731.354166666664</v>
      </c>
      <c r="C202" t="s">
        <v>889</v>
      </c>
    </row>
    <row r="203" spans="1:3" x14ac:dyDescent="0.25">
      <c r="A203" s="38">
        <v>44733</v>
      </c>
      <c r="B203" s="38">
        <f>A203+9.5/24</f>
        <v>44733.395833333336</v>
      </c>
      <c r="C203" t="s">
        <v>890</v>
      </c>
    </row>
    <row r="204" spans="1:3" x14ac:dyDescent="0.25">
      <c r="A204" s="38">
        <v>44738</v>
      </c>
      <c r="B204" s="38">
        <f>A204+10/24</f>
        <v>44738.416666666664</v>
      </c>
      <c r="C204" t="s">
        <v>891</v>
      </c>
    </row>
    <row r="205" spans="1:3" x14ac:dyDescent="0.25">
      <c r="A205" s="38">
        <v>44702</v>
      </c>
      <c r="B205" s="38">
        <f>A205+10.5/24</f>
        <v>44702.4375</v>
      </c>
      <c r="C205" t="s">
        <v>449</v>
      </c>
    </row>
    <row r="206" spans="1:3" x14ac:dyDescent="0.25">
      <c r="A206" s="38">
        <v>44737</v>
      </c>
      <c r="B206" s="38">
        <f>A206+14/24</f>
        <v>44737.583333333336</v>
      </c>
      <c r="C206" t="s">
        <v>522</v>
      </c>
    </row>
    <row r="207" spans="1:3" x14ac:dyDescent="0.25">
      <c r="A207" s="38">
        <v>44713</v>
      </c>
      <c r="B207" s="38">
        <f>A207+8/24</f>
        <v>44713.333333333336</v>
      </c>
      <c r="C207" t="s">
        <v>892</v>
      </c>
    </row>
    <row r="208" spans="1:3" x14ac:dyDescent="0.25">
      <c r="A208" s="38">
        <v>44714</v>
      </c>
      <c r="B208" s="38">
        <f>A208+8.5/24</f>
        <v>44714.354166666664</v>
      </c>
      <c r="C208" t="s">
        <v>893</v>
      </c>
    </row>
    <row r="209" spans="1:3" x14ac:dyDescent="0.25">
      <c r="A209" s="38">
        <v>44717</v>
      </c>
      <c r="B209" s="38">
        <f>A209+15.5/24</f>
        <v>44717.645833333336</v>
      </c>
      <c r="C209" t="s">
        <v>476</v>
      </c>
    </row>
    <row r="210" spans="1:3" x14ac:dyDescent="0.25">
      <c r="A210" s="38">
        <v>44720</v>
      </c>
      <c r="B210" s="38">
        <f>A210+7.5/24</f>
        <v>44720.3125</v>
      </c>
      <c r="C210" t="s">
        <v>481</v>
      </c>
    </row>
    <row r="211" spans="1:3" x14ac:dyDescent="0.25">
      <c r="A211" s="38">
        <v>44721</v>
      </c>
      <c r="B211" s="38">
        <f>A211+9/24</f>
        <v>44721.375</v>
      </c>
      <c r="C211" t="s">
        <v>894</v>
      </c>
    </row>
    <row r="212" spans="1:3" x14ac:dyDescent="0.25">
      <c r="A212" s="38">
        <v>44723</v>
      </c>
      <c r="B212" s="38">
        <f>A212+7.5/24</f>
        <v>44723.3125</v>
      </c>
      <c r="C212" t="s">
        <v>489</v>
      </c>
    </row>
    <row r="213" spans="1:3" x14ac:dyDescent="0.25">
      <c r="A213" s="38">
        <v>44726</v>
      </c>
      <c r="B213" s="38">
        <f>A213+9/24</f>
        <v>44726.375</v>
      </c>
      <c r="C213" t="s">
        <v>493</v>
      </c>
    </row>
    <row r="214" spans="1:3" x14ac:dyDescent="0.25">
      <c r="A214" s="38">
        <v>44733</v>
      </c>
      <c r="B214" s="38">
        <f>A214+8/24</f>
        <v>44733.333333333336</v>
      </c>
      <c r="C214" t="s">
        <v>895</v>
      </c>
    </row>
    <row r="215" spans="1:3" x14ac:dyDescent="0.25">
      <c r="A215" s="38">
        <v>44809</v>
      </c>
      <c r="B215" s="38">
        <f>A215+8.5/24</f>
        <v>44809.354166666664</v>
      </c>
      <c r="C215" t="s">
        <v>896</v>
      </c>
    </row>
    <row r="216" spans="1:3" x14ac:dyDescent="0.25">
      <c r="A216" s="38">
        <v>44736</v>
      </c>
      <c r="B216" s="38">
        <f>A216+9.5/24</f>
        <v>44736.395833333336</v>
      </c>
      <c r="C216" t="s">
        <v>897</v>
      </c>
    </row>
    <row r="217" spans="1:3" x14ac:dyDescent="0.25">
      <c r="A217" s="38">
        <v>44736</v>
      </c>
      <c r="B217" s="38">
        <f>A217+10/24</f>
        <v>44736.416666666664</v>
      </c>
      <c r="C217" t="s">
        <v>898</v>
      </c>
    </row>
    <row r="218" spans="1:3" x14ac:dyDescent="0.25">
      <c r="A218" s="38">
        <v>44812</v>
      </c>
      <c r="B218" s="38">
        <f>A218+10.5/24</f>
        <v>44812.4375</v>
      </c>
      <c r="C218" t="s">
        <v>899</v>
      </c>
    </row>
    <row r="219" spans="1:3" x14ac:dyDescent="0.25">
      <c r="A219" s="38">
        <v>44654</v>
      </c>
      <c r="B219" s="38">
        <f>A219+14/24</f>
        <v>44654.583333333336</v>
      </c>
      <c r="C219" t="s">
        <v>900</v>
      </c>
    </row>
    <row r="220" spans="1:3" x14ac:dyDescent="0.25">
      <c r="A220" s="38">
        <v>44658</v>
      </c>
      <c r="B220" s="38">
        <f>A220+8/24</f>
        <v>44658.333333333336</v>
      </c>
      <c r="C220" t="s">
        <v>901</v>
      </c>
    </row>
    <row r="221" spans="1:3" x14ac:dyDescent="0.25">
      <c r="A221" s="38">
        <v>44659</v>
      </c>
      <c r="B221" s="38">
        <f>A221+8.5/24</f>
        <v>44659.354166666664</v>
      </c>
      <c r="C221" t="s">
        <v>372</v>
      </c>
    </row>
    <row r="222" spans="1:3" x14ac:dyDescent="0.25">
      <c r="A222" s="38">
        <v>44660</v>
      </c>
      <c r="B222" s="38">
        <f>A222+15.5/24</f>
        <v>44660.645833333336</v>
      </c>
      <c r="C222" t="s">
        <v>902</v>
      </c>
    </row>
    <row r="223" spans="1:3" x14ac:dyDescent="0.25">
      <c r="A223" s="38">
        <v>44688</v>
      </c>
      <c r="B223" s="38">
        <f>A223+7.5/24</f>
        <v>44688.3125</v>
      </c>
      <c r="C223" t="s">
        <v>903</v>
      </c>
    </row>
    <row r="224" spans="1:3" x14ac:dyDescent="0.25">
      <c r="A224" s="38">
        <v>44689</v>
      </c>
      <c r="B224" s="38">
        <f>A224+9/24</f>
        <v>44689.375</v>
      </c>
      <c r="C224" t="s">
        <v>904</v>
      </c>
    </row>
    <row r="225" spans="1:3" x14ac:dyDescent="0.25">
      <c r="A225" s="38">
        <v>44689</v>
      </c>
      <c r="B225" s="38">
        <f>A225+8/24</f>
        <v>44689.333333333336</v>
      </c>
      <c r="C225" t="s">
        <v>905</v>
      </c>
    </row>
    <row r="226" spans="1:3" x14ac:dyDescent="0.25">
      <c r="A226" s="38">
        <v>44712</v>
      </c>
      <c r="B226" s="38">
        <f>A226+7.5/24</f>
        <v>44712.3125</v>
      </c>
      <c r="C226" t="s">
        <v>461</v>
      </c>
    </row>
    <row r="227" spans="1:3" x14ac:dyDescent="0.25">
      <c r="A227" s="38">
        <v>44709</v>
      </c>
      <c r="B227" s="38">
        <f>A227+9/24</f>
        <v>44709.375</v>
      </c>
      <c r="C227" t="s">
        <v>454</v>
      </c>
    </row>
    <row r="228" spans="1:3" x14ac:dyDescent="0.25">
      <c r="A228" s="38">
        <v>44688</v>
      </c>
      <c r="B228" s="38">
        <f>A228+8/24</f>
        <v>44688.333333333336</v>
      </c>
      <c r="C228" t="s">
        <v>906</v>
      </c>
    </row>
    <row r="229" spans="1:3" x14ac:dyDescent="0.25">
      <c r="A229" s="38">
        <v>44688</v>
      </c>
      <c r="B229" s="38">
        <f>A229+8.5/24</f>
        <v>44688.354166666664</v>
      </c>
      <c r="C229" t="s">
        <v>907</v>
      </c>
    </row>
    <row r="230" spans="1:3" x14ac:dyDescent="0.25">
      <c r="A230" s="38">
        <v>44688</v>
      </c>
      <c r="B230" s="38">
        <f>A230+9.5/24</f>
        <v>44688.395833333336</v>
      </c>
      <c r="C230" t="s">
        <v>908</v>
      </c>
    </row>
    <row r="231" spans="1:3" x14ac:dyDescent="0.25">
      <c r="A231" s="38">
        <v>44714</v>
      </c>
      <c r="B231" s="38">
        <f>A231+10/24</f>
        <v>44714.416666666664</v>
      </c>
      <c r="C231" t="s">
        <v>909</v>
      </c>
    </row>
    <row r="232" spans="1:3" x14ac:dyDescent="0.25">
      <c r="A232" s="38">
        <v>44787</v>
      </c>
      <c r="B232" s="38">
        <f>A232+10.5/24</f>
        <v>44787.4375</v>
      </c>
      <c r="C232" t="s">
        <v>910</v>
      </c>
    </row>
    <row r="233" spans="1:3" x14ac:dyDescent="0.25">
      <c r="A233" s="38">
        <v>44794</v>
      </c>
      <c r="B233" s="38">
        <f>A233+14/24</f>
        <v>44794.583333333336</v>
      </c>
      <c r="C233" t="s">
        <v>642</v>
      </c>
    </row>
    <row r="234" spans="1:3" x14ac:dyDescent="0.25">
      <c r="A234" s="38">
        <v>44809</v>
      </c>
      <c r="B234" s="38">
        <f>A234+8/24</f>
        <v>44809.333333333336</v>
      </c>
      <c r="C234" t="s">
        <v>911</v>
      </c>
    </row>
    <row r="235" spans="1:3" x14ac:dyDescent="0.25">
      <c r="A235" s="38">
        <v>44834</v>
      </c>
      <c r="B235" s="38">
        <f>A235+8.5/24</f>
        <v>44834.354166666664</v>
      </c>
      <c r="C235" t="s">
        <v>688</v>
      </c>
    </row>
    <row r="236" spans="1:3" x14ac:dyDescent="0.25">
      <c r="A236" s="38">
        <v>44663</v>
      </c>
      <c r="B236" s="38">
        <f>A236+15.5/24</f>
        <v>44663.645833333336</v>
      </c>
      <c r="C236" t="s">
        <v>383</v>
      </c>
    </row>
    <row r="237" spans="1:3" x14ac:dyDescent="0.25">
      <c r="A237" s="38">
        <v>44670</v>
      </c>
      <c r="B237" s="38">
        <f>A237+7.5/24</f>
        <v>44670.3125</v>
      </c>
      <c r="C237" t="s">
        <v>391</v>
      </c>
    </row>
    <row r="238" spans="1:3" x14ac:dyDescent="0.25">
      <c r="A238" s="38">
        <v>44673</v>
      </c>
      <c r="B238" s="38">
        <f>A238+9/24</f>
        <v>44673.375</v>
      </c>
      <c r="C238" t="s">
        <v>395</v>
      </c>
    </row>
    <row r="239" spans="1:3" x14ac:dyDescent="0.25">
      <c r="A239" s="38">
        <v>44680</v>
      </c>
      <c r="B239" s="38">
        <f>A239+8/24</f>
        <v>44680.333333333336</v>
      </c>
      <c r="C239" t="s">
        <v>912</v>
      </c>
    </row>
    <row r="240" spans="1:3" x14ac:dyDescent="0.25">
      <c r="A240" s="38">
        <v>44681</v>
      </c>
      <c r="B240" s="38">
        <f>A240+8.5/24</f>
        <v>44681.354166666664</v>
      </c>
      <c r="C240" t="s">
        <v>913</v>
      </c>
    </row>
    <row r="241" spans="1:3" x14ac:dyDescent="0.25">
      <c r="A241" s="38">
        <v>44776</v>
      </c>
      <c r="B241" s="38">
        <f>A241+9.5/24</f>
        <v>44776.395833333336</v>
      </c>
      <c r="C241" t="s">
        <v>914</v>
      </c>
    </row>
    <row r="242" spans="1:3" x14ac:dyDescent="0.25">
      <c r="A242" s="38">
        <v>44686</v>
      </c>
      <c r="B242" s="38">
        <f>A242+7.5/24</f>
        <v>44686.3125</v>
      </c>
      <c r="C242" t="s">
        <v>915</v>
      </c>
    </row>
    <row r="243" spans="1:3" x14ac:dyDescent="0.25">
      <c r="A243" s="38">
        <v>44687</v>
      </c>
      <c r="B243" s="38">
        <f>A243+9/24</f>
        <v>44687.375</v>
      </c>
      <c r="C243" t="s">
        <v>916</v>
      </c>
    </row>
    <row r="244" spans="1:3" x14ac:dyDescent="0.25">
      <c r="A244" s="38">
        <v>44713</v>
      </c>
      <c r="B244" s="38">
        <f>A244+8/24</f>
        <v>44713.333333333336</v>
      </c>
      <c r="C244" t="s">
        <v>917</v>
      </c>
    </row>
    <row r="245" spans="1:3" x14ac:dyDescent="0.25">
      <c r="A245" s="38">
        <v>44716</v>
      </c>
      <c r="B245" s="38">
        <f>A245+8.5/24</f>
        <v>44716.354166666664</v>
      </c>
      <c r="C245" t="s">
        <v>918</v>
      </c>
    </row>
    <row r="246" spans="1:3" x14ac:dyDescent="0.25">
      <c r="A246" s="38">
        <v>44718</v>
      </c>
      <c r="B246" s="38">
        <f>A246+9.5/24</f>
        <v>44718.395833333336</v>
      </c>
      <c r="C246" t="s">
        <v>479</v>
      </c>
    </row>
    <row r="247" spans="1:3" x14ac:dyDescent="0.25">
      <c r="A247" s="38">
        <v>44721</v>
      </c>
      <c r="B247" s="38">
        <f>A247+10/24</f>
        <v>44721.416666666664</v>
      </c>
      <c r="C247" t="s">
        <v>919</v>
      </c>
    </row>
    <row r="248" spans="1:3" x14ac:dyDescent="0.25">
      <c r="A248" s="38">
        <v>44807</v>
      </c>
      <c r="B248" s="38">
        <f>A248+10.5/24</f>
        <v>44807.4375</v>
      </c>
      <c r="C248" t="s">
        <v>656</v>
      </c>
    </row>
    <row r="249" spans="1:3" x14ac:dyDescent="0.25">
      <c r="A249" s="38">
        <v>44808</v>
      </c>
      <c r="B249" s="38">
        <f>A249+14/24</f>
        <v>44808.583333333336</v>
      </c>
      <c r="C249" t="s">
        <v>920</v>
      </c>
    </row>
    <row r="250" spans="1:3" x14ac:dyDescent="0.25">
      <c r="A250" s="38">
        <v>44809</v>
      </c>
      <c r="B250" s="38">
        <f>A250+8/24</f>
        <v>44809.333333333336</v>
      </c>
      <c r="C250" t="s">
        <v>921</v>
      </c>
    </row>
    <row r="251" spans="1:3" x14ac:dyDescent="0.25">
      <c r="A251" s="38">
        <v>44810</v>
      </c>
      <c r="B251" s="38">
        <f>A251+8.5/24</f>
        <v>44810.354166666664</v>
      </c>
      <c r="C251" t="s">
        <v>922</v>
      </c>
    </row>
    <row r="252" spans="1:3" x14ac:dyDescent="0.25">
      <c r="A252" s="38">
        <v>44728</v>
      </c>
      <c r="B252" s="38">
        <f>A252+15.5/24</f>
        <v>44728.645833333336</v>
      </c>
      <c r="C252" t="s">
        <v>923</v>
      </c>
    </row>
    <row r="253" spans="1:3" x14ac:dyDescent="0.25">
      <c r="A253" s="38">
        <v>44731</v>
      </c>
      <c r="B253" s="38">
        <f>A253+7.5/24</f>
        <v>44731.3125</v>
      </c>
      <c r="C253" t="s">
        <v>924</v>
      </c>
    </row>
    <row r="254" spans="1:3" x14ac:dyDescent="0.25">
      <c r="A254" s="38">
        <v>44813</v>
      </c>
      <c r="B254" s="38">
        <f>A254+9/24</f>
        <v>44813.375</v>
      </c>
      <c r="C254" t="s">
        <v>670</v>
      </c>
    </row>
    <row r="255" spans="1:3" x14ac:dyDescent="0.25">
      <c r="A255" s="38">
        <v>44815</v>
      </c>
      <c r="B255" s="38">
        <f>A255+8/24</f>
        <v>44815.333333333336</v>
      </c>
      <c r="C255" t="s">
        <v>925</v>
      </c>
    </row>
    <row r="256" spans="1:3" x14ac:dyDescent="0.25">
      <c r="A256" s="38">
        <v>44816</v>
      </c>
      <c r="B256" s="38">
        <f>A256+8.5/24</f>
        <v>44816.354166666664</v>
      </c>
      <c r="C256" t="s">
        <v>926</v>
      </c>
    </row>
    <row r="257" spans="1:3" x14ac:dyDescent="0.25">
      <c r="A257" s="38">
        <v>44745</v>
      </c>
      <c r="B257" s="38">
        <f>A257+9.5/24</f>
        <v>44745.395833333336</v>
      </c>
      <c r="C257" t="s">
        <v>539</v>
      </c>
    </row>
    <row r="258" spans="1:3" x14ac:dyDescent="0.25">
      <c r="A258" s="38">
        <v>44748</v>
      </c>
      <c r="B258" s="38">
        <f>A258+10/24</f>
        <v>44748.416666666664</v>
      </c>
      <c r="C258" t="s">
        <v>927</v>
      </c>
    </row>
    <row r="259" spans="1:3" x14ac:dyDescent="0.25">
      <c r="A259" s="38">
        <v>44751</v>
      </c>
      <c r="B259" s="38">
        <f>A259+10.5/24</f>
        <v>44751.4375</v>
      </c>
      <c r="C259" t="s">
        <v>928</v>
      </c>
    </row>
    <row r="260" spans="1:3" x14ac:dyDescent="0.25">
      <c r="A260" s="38">
        <v>44751</v>
      </c>
      <c r="B260" s="38">
        <f>A260+7.5/24</f>
        <v>44751.3125</v>
      </c>
      <c r="C260" t="s">
        <v>929</v>
      </c>
    </row>
    <row r="261" spans="1:3" x14ac:dyDescent="0.25">
      <c r="A261" s="38">
        <v>44756</v>
      </c>
      <c r="B261" s="38">
        <f>A261+9/24</f>
        <v>44756.375</v>
      </c>
      <c r="C261" t="s">
        <v>930</v>
      </c>
    </row>
    <row r="262" spans="1:3" x14ac:dyDescent="0.25">
      <c r="A262" s="38">
        <v>44759</v>
      </c>
      <c r="B262" s="38">
        <f>A262+8/24</f>
        <v>44759.333333333336</v>
      </c>
      <c r="C262" t="s">
        <v>931</v>
      </c>
    </row>
    <row r="263" spans="1:3" x14ac:dyDescent="0.25">
      <c r="A263" s="38">
        <v>44836</v>
      </c>
      <c r="B263" s="38">
        <f>A263+8.5/24</f>
        <v>44836.354166666664</v>
      </c>
      <c r="C263" t="s">
        <v>701</v>
      </c>
    </row>
    <row r="264" spans="1:3" x14ac:dyDescent="0.25">
      <c r="A264" s="38">
        <v>44760</v>
      </c>
      <c r="B264" s="38">
        <f>A264+9.5/24</f>
        <v>44760.395833333336</v>
      </c>
      <c r="C264" t="s">
        <v>932</v>
      </c>
    </row>
    <row r="265" spans="1:3" x14ac:dyDescent="0.25">
      <c r="A265" s="38">
        <v>44761</v>
      </c>
      <c r="B265" s="38">
        <f>A265+10/24</f>
        <v>44761.416666666664</v>
      </c>
      <c r="C265" t="s">
        <v>933</v>
      </c>
    </row>
    <row r="266" spans="1:3" x14ac:dyDescent="0.25">
      <c r="A266" s="38">
        <v>44762</v>
      </c>
      <c r="B266" s="38">
        <f>A266+10.5/24</f>
        <v>44762.4375</v>
      </c>
      <c r="C266" t="s">
        <v>934</v>
      </c>
    </row>
    <row r="267" spans="1:3" x14ac:dyDescent="0.25">
      <c r="A267" s="38">
        <v>44763</v>
      </c>
      <c r="B267" s="38">
        <f>A267+14/24</f>
        <v>44763.583333333336</v>
      </c>
      <c r="C267" t="s">
        <v>935</v>
      </c>
    </row>
    <row r="268" spans="1:3" x14ac:dyDescent="0.25">
      <c r="A268" s="38">
        <v>44764</v>
      </c>
      <c r="B268" s="38">
        <f>A268+8/24</f>
        <v>44764.333333333336</v>
      </c>
      <c r="C268" t="s">
        <v>936</v>
      </c>
    </row>
    <row r="269" spans="1:3" x14ac:dyDescent="0.25">
      <c r="A269" s="38">
        <v>44765</v>
      </c>
      <c r="B269" s="38">
        <f>A269+8.5/24</f>
        <v>44765.354166666664</v>
      </c>
      <c r="C269" t="s">
        <v>937</v>
      </c>
    </row>
    <row r="270" spans="1:3" x14ac:dyDescent="0.25">
      <c r="A270" s="38">
        <v>44766</v>
      </c>
      <c r="B270" s="38">
        <f>A270+15.5/24</f>
        <v>44766.645833333336</v>
      </c>
      <c r="C270" t="s">
        <v>595</v>
      </c>
    </row>
    <row r="271" spans="1:3" x14ac:dyDescent="0.25">
      <c r="A271" s="38">
        <v>44767</v>
      </c>
      <c r="B271" s="38">
        <f>A271+7.5/24</f>
        <v>44767.3125</v>
      </c>
      <c r="C271" t="s">
        <v>938</v>
      </c>
    </row>
    <row r="272" spans="1:3" x14ac:dyDescent="0.25">
      <c r="A272" s="38">
        <v>44768</v>
      </c>
      <c r="B272" s="38">
        <f>A272+9/24</f>
        <v>44768.375</v>
      </c>
      <c r="C272" t="s">
        <v>600</v>
      </c>
    </row>
    <row r="273" spans="1:3" x14ac:dyDescent="0.25">
      <c r="A273" s="38">
        <v>44817</v>
      </c>
      <c r="B273" s="38">
        <f>A273+8/24</f>
        <v>44817.333333333336</v>
      </c>
      <c r="C273" t="s">
        <v>939</v>
      </c>
    </row>
    <row r="274" spans="1:3" x14ac:dyDescent="0.25">
      <c r="A274" s="38">
        <v>44831</v>
      </c>
      <c r="B274" s="38">
        <f>A274+8.5/24</f>
        <v>44831.354166666664</v>
      </c>
      <c r="C274" t="s">
        <v>695</v>
      </c>
    </row>
    <row r="275" spans="1:3" x14ac:dyDescent="0.25">
      <c r="A275" s="38">
        <v>44834</v>
      </c>
      <c r="B275" s="38">
        <f>A275+9.5/24</f>
        <v>44834.395833333336</v>
      </c>
      <c r="C275" t="s">
        <v>940</v>
      </c>
    </row>
    <row r="276" spans="1:3" x14ac:dyDescent="0.25">
      <c r="B276" s="38"/>
    </row>
    <row r="277" spans="1:3" x14ac:dyDescent="0.25">
      <c r="B277" s="38"/>
    </row>
    <row r="278" spans="1:3" x14ac:dyDescent="0.25">
      <c r="B278" s="38"/>
    </row>
    <row r="279" spans="1:3" x14ac:dyDescent="0.25">
      <c r="B279" s="38"/>
    </row>
  </sheetData>
  <conditionalFormatting sqref="B9 B12:B13">
    <cfRule type="timePeriod" dxfId="19" priority="37" timePeriod="lastWeek">
      <formula>AND(TODAY()-ROUNDDOWN(B9,0)&gt;=(WEEKDAY(TODAY())),TODAY()-ROUNDDOWN(B9,0)&lt;(WEEKDAY(TODAY())+7))</formula>
    </cfRule>
  </conditionalFormatting>
  <conditionalFormatting sqref="B20">
    <cfRule type="timePeriod" dxfId="18" priority="35" timePeriod="lastWeek">
      <formula>AND(TODAY()-ROUNDDOWN(B20,0)&gt;=(WEEKDAY(TODAY())),TODAY()-ROUNDDOWN(B20,0)&lt;(WEEKDAY(TODAY())+7))</formula>
    </cfRule>
  </conditionalFormatting>
  <conditionalFormatting sqref="B29 B32:B33">
    <cfRule type="timePeriod" dxfId="17" priority="34" timePeriod="lastWeek">
      <formula>AND(TODAY()-ROUNDDOWN(B29,0)&gt;=(WEEKDAY(TODAY())),TODAY()-ROUNDDOWN(B29,0)&lt;(WEEKDAY(TODAY())+7))</formula>
    </cfRule>
  </conditionalFormatting>
  <conditionalFormatting sqref="B41 B44:B45">
    <cfRule type="timePeriod" dxfId="16" priority="32" timePeriod="lastWeek">
      <formula>AND(TODAY()-ROUNDDOWN(B41,0)&gt;=(WEEKDAY(TODAY())),TODAY()-ROUNDDOWN(B41,0)&lt;(WEEKDAY(TODAY())+7))</formula>
    </cfRule>
  </conditionalFormatting>
  <conditionalFormatting sqref="B56 B59:B60">
    <cfRule type="timePeriod" dxfId="15" priority="30" timePeriod="lastWeek">
      <formula>AND(TODAY()-ROUNDDOWN(B56,0)&gt;=(WEEKDAY(TODAY())),TODAY()-ROUNDDOWN(B56,0)&lt;(WEEKDAY(TODAY())+7))</formula>
    </cfRule>
  </conditionalFormatting>
  <conditionalFormatting sqref="B71">
    <cfRule type="timePeriod" dxfId="14" priority="28" timePeriod="lastWeek">
      <formula>AND(TODAY()-ROUNDDOWN(B71,0)&gt;=(WEEKDAY(TODAY())),TODAY()-ROUNDDOWN(B71,0)&lt;(WEEKDAY(TODAY())+7))</formula>
    </cfRule>
  </conditionalFormatting>
  <conditionalFormatting sqref="B81 B84:B85">
    <cfRule type="timePeriod" dxfId="13" priority="26" timePeriod="lastWeek">
      <formula>AND(TODAY()-ROUNDDOWN(B81,0)&gt;=(WEEKDAY(TODAY())),TODAY()-ROUNDDOWN(B81,0)&lt;(WEEKDAY(TODAY())+7))</formula>
    </cfRule>
  </conditionalFormatting>
  <conditionalFormatting sqref="B97 B100:B101">
    <cfRule type="timePeriod" dxfId="12" priority="24" timePeriod="lastWeek">
      <formula>AND(TODAY()-ROUNDDOWN(B97,0)&gt;=(WEEKDAY(TODAY())),TODAY()-ROUNDDOWN(B97,0)&lt;(WEEKDAY(TODAY())+7))</formula>
    </cfRule>
  </conditionalFormatting>
  <conditionalFormatting sqref="B114 B117:B118">
    <cfRule type="timePeriod" dxfId="11" priority="22" timePeriod="lastWeek">
      <formula>AND(TODAY()-ROUNDDOWN(B114,0)&gt;=(WEEKDAY(TODAY())),TODAY()-ROUNDDOWN(B114,0)&lt;(WEEKDAY(TODAY())+7))</formula>
    </cfRule>
  </conditionalFormatting>
  <conditionalFormatting sqref="B132 B135:B136">
    <cfRule type="timePeriod" dxfId="10" priority="20" timePeriod="lastWeek">
      <formula>AND(TODAY()-ROUNDDOWN(B132,0)&gt;=(WEEKDAY(TODAY())),TODAY()-ROUNDDOWN(B132,0)&lt;(WEEKDAY(TODAY())+7))</formula>
    </cfRule>
  </conditionalFormatting>
  <conditionalFormatting sqref="B147 B150:B151">
    <cfRule type="timePeriod" dxfId="9" priority="18" timePeriod="lastWeek">
      <formula>AND(TODAY()-ROUNDDOWN(B147,0)&gt;=(WEEKDAY(TODAY())),TODAY()-ROUNDDOWN(B147,0)&lt;(WEEKDAY(TODAY())+7))</formula>
    </cfRule>
  </conditionalFormatting>
  <conditionalFormatting sqref="B163 B166:B167">
    <cfRule type="timePeriod" dxfId="8" priority="16" timePeriod="lastWeek">
      <formula>AND(TODAY()-ROUNDDOWN(B163,0)&gt;=(WEEKDAY(TODAY())),TODAY()-ROUNDDOWN(B163,0)&lt;(WEEKDAY(TODAY())+7))</formula>
    </cfRule>
  </conditionalFormatting>
  <conditionalFormatting sqref="B178 B181:B182">
    <cfRule type="timePeriod" dxfId="7" priority="14" timePeriod="lastWeek">
      <formula>AND(TODAY()-ROUNDDOWN(B178,0)&gt;=(WEEKDAY(TODAY())),TODAY()-ROUNDDOWN(B178,0)&lt;(WEEKDAY(TODAY())+7))</formula>
    </cfRule>
  </conditionalFormatting>
  <conditionalFormatting sqref="B192 B195:B196">
    <cfRule type="timePeriod" dxfId="6" priority="12" timePeriod="lastWeek">
      <formula>AND(TODAY()-ROUNDDOWN(B192,0)&gt;=(WEEKDAY(TODAY())),TODAY()-ROUNDDOWN(B192,0)&lt;(WEEKDAY(TODAY())+7))</formula>
    </cfRule>
  </conditionalFormatting>
  <conditionalFormatting sqref="B206 B209:B210">
    <cfRule type="timePeriod" dxfId="5" priority="10" timePeriod="lastWeek">
      <formula>AND(TODAY()-ROUNDDOWN(B206,0)&gt;=(WEEKDAY(TODAY())),TODAY()-ROUNDDOWN(B206,0)&lt;(WEEKDAY(TODAY())+7))</formula>
    </cfRule>
  </conditionalFormatting>
  <conditionalFormatting sqref="B219 B222:B223">
    <cfRule type="timePeriod" dxfId="4" priority="8" timePeriod="lastWeek">
      <formula>AND(TODAY()-ROUNDDOWN(B219,0)&gt;=(WEEKDAY(TODAY())),TODAY()-ROUNDDOWN(B219,0)&lt;(WEEKDAY(TODAY())+7))</formula>
    </cfRule>
  </conditionalFormatting>
  <conditionalFormatting sqref="B233 B236:B237">
    <cfRule type="timePeriod" dxfId="3" priority="6" timePeriod="lastWeek">
      <formula>AND(TODAY()-ROUNDDOWN(B233,0)&gt;=(WEEKDAY(TODAY())),TODAY()-ROUNDDOWN(B233,0)&lt;(WEEKDAY(TODAY())+7))</formula>
    </cfRule>
  </conditionalFormatting>
  <conditionalFormatting sqref="B249 B252:B253">
    <cfRule type="timePeriod" dxfId="2" priority="4" timePeriod="lastWeek">
      <formula>AND(TODAY()-ROUNDDOWN(B249,0)&gt;=(WEEKDAY(TODAY())),TODAY()-ROUNDDOWN(B249,0)&lt;(WEEKDAY(TODAY())+7))</formula>
    </cfRule>
  </conditionalFormatting>
  <conditionalFormatting sqref="B267 B270:B271">
    <cfRule type="timePeriod" dxfId="1" priority="2" timePeriod="lastWeek">
      <formula>AND(TODAY()-ROUNDDOWN(B267,0)&gt;=(WEEKDAY(TODAY())),TODAY()-ROUNDDOWN(B267,0)&lt;(WEEKDAY(TODAY())+7))</formula>
    </cfRule>
  </conditionalFormatting>
  <conditionalFormatting sqref="B278">
    <cfRule type="timePeriod" dxfId="0" priority="1" timePeriod="lastWeek">
      <formula>AND(TODAY()-ROUNDDOWN(B278,0)&gt;=(WEEKDAY(TODAY())),TODAY()-ROUNDDOWN(B278,0)&lt;(WEEKDAY(TODAY())+7))</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06F6-5BEE-4036-817C-21D71AFCEEB2}">
  <dimension ref="B1:S71"/>
  <sheetViews>
    <sheetView workbookViewId="0">
      <selection activeCell="I46" sqref="I46"/>
    </sheetView>
  </sheetViews>
  <sheetFormatPr defaultColWidth="8.85546875" defaultRowHeight="16.5" x14ac:dyDescent="0.25"/>
  <cols>
    <col min="1" max="1" width="8.85546875" style="43"/>
    <col min="2" max="2" width="15.140625" style="43" customWidth="1"/>
    <col min="3" max="3" width="13.7109375" style="43" customWidth="1"/>
    <col min="4" max="4" width="13.28515625" style="43" customWidth="1"/>
    <col min="5" max="5" width="13.7109375" style="43" customWidth="1"/>
    <col min="6" max="11" width="8.85546875" style="43"/>
    <col min="12" max="13" width="22.5703125" style="43" bestFit="1" customWidth="1"/>
    <col min="14" max="14" width="18.5703125" style="43" bestFit="1" customWidth="1"/>
    <col min="15" max="16" width="8.85546875" style="43"/>
    <col min="17" max="17" width="11.85546875" style="43" bestFit="1" customWidth="1"/>
    <col min="18" max="18" width="8.85546875" style="43"/>
    <col min="19" max="19" width="14.5703125" style="43" bestFit="1" customWidth="1"/>
    <col min="20" max="16384" width="8.85546875" style="43"/>
  </cols>
  <sheetData>
    <row r="1" spans="2:19" ht="19.899999999999999" customHeight="1" x14ac:dyDescent="0.25">
      <c r="B1" s="49" t="s">
        <v>327</v>
      </c>
      <c r="C1" s="49"/>
      <c r="D1" s="49" t="s">
        <v>332</v>
      </c>
      <c r="E1" s="49"/>
      <c r="L1" s="46" t="s">
        <v>950</v>
      </c>
      <c r="Q1" s="43" t="s">
        <v>954</v>
      </c>
      <c r="S1" s="43" t="s">
        <v>953</v>
      </c>
    </row>
    <row r="2" spans="2:19" ht="19.899999999999999" customHeight="1" x14ac:dyDescent="0.25">
      <c r="B2" s="44" t="s">
        <v>328</v>
      </c>
      <c r="C2" s="44" t="s">
        <v>329</v>
      </c>
      <c r="D2" s="44" t="s">
        <v>330</v>
      </c>
      <c r="E2" s="44" t="s">
        <v>331</v>
      </c>
      <c r="F2" s="43">
        <v>454</v>
      </c>
      <c r="I2" s="43" t="s">
        <v>335</v>
      </c>
      <c r="J2" s="43">
        <v>1</v>
      </c>
      <c r="L2" s="47" t="s">
        <v>951</v>
      </c>
      <c r="M2" s="47" t="s">
        <v>952</v>
      </c>
      <c r="Q2" s="48">
        <v>106</v>
      </c>
      <c r="R2" s="43" t="b">
        <f>Q2&lt;10</f>
        <v>0</v>
      </c>
      <c r="S2" s="50" t="str">
        <f>IF(R2,Q2*M3/L3,"")</f>
        <v/>
      </c>
    </row>
    <row r="3" spans="2:19" x14ac:dyDescent="0.25">
      <c r="B3" s="45" t="s">
        <v>333</v>
      </c>
      <c r="C3" s="44">
        <v>-1</v>
      </c>
      <c r="D3" s="44">
        <v>2</v>
      </c>
      <c r="E3" s="44">
        <v>0.8</v>
      </c>
      <c r="H3" s="43">
        <v>0.02</v>
      </c>
      <c r="L3" s="47">
        <v>10</v>
      </c>
      <c r="M3" s="47">
        <v>4.0199999999999996</v>
      </c>
      <c r="R3" s="43" t="b">
        <f>AND($Q$2&gt;=L3,$Q$2&lt;L4)</f>
        <v>0</v>
      </c>
      <c r="S3" s="50" t="str">
        <f>IF(R3,(M4*$Q$2+M3*L4-M4*L3-M3*$Q$2)/(L4-L3),"")</f>
        <v/>
      </c>
    </row>
    <row r="4" spans="2:19" x14ac:dyDescent="0.25">
      <c r="B4" s="45"/>
      <c r="C4" s="44">
        <v>-2</v>
      </c>
      <c r="D4" s="44">
        <v>4</v>
      </c>
      <c r="E4" s="44">
        <v>1.6</v>
      </c>
      <c r="H4" s="43">
        <v>0.05</v>
      </c>
      <c r="L4" s="47">
        <v>20</v>
      </c>
      <c r="M4" s="47">
        <v>8.0399999999999991</v>
      </c>
      <c r="R4" s="43" t="b">
        <f t="shared" ref="R4:R27" si="0">AND($Q$2&gt;=L4,$Q$2&lt;L5)</f>
        <v>0</v>
      </c>
      <c r="S4" s="50" t="str">
        <f t="shared" ref="S4:S27" si="1">IF(R4,(M5*$Q$2+M4*L5-M5*L4-M4*$Q$2)/(L5-L4),"")</f>
        <v/>
      </c>
    </row>
    <row r="5" spans="2:19" x14ac:dyDescent="0.25">
      <c r="B5" s="45"/>
      <c r="C5" s="44">
        <v>-3</v>
      </c>
      <c r="D5" s="44">
        <v>4</v>
      </c>
      <c r="E5" s="44">
        <v>1.6</v>
      </c>
      <c r="H5" s="43">
        <v>0.05</v>
      </c>
      <c r="L5" s="47">
        <v>30</v>
      </c>
      <c r="M5" s="47">
        <v>12.06</v>
      </c>
      <c r="R5" s="43" t="b">
        <f t="shared" si="0"/>
        <v>0</v>
      </c>
      <c r="S5" s="50" t="str">
        <f t="shared" si="1"/>
        <v/>
      </c>
    </row>
    <row r="6" spans="2:19" x14ac:dyDescent="0.25">
      <c r="B6" s="45"/>
      <c r="C6" s="44">
        <v>-4</v>
      </c>
      <c r="D6" s="44">
        <v>6</v>
      </c>
      <c r="E6" s="44">
        <v>2.41</v>
      </c>
      <c r="H6" s="43">
        <v>7.0000000000000007E-2</v>
      </c>
      <c r="L6" s="47">
        <v>40</v>
      </c>
      <c r="M6" s="47">
        <v>16.079999999999998</v>
      </c>
      <c r="R6" s="43" t="b">
        <f t="shared" si="0"/>
        <v>0</v>
      </c>
      <c r="S6" s="50" t="str">
        <f t="shared" si="1"/>
        <v/>
      </c>
    </row>
    <row r="7" spans="2:19" x14ac:dyDescent="0.25">
      <c r="B7" s="45"/>
      <c r="C7" s="44">
        <v>-5</v>
      </c>
      <c r="D7" s="44">
        <v>8</v>
      </c>
      <c r="E7" s="44">
        <v>3.2</v>
      </c>
      <c r="H7" s="43">
        <v>0.1</v>
      </c>
      <c r="L7" s="47">
        <v>50</v>
      </c>
      <c r="M7" s="47">
        <v>20.100000000000001</v>
      </c>
      <c r="R7" s="43" t="b">
        <f t="shared" si="0"/>
        <v>0</v>
      </c>
      <c r="S7" s="50" t="str">
        <f t="shared" si="1"/>
        <v/>
      </c>
    </row>
    <row r="8" spans="2:19" x14ac:dyDescent="0.25">
      <c r="B8" s="45" t="s">
        <v>334</v>
      </c>
      <c r="C8" s="44">
        <v>-6</v>
      </c>
      <c r="D8" s="44">
        <v>20</v>
      </c>
      <c r="E8" s="44">
        <v>8.0399999999999991</v>
      </c>
      <c r="H8" s="43">
        <v>0.15</v>
      </c>
      <c r="L8" s="47">
        <v>60</v>
      </c>
      <c r="M8" s="47">
        <v>24.12</v>
      </c>
      <c r="R8" s="43" t="b">
        <f t="shared" si="0"/>
        <v>0</v>
      </c>
      <c r="S8" s="50" t="str">
        <f t="shared" si="1"/>
        <v/>
      </c>
    </row>
    <row r="9" spans="2:19" x14ac:dyDescent="0.25">
      <c r="B9" s="45"/>
      <c r="C9" s="44">
        <v>-7</v>
      </c>
      <c r="D9" s="44">
        <v>20</v>
      </c>
      <c r="E9" s="44">
        <v>8.0399999999999991</v>
      </c>
      <c r="H9" s="43">
        <v>0.2</v>
      </c>
      <c r="L9" s="47">
        <v>70</v>
      </c>
      <c r="M9" s="47">
        <v>28.14</v>
      </c>
      <c r="R9" s="43" t="b">
        <f t="shared" si="0"/>
        <v>0</v>
      </c>
      <c r="S9" s="50" t="str">
        <f t="shared" si="1"/>
        <v/>
      </c>
    </row>
    <row r="10" spans="2:19" x14ac:dyDescent="0.25">
      <c r="B10" s="45"/>
      <c r="C10" s="44">
        <v>-8</v>
      </c>
      <c r="D10" s="44">
        <v>30</v>
      </c>
      <c r="E10" s="44">
        <v>12.06</v>
      </c>
      <c r="H10" s="43">
        <v>0.25</v>
      </c>
      <c r="L10" s="47">
        <v>80</v>
      </c>
      <c r="M10" s="47">
        <v>32.159999999999997</v>
      </c>
      <c r="R10" s="43" t="b">
        <f t="shared" si="0"/>
        <v>0</v>
      </c>
      <c r="S10" s="50" t="str">
        <f t="shared" si="1"/>
        <v/>
      </c>
    </row>
    <row r="11" spans="2:19" x14ac:dyDescent="0.25">
      <c r="B11" s="45"/>
      <c r="C11" s="44">
        <v>-9</v>
      </c>
      <c r="D11" s="44">
        <v>36</v>
      </c>
      <c r="E11" s="44">
        <v>14.47</v>
      </c>
      <c r="H11" s="43">
        <v>0.3</v>
      </c>
      <c r="L11" s="47">
        <v>90</v>
      </c>
      <c r="M11" s="47">
        <v>36.18</v>
      </c>
      <c r="R11" s="43" t="b">
        <f t="shared" si="0"/>
        <v>0</v>
      </c>
      <c r="S11" s="50" t="str">
        <f t="shared" si="1"/>
        <v/>
      </c>
    </row>
    <row r="12" spans="2:19" x14ac:dyDescent="0.25">
      <c r="B12" s="45"/>
      <c r="C12" s="44">
        <v>-10</v>
      </c>
      <c r="D12" s="44">
        <v>40</v>
      </c>
      <c r="E12" s="44">
        <v>16.079999999999998</v>
      </c>
      <c r="H12" s="43">
        <v>0.3</v>
      </c>
      <c r="L12" s="47">
        <v>100</v>
      </c>
      <c r="M12" s="47">
        <v>40.200000000000003</v>
      </c>
      <c r="R12" s="43" t="b">
        <f t="shared" si="0"/>
        <v>1</v>
      </c>
      <c r="S12" s="50">
        <f t="shared" si="1"/>
        <v>42.611999999999895</v>
      </c>
    </row>
    <row r="13" spans="2:19" x14ac:dyDescent="0.25">
      <c r="B13" s="45" t="s">
        <v>334</v>
      </c>
      <c r="C13" s="44">
        <v>-11</v>
      </c>
      <c r="D13" s="44">
        <v>75</v>
      </c>
      <c r="E13" s="44">
        <v>30.15</v>
      </c>
      <c r="H13" s="43">
        <v>0.5</v>
      </c>
      <c r="L13" s="47">
        <v>110</v>
      </c>
      <c r="M13" s="47">
        <v>44.22</v>
      </c>
      <c r="R13" s="43" t="b">
        <f t="shared" si="0"/>
        <v>0</v>
      </c>
      <c r="S13" s="50" t="str">
        <f t="shared" si="1"/>
        <v/>
      </c>
    </row>
    <row r="14" spans="2:19" x14ac:dyDescent="0.25">
      <c r="B14" s="45"/>
      <c r="C14" s="44">
        <v>-12</v>
      </c>
      <c r="D14" s="44">
        <v>75</v>
      </c>
      <c r="E14" s="44">
        <v>30.15</v>
      </c>
      <c r="H14" s="43">
        <v>0.5</v>
      </c>
      <c r="L14" s="47">
        <v>120</v>
      </c>
      <c r="M14" s="47">
        <v>48.24</v>
      </c>
      <c r="R14" s="43" t="b">
        <f t="shared" si="0"/>
        <v>0</v>
      </c>
      <c r="S14" s="50" t="str">
        <f t="shared" si="1"/>
        <v/>
      </c>
    </row>
    <row r="15" spans="2:19" x14ac:dyDescent="0.25">
      <c r="B15" s="45"/>
      <c r="C15" s="44">
        <v>-13</v>
      </c>
      <c r="D15" s="44">
        <v>85</v>
      </c>
      <c r="E15" s="44">
        <v>34.17</v>
      </c>
      <c r="H15" s="43">
        <v>0.6</v>
      </c>
      <c r="L15" s="47">
        <v>130</v>
      </c>
      <c r="M15" s="47">
        <v>52.26</v>
      </c>
      <c r="R15" s="43" t="b">
        <f t="shared" si="0"/>
        <v>0</v>
      </c>
      <c r="S15" s="50" t="str">
        <f t="shared" si="1"/>
        <v/>
      </c>
    </row>
    <row r="16" spans="2:19" x14ac:dyDescent="0.25">
      <c r="B16" s="45"/>
      <c r="C16" s="44">
        <v>-14</v>
      </c>
      <c r="D16" s="44">
        <v>90</v>
      </c>
      <c r="E16" s="44">
        <v>36.1</v>
      </c>
      <c r="H16" s="43">
        <v>0.8</v>
      </c>
      <c r="L16" s="47">
        <v>140</v>
      </c>
      <c r="M16" s="47">
        <v>56.28</v>
      </c>
      <c r="R16" s="43" t="b">
        <f t="shared" si="0"/>
        <v>0</v>
      </c>
      <c r="S16" s="50" t="str">
        <f t="shared" si="1"/>
        <v/>
      </c>
    </row>
    <row r="17" spans="2:19" x14ac:dyDescent="0.25">
      <c r="B17" s="45"/>
      <c r="C17" s="44">
        <v>-15</v>
      </c>
      <c r="D17" s="44">
        <v>100</v>
      </c>
      <c r="E17" s="44">
        <v>40.200000000000003</v>
      </c>
      <c r="H17" s="43">
        <v>1</v>
      </c>
      <c r="L17" s="47">
        <v>150</v>
      </c>
      <c r="M17" s="47">
        <v>60.3</v>
      </c>
      <c r="R17" s="43" t="b">
        <f t="shared" si="0"/>
        <v>0</v>
      </c>
      <c r="S17" s="50" t="str">
        <f t="shared" si="1"/>
        <v/>
      </c>
    </row>
    <row r="18" spans="2:19" x14ac:dyDescent="0.25">
      <c r="L18" s="47">
        <v>160</v>
      </c>
      <c r="M18" s="47">
        <v>64.319999999999993</v>
      </c>
      <c r="R18" s="43" t="b">
        <f t="shared" si="0"/>
        <v>0</v>
      </c>
      <c r="S18" s="50" t="str">
        <f t="shared" si="1"/>
        <v/>
      </c>
    </row>
    <row r="19" spans="2:19" x14ac:dyDescent="0.25">
      <c r="B19" s="49" t="s">
        <v>327</v>
      </c>
      <c r="C19" s="49"/>
      <c r="D19" s="49" t="s">
        <v>332</v>
      </c>
      <c r="E19" s="49"/>
      <c r="L19" s="47">
        <v>170</v>
      </c>
      <c r="M19" s="47">
        <v>68.34</v>
      </c>
      <c r="R19" s="43" t="b">
        <f t="shared" si="0"/>
        <v>0</v>
      </c>
      <c r="S19" s="50" t="str">
        <f t="shared" si="1"/>
        <v/>
      </c>
    </row>
    <row r="20" spans="2:19" x14ac:dyDescent="0.25">
      <c r="B20" s="44" t="s">
        <v>328</v>
      </c>
      <c r="C20" s="44" t="s">
        <v>329</v>
      </c>
      <c r="D20" s="44" t="s">
        <v>330</v>
      </c>
      <c r="E20" s="44" t="s">
        <v>331</v>
      </c>
      <c r="L20" s="47">
        <v>180</v>
      </c>
      <c r="M20" s="47">
        <v>72.36</v>
      </c>
      <c r="R20" s="43" t="b">
        <f t="shared" si="0"/>
        <v>0</v>
      </c>
      <c r="S20" s="50" t="str">
        <f t="shared" si="1"/>
        <v/>
      </c>
    </row>
    <row r="21" spans="2:19" x14ac:dyDescent="0.25">
      <c r="B21" s="45" t="s">
        <v>333</v>
      </c>
      <c r="C21" s="44">
        <v>-1</v>
      </c>
      <c r="D21" s="44">
        <v>2</v>
      </c>
      <c r="E21" s="44">
        <v>0.8</v>
      </c>
      <c r="L21" s="47">
        <v>190</v>
      </c>
      <c r="M21" s="47">
        <v>76.38</v>
      </c>
      <c r="R21" s="43" t="b">
        <f t="shared" si="0"/>
        <v>0</v>
      </c>
      <c r="S21" s="50" t="str">
        <f t="shared" si="1"/>
        <v/>
      </c>
    </row>
    <row r="22" spans="2:19" x14ac:dyDescent="0.25">
      <c r="B22" s="45"/>
      <c r="C22" s="44">
        <v>-2</v>
      </c>
      <c r="D22" s="44">
        <v>5</v>
      </c>
      <c r="E22" s="44">
        <v>2.0099999999999998</v>
      </c>
      <c r="L22" s="47">
        <v>200</v>
      </c>
      <c r="M22" s="47">
        <v>80.400000000000006</v>
      </c>
      <c r="R22" s="43" t="b">
        <f t="shared" si="0"/>
        <v>0</v>
      </c>
      <c r="S22" s="50" t="str">
        <f t="shared" si="1"/>
        <v/>
      </c>
    </row>
    <row r="23" spans="2:19" x14ac:dyDescent="0.25">
      <c r="B23" s="45"/>
      <c r="C23" s="44">
        <v>-3</v>
      </c>
      <c r="D23" s="44">
        <v>7</v>
      </c>
      <c r="E23" s="44">
        <v>2.81</v>
      </c>
      <c r="L23" s="47">
        <v>210</v>
      </c>
      <c r="M23" s="47">
        <v>84.42</v>
      </c>
      <c r="R23" s="43" t="b">
        <f t="shared" si="0"/>
        <v>0</v>
      </c>
      <c r="S23" s="50" t="str">
        <f t="shared" si="1"/>
        <v/>
      </c>
    </row>
    <row r="24" spans="2:19" x14ac:dyDescent="0.25">
      <c r="B24" s="45"/>
      <c r="C24" s="44">
        <v>-4</v>
      </c>
      <c r="D24" s="44">
        <v>8</v>
      </c>
      <c r="E24" s="44">
        <v>3.22</v>
      </c>
      <c r="L24" s="47">
        <v>220</v>
      </c>
      <c r="M24" s="47">
        <v>88.44</v>
      </c>
      <c r="R24" s="43" t="b">
        <f t="shared" si="0"/>
        <v>0</v>
      </c>
      <c r="S24" s="50" t="str">
        <f t="shared" si="1"/>
        <v/>
      </c>
    </row>
    <row r="25" spans="2:19" x14ac:dyDescent="0.25">
      <c r="B25" s="45"/>
      <c r="C25" s="44">
        <v>-5</v>
      </c>
      <c r="D25" s="44">
        <v>9</v>
      </c>
      <c r="E25" s="44">
        <v>3.62</v>
      </c>
      <c r="L25" s="47">
        <v>230</v>
      </c>
      <c r="M25" s="47">
        <v>92.46</v>
      </c>
      <c r="R25" s="43" t="b">
        <f t="shared" si="0"/>
        <v>0</v>
      </c>
      <c r="S25" s="50" t="str">
        <f t="shared" si="1"/>
        <v/>
      </c>
    </row>
    <row r="26" spans="2:19" x14ac:dyDescent="0.25">
      <c r="B26" s="45" t="s">
        <v>334</v>
      </c>
      <c r="C26" s="44">
        <v>-6</v>
      </c>
      <c r="D26" s="44">
        <v>21</v>
      </c>
      <c r="E26" s="44">
        <v>8.44</v>
      </c>
      <c r="L26" s="47">
        <v>240</v>
      </c>
      <c r="M26" s="47">
        <v>96.48</v>
      </c>
      <c r="R26" s="43" t="b">
        <f t="shared" si="0"/>
        <v>0</v>
      </c>
      <c r="S26" s="50" t="str">
        <f t="shared" si="1"/>
        <v/>
      </c>
    </row>
    <row r="27" spans="2:19" x14ac:dyDescent="0.25">
      <c r="B27" s="45"/>
      <c r="C27" s="44">
        <v>-7</v>
      </c>
      <c r="D27" s="44">
        <v>25</v>
      </c>
      <c r="E27" s="44">
        <v>10.050000000000001</v>
      </c>
      <c r="L27" s="47">
        <v>250</v>
      </c>
      <c r="M27" s="47">
        <v>100.5</v>
      </c>
      <c r="R27" s="43" t="b">
        <f t="shared" si="0"/>
        <v>0</v>
      </c>
      <c r="S27" s="50" t="str">
        <f t="shared" si="1"/>
        <v/>
      </c>
    </row>
    <row r="28" spans="2:19" x14ac:dyDescent="0.25">
      <c r="B28" s="45"/>
      <c r="C28" s="44">
        <v>-8</v>
      </c>
      <c r="D28" s="44">
        <v>31</v>
      </c>
      <c r="E28" s="44">
        <v>12.46</v>
      </c>
    </row>
    <row r="29" spans="2:19" x14ac:dyDescent="0.25">
      <c r="B29" s="45"/>
      <c r="C29" s="44">
        <v>-9</v>
      </c>
      <c r="D29" s="44">
        <v>36</v>
      </c>
      <c r="E29" s="44">
        <v>14.47</v>
      </c>
    </row>
    <row r="30" spans="2:19" x14ac:dyDescent="0.25">
      <c r="B30" s="45"/>
      <c r="C30" s="44">
        <v>-10</v>
      </c>
      <c r="D30" s="44">
        <v>40</v>
      </c>
      <c r="E30" s="44">
        <v>16.079999999999998</v>
      </c>
    </row>
    <row r="31" spans="2:19" x14ac:dyDescent="0.25">
      <c r="B31" s="45" t="s">
        <v>334</v>
      </c>
      <c r="C31" s="44">
        <v>-11</v>
      </c>
      <c r="D31" s="44">
        <v>70</v>
      </c>
      <c r="E31" s="44">
        <v>28.14</v>
      </c>
    </row>
    <row r="32" spans="2:19" x14ac:dyDescent="0.25">
      <c r="B32" s="45"/>
      <c r="C32" s="44">
        <v>-12</v>
      </c>
      <c r="D32" s="44">
        <v>75</v>
      </c>
      <c r="E32" s="44">
        <v>30.15</v>
      </c>
    </row>
    <row r="33" spans="2:5" x14ac:dyDescent="0.25">
      <c r="B33" s="45"/>
      <c r="C33" s="44">
        <v>-13</v>
      </c>
      <c r="D33" s="44">
        <v>85</v>
      </c>
      <c r="E33" s="44">
        <v>34.17</v>
      </c>
    </row>
    <row r="34" spans="2:5" x14ac:dyDescent="0.25">
      <c r="B34" s="45"/>
      <c r="C34" s="44">
        <v>-14</v>
      </c>
      <c r="D34" s="44">
        <v>90</v>
      </c>
      <c r="E34" s="44">
        <v>36.18</v>
      </c>
    </row>
    <row r="35" spans="2:5" x14ac:dyDescent="0.25">
      <c r="B35" s="45"/>
      <c r="C35" s="44">
        <v>-15</v>
      </c>
      <c r="D35" s="44">
        <v>95</v>
      </c>
      <c r="E35" s="44">
        <v>38.19</v>
      </c>
    </row>
    <row r="37" spans="2:5" x14ac:dyDescent="0.25">
      <c r="B37" s="49" t="s">
        <v>327</v>
      </c>
      <c r="C37" s="49"/>
      <c r="D37" s="49" t="s">
        <v>332</v>
      </c>
      <c r="E37" s="49"/>
    </row>
    <row r="38" spans="2:5" x14ac:dyDescent="0.25">
      <c r="B38" s="44" t="s">
        <v>328</v>
      </c>
      <c r="C38" s="44" t="s">
        <v>329</v>
      </c>
      <c r="D38" s="44" t="s">
        <v>330</v>
      </c>
      <c r="E38" s="44" t="s">
        <v>331</v>
      </c>
    </row>
    <row r="39" spans="2:5" x14ac:dyDescent="0.25">
      <c r="B39" s="45" t="s">
        <v>333</v>
      </c>
      <c r="C39" s="44">
        <v>-1</v>
      </c>
      <c r="D39" s="44">
        <v>2</v>
      </c>
      <c r="E39" s="44">
        <v>0.8</v>
      </c>
    </row>
    <row r="40" spans="2:5" x14ac:dyDescent="0.25">
      <c r="B40" s="45"/>
      <c r="C40" s="44">
        <v>-2</v>
      </c>
      <c r="D40" s="44">
        <v>3</v>
      </c>
      <c r="E40" s="44">
        <v>1.21</v>
      </c>
    </row>
    <row r="41" spans="2:5" x14ac:dyDescent="0.25">
      <c r="B41" s="45"/>
      <c r="C41" s="44">
        <v>-3</v>
      </c>
      <c r="D41" s="44">
        <v>4</v>
      </c>
      <c r="E41" s="44">
        <v>1.61</v>
      </c>
    </row>
    <row r="42" spans="2:5" x14ac:dyDescent="0.25">
      <c r="B42" s="45"/>
      <c r="C42" s="44">
        <v>-4</v>
      </c>
      <c r="D42" s="44">
        <v>5</v>
      </c>
      <c r="E42" s="44">
        <v>2.0099999999999998</v>
      </c>
    </row>
    <row r="43" spans="2:5" x14ac:dyDescent="0.25">
      <c r="B43" s="45"/>
      <c r="C43" s="44">
        <v>-5</v>
      </c>
      <c r="D43" s="44">
        <v>6</v>
      </c>
      <c r="E43" s="44">
        <v>2.41</v>
      </c>
    </row>
    <row r="44" spans="2:5" x14ac:dyDescent="0.25">
      <c r="B44" s="45" t="s">
        <v>334</v>
      </c>
      <c r="C44" s="44">
        <v>-6</v>
      </c>
      <c r="D44" s="44">
        <v>15</v>
      </c>
      <c r="E44" s="44">
        <v>6.03</v>
      </c>
    </row>
    <row r="45" spans="2:5" x14ac:dyDescent="0.25">
      <c r="B45" s="45"/>
      <c r="C45" s="44">
        <v>-7</v>
      </c>
      <c r="D45" s="44">
        <v>20</v>
      </c>
      <c r="E45" s="44">
        <v>8.0399999999999991</v>
      </c>
    </row>
    <row r="46" spans="2:5" x14ac:dyDescent="0.25">
      <c r="B46" s="45"/>
      <c r="C46" s="44">
        <v>-8</v>
      </c>
      <c r="D46" s="44">
        <v>25</v>
      </c>
      <c r="E46" s="44">
        <v>10.050000000000001</v>
      </c>
    </row>
    <row r="47" spans="2:5" x14ac:dyDescent="0.25">
      <c r="B47" s="45"/>
      <c r="C47" s="44">
        <v>-9</v>
      </c>
      <c r="D47" s="44">
        <v>35</v>
      </c>
      <c r="E47" s="44">
        <v>14.07</v>
      </c>
    </row>
    <row r="48" spans="2:5" x14ac:dyDescent="0.25">
      <c r="B48" s="45"/>
      <c r="C48" s="44">
        <v>-10</v>
      </c>
      <c r="D48" s="44">
        <v>45</v>
      </c>
      <c r="E48" s="44">
        <v>18.09</v>
      </c>
    </row>
    <row r="49" spans="2:5" x14ac:dyDescent="0.25">
      <c r="B49" s="45" t="s">
        <v>334</v>
      </c>
      <c r="C49" s="44">
        <v>-11</v>
      </c>
      <c r="D49" s="44">
        <v>60</v>
      </c>
      <c r="E49" s="44">
        <v>24.12</v>
      </c>
    </row>
    <row r="50" spans="2:5" x14ac:dyDescent="0.25">
      <c r="B50" s="45"/>
      <c r="C50" s="44">
        <v>-12</v>
      </c>
      <c r="D50" s="44">
        <v>70</v>
      </c>
      <c r="E50" s="44">
        <v>28.14</v>
      </c>
    </row>
    <row r="51" spans="2:5" x14ac:dyDescent="0.25">
      <c r="B51" s="45"/>
      <c r="C51" s="44">
        <v>-13</v>
      </c>
      <c r="D51" s="44">
        <v>85</v>
      </c>
      <c r="E51" s="44">
        <v>34.17</v>
      </c>
    </row>
    <row r="52" spans="2:5" x14ac:dyDescent="0.25">
      <c r="B52" s="45"/>
      <c r="C52" s="44">
        <v>-14</v>
      </c>
      <c r="D52" s="44">
        <v>92</v>
      </c>
      <c r="E52" s="44">
        <v>36.979999999999997</v>
      </c>
    </row>
    <row r="53" spans="2:5" x14ac:dyDescent="0.25">
      <c r="B53" s="45"/>
      <c r="C53" s="44">
        <v>-15</v>
      </c>
      <c r="D53" s="44">
        <v>106</v>
      </c>
      <c r="E53" s="44">
        <v>42.61</v>
      </c>
    </row>
    <row r="55" spans="2:5" x14ac:dyDescent="0.25">
      <c r="B55" s="49" t="s">
        <v>327</v>
      </c>
      <c r="C55" s="49"/>
      <c r="D55" s="49" t="s">
        <v>332</v>
      </c>
      <c r="E55" s="49"/>
    </row>
    <row r="56" spans="2:5" x14ac:dyDescent="0.25">
      <c r="B56" s="44" t="s">
        <v>328</v>
      </c>
      <c r="C56" s="44" t="s">
        <v>329</v>
      </c>
      <c r="D56" s="44" t="s">
        <v>330</v>
      </c>
      <c r="E56" s="44" t="s">
        <v>331</v>
      </c>
    </row>
    <row r="57" spans="2:5" x14ac:dyDescent="0.25">
      <c r="B57" s="45" t="s">
        <v>333</v>
      </c>
      <c r="C57" s="44">
        <v>-1</v>
      </c>
      <c r="D57" s="44">
        <v>2</v>
      </c>
      <c r="E57" s="44">
        <v>0.8</v>
      </c>
    </row>
    <row r="58" spans="2:5" x14ac:dyDescent="0.25">
      <c r="B58" s="45"/>
      <c r="C58" s="44">
        <v>-2</v>
      </c>
      <c r="D58" s="44">
        <v>4</v>
      </c>
      <c r="E58" s="44">
        <v>1.61</v>
      </c>
    </row>
    <row r="59" spans="2:5" x14ac:dyDescent="0.25">
      <c r="B59" s="45"/>
      <c r="C59" s="44">
        <v>-3</v>
      </c>
      <c r="D59" s="44">
        <v>4</v>
      </c>
      <c r="E59" s="44">
        <v>1.61</v>
      </c>
    </row>
    <row r="60" spans="2:5" x14ac:dyDescent="0.25">
      <c r="B60" s="45"/>
      <c r="C60" s="44">
        <v>-4</v>
      </c>
      <c r="D60" s="44">
        <v>7</v>
      </c>
      <c r="E60" s="44">
        <v>2.81</v>
      </c>
    </row>
    <row r="61" spans="2:5" x14ac:dyDescent="0.25">
      <c r="B61" s="45"/>
      <c r="C61" s="44">
        <v>-5</v>
      </c>
      <c r="D61" s="44">
        <v>7</v>
      </c>
      <c r="E61" s="44">
        <v>2.81</v>
      </c>
    </row>
    <row r="62" spans="2:5" x14ac:dyDescent="0.25">
      <c r="B62" s="45" t="s">
        <v>334</v>
      </c>
      <c r="C62" s="44">
        <v>-6</v>
      </c>
      <c r="D62" s="44">
        <v>15</v>
      </c>
      <c r="E62" s="44">
        <v>6.03</v>
      </c>
    </row>
    <row r="63" spans="2:5" x14ac:dyDescent="0.25">
      <c r="B63" s="45"/>
      <c r="C63" s="44">
        <v>-7</v>
      </c>
      <c r="D63" s="44">
        <v>25</v>
      </c>
      <c r="E63" s="44">
        <v>10.050000000000001</v>
      </c>
    </row>
    <row r="64" spans="2:5" x14ac:dyDescent="0.25">
      <c r="B64" s="45"/>
      <c r="C64" s="44">
        <v>-8</v>
      </c>
      <c r="D64" s="44">
        <v>30</v>
      </c>
      <c r="E64" s="44">
        <v>12.06</v>
      </c>
    </row>
    <row r="65" spans="2:5" x14ac:dyDescent="0.25">
      <c r="B65" s="45"/>
      <c r="C65" s="44">
        <v>-9</v>
      </c>
      <c r="D65" s="44">
        <v>36</v>
      </c>
      <c r="E65" s="44">
        <v>14.47</v>
      </c>
    </row>
    <row r="66" spans="2:5" x14ac:dyDescent="0.25">
      <c r="B66" s="45"/>
      <c r="C66" s="44">
        <v>-10</v>
      </c>
      <c r="D66" s="44">
        <v>42</v>
      </c>
      <c r="E66" s="44">
        <v>16.88</v>
      </c>
    </row>
    <row r="67" spans="2:5" x14ac:dyDescent="0.25">
      <c r="B67" s="45" t="s">
        <v>334</v>
      </c>
      <c r="C67" s="44">
        <v>-11</v>
      </c>
      <c r="D67" s="44">
        <v>71</v>
      </c>
      <c r="E67" s="44">
        <v>28.54</v>
      </c>
    </row>
    <row r="68" spans="2:5" x14ac:dyDescent="0.25">
      <c r="B68" s="45"/>
      <c r="C68" s="44">
        <v>-12</v>
      </c>
      <c r="D68" s="44">
        <v>76</v>
      </c>
      <c r="E68" s="44">
        <v>30.55</v>
      </c>
    </row>
    <row r="69" spans="2:5" x14ac:dyDescent="0.25">
      <c r="B69" s="45"/>
      <c r="C69" s="44">
        <v>-13</v>
      </c>
      <c r="D69" s="44">
        <v>83</v>
      </c>
      <c r="E69" s="44">
        <v>33.369999999999997</v>
      </c>
    </row>
    <row r="70" spans="2:5" x14ac:dyDescent="0.25">
      <c r="B70" s="45"/>
      <c r="C70" s="44">
        <v>-14</v>
      </c>
      <c r="D70" s="44">
        <v>92</v>
      </c>
      <c r="E70" s="44">
        <v>36.979999999999997</v>
      </c>
    </row>
    <row r="71" spans="2:5" x14ac:dyDescent="0.25">
      <c r="B71" s="45"/>
      <c r="C71" s="44">
        <v>-15</v>
      </c>
      <c r="D71" s="44">
        <v>98</v>
      </c>
      <c r="E71" s="44">
        <v>39.04</v>
      </c>
    </row>
  </sheetData>
  <mergeCells count="8">
    <mergeCell ref="B55:C55"/>
    <mergeCell ref="D55:E55"/>
    <mergeCell ref="B1:C1"/>
    <mergeCell ref="D1:E1"/>
    <mergeCell ref="B19:C19"/>
    <mergeCell ref="D19:E19"/>
    <mergeCell ref="B37:C37"/>
    <mergeCell ref="D37:E3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50DBB-E04D-49BD-91E3-D161C5563272}">
  <dimension ref="B1:S89"/>
  <sheetViews>
    <sheetView tabSelected="1" topLeftCell="A48" workbookViewId="0">
      <selection activeCell="H85" sqref="H85"/>
    </sheetView>
  </sheetViews>
  <sheetFormatPr defaultColWidth="8.85546875" defaultRowHeight="16.5" x14ac:dyDescent="0.25"/>
  <cols>
    <col min="1" max="1" width="8.85546875" style="43"/>
    <col min="2" max="2" width="15.140625" style="43" customWidth="1"/>
    <col min="3" max="3" width="13.7109375" style="43" customWidth="1"/>
    <col min="4" max="4" width="13.28515625" style="43" customWidth="1"/>
    <col min="5" max="5" width="13.7109375" style="43" customWidth="1"/>
    <col min="6" max="11" width="8.85546875" style="43"/>
    <col min="12" max="12" width="22.5703125" style="43" bestFit="1" customWidth="1"/>
    <col min="13" max="13" width="18.5703125" style="43" bestFit="1" customWidth="1"/>
    <col min="14" max="18" width="8.85546875" style="43"/>
    <col min="19" max="19" width="14.5703125" style="43" bestFit="1" customWidth="1"/>
    <col min="20" max="16384" width="8.85546875" style="43"/>
  </cols>
  <sheetData>
    <row r="1" spans="2:19" ht="19.899999999999999" customHeight="1" x14ac:dyDescent="0.25">
      <c r="B1" s="49" t="s">
        <v>327</v>
      </c>
      <c r="C1" s="49"/>
      <c r="D1" s="49" t="s">
        <v>332</v>
      </c>
      <c r="E1" s="49"/>
      <c r="L1" s="46" t="s">
        <v>950</v>
      </c>
      <c r="Q1" s="43" t="s">
        <v>954</v>
      </c>
      <c r="S1" s="43" t="s">
        <v>953</v>
      </c>
    </row>
    <row r="2" spans="2:19" ht="19.899999999999999" customHeight="1" x14ac:dyDescent="0.25">
      <c r="B2" s="44" t="s">
        <v>328</v>
      </c>
      <c r="C2" s="44" t="s">
        <v>329</v>
      </c>
      <c r="D2" s="44" t="s">
        <v>330</v>
      </c>
      <c r="E2" s="51" t="s">
        <v>331</v>
      </c>
      <c r="F2" s="43">
        <v>904</v>
      </c>
      <c r="I2" s="43" t="s">
        <v>335</v>
      </c>
      <c r="J2" s="43">
        <v>136</v>
      </c>
      <c r="L2" s="47" t="s">
        <v>951</v>
      </c>
      <c r="M2" s="47" t="s">
        <v>952</v>
      </c>
      <c r="Q2" s="48">
        <v>5</v>
      </c>
      <c r="R2" s="43" t="b">
        <f>Q2&lt;10</f>
        <v>1</v>
      </c>
      <c r="S2" s="43">
        <f>IF(R2,Q2*M3/L3,"")</f>
        <v>4.5199999999999996</v>
      </c>
    </row>
    <row r="3" spans="2:19" x14ac:dyDescent="0.25">
      <c r="B3" s="45" t="s">
        <v>333</v>
      </c>
      <c r="C3" s="44">
        <v>-1</v>
      </c>
      <c r="D3" s="44">
        <v>2</v>
      </c>
      <c r="E3" s="51">
        <v>1.8</v>
      </c>
      <c r="F3" s="43">
        <f>D3*$F$2/1000</f>
        <v>1.8080000000000001</v>
      </c>
      <c r="H3" s="43">
        <v>0.02</v>
      </c>
      <c r="J3" s="43" t="s">
        <v>337</v>
      </c>
      <c r="K3" s="43">
        <f>205*0.9</f>
        <v>184.5</v>
      </c>
      <c r="L3" s="47">
        <v>10</v>
      </c>
      <c r="M3" s="47">
        <v>9.0399999999999991</v>
      </c>
      <c r="R3" s="43" t="b">
        <f>AND($Q$2&gt;=L3,$Q$2&lt;L4)</f>
        <v>0</v>
      </c>
      <c r="S3" s="43" t="str">
        <f>IF(R3,(M4*$Q$2+M3*L4-M4*L3-M3*$Q$2)/(L4-L3),"")</f>
        <v/>
      </c>
    </row>
    <row r="4" spans="2:19" x14ac:dyDescent="0.25">
      <c r="B4" s="45"/>
      <c r="C4" s="44">
        <v>-2</v>
      </c>
      <c r="D4" s="44">
        <v>3</v>
      </c>
      <c r="E4" s="51">
        <v>2.71</v>
      </c>
      <c r="F4" s="43">
        <f t="shared" ref="F4:F17" si="0">D4*$F$2/1000</f>
        <v>2.7120000000000002</v>
      </c>
      <c r="H4" s="43">
        <v>0.05</v>
      </c>
      <c r="J4" s="43" t="s">
        <v>336</v>
      </c>
      <c r="K4" s="43">
        <f>40*0.9</f>
        <v>36</v>
      </c>
      <c r="L4" s="47">
        <v>20</v>
      </c>
      <c r="M4" s="47">
        <v>18.079999999999998</v>
      </c>
      <c r="R4" s="43" t="b">
        <f t="shared" ref="R4:R27" si="1">AND($Q$2&gt;=L4,$Q$2&lt;L5)</f>
        <v>0</v>
      </c>
      <c r="S4" s="43" t="str">
        <f t="shared" ref="S4:S27" si="2">IF(R4,(M5*$Q$2+M4*L5-M5*L4-M4*$Q$2)/(L5-L4),"")</f>
        <v/>
      </c>
    </row>
    <row r="5" spans="2:19" x14ac:dyDescent="0.25">
      <c r="B5" s="45"/>
      <c r="C5" s="44">
        <v>-3</v>
      </c>
      <c r="D5" s="44">
        <v>4</v>
      </c>
      <c r="E5" s="51">
        <v>3.61</v>
      </c>
      <c r="F5" s="43">
        <f t="shared" si="0"/>
        <v>3.6160000000000001</v>
      </c>
      <c r="H5" s="43">
        <v>0.05</v>
      </c>
      <c r="L5" s="47">
        <v>30</v>
      </c>
      <c r="M5" s="47">
        <v>27.12</v>
      </c>
      <c r="R5" s="43" t="b">
        <f t="shared" si="1"/>
        <v>0</v>
      </c>
      <c r="S5" s="43" t="str">
        <f t="shared" si="2"/>
        <v/>
      </c>
    </row>
    <row r="6" spans="2:19" x14ac:dyDescent="0.25">
      <c r="B6" s="45"/>
      <c r="C6" s="44">
        <v>-4</v>
      </c>
      <c r="D6" s="44">
        <v>4</v>
      </c>
      <c r="E6" s="51">
        <v>3.61</v>
      </c>
      <c r="F6" s="43">
        <f t="shared" si="0"/>
        <v>3.6160000000000001</v>
      </c>
      <c r="H6" s="43">
        <v>7.0000000000000007E-2</v>
      </c>
      <c r="L6" s="47">
        <v>40</v>
      </c>
      <c r="M6" s="47">
        <v>36.159999999999997</v>
      </c>
      <c r="R6" s="43" t="b">
        <f t="shared" si="1"/>
        <v>0</v>
      </c>
      <c r="S6" s="43" t="str">
        <f t="shared" si="2"/>
        <v/>
      </c>
    </row>
    <row r="7" spans="2:19" x14ac:dyDescent="0.25">
      <c r="B7" s="45"/>
      <c r="C7" s="44">
        <v>-5</v>
      </c>
      <c r="D7" s="44">
        <v>5</v>
      </c>
      <c r="E7" s="51">
        <v>4.5199999999999996</v>
      </c>
      <c r="F7" s="43">
        <f t="shared" si="0"/>
        <v>4.5199999999999996</v>
      </c>
      <c r="H7" s="43">
        <v>0.1</v>
      </c>
      <c r="L7" s="47">
        <v>50</v>
      </c>
      <c r="M7" s="47">
        <v>45.2</v>
      </c>
      <c r="R7" s="43" t="b">
        <f t="shared" si="1"/>
        <v>0</v>
      </c>
      <c r="S7" s="43" t="str">
        <f t="shared" si="2"/>
        <v/>
      </c>
    </row>
    <row r="8" spans="2:19" x14ac:dyDescent="0.25">
      <c r="B8" s="45" t="s">
        <v>334</v>
      </c>
      <c r="C8" s="44">
        <v>-6</v>
      </c>
      <c r="D8" s="44">
        <v>10</v>
      </c>
      <c r="E8" s="51">
        <v>9.0399999999999991</v>
      </c>
      <c r="F8" s="43">
        <f t="shared" si="0"/>
        <v>9.0399999999999991</v>
      </c>
      <c r="H8" s="43">
        <v>0.15</v>
      </c>
      <c r="L8" s="47">
        <v>60</v>
      </c>
      <c r="M8" s="47">
        <v>54.24</v>
      </c>
      <c r="R8" s="43" t="b">
        <f t="shared" si="1"/>
        <v>0</v>
      </c>
      <c r="S8" s="43" t="str">
        <f t="shared" si="2"/>
        <v/>
      </c>
    </row>
    <row r="9" spans="2:19" x14ac:dyDescent="0.25">
      <c r="B9" s="45"/>
      <c r="C9" s="44">
        <v>-7</v>
      </c>
      <c r="D9" s="44">
        <v>11</v>
      </c>
      <c r="E9" s="51">
        <v>9.94</v>
      </c>
      <c r="F9" s="43">
        <f t="shared" si="0"/>
        <v>9.9440000000000008</v>
      </c>
      <c r="H9" s="43">
        <v>0.2</v>
      </c>
      <c r="L9" s="47">
        <v>70</v>
      </c>
      <c r="M9" s="47">
        <v>63.28</v>
      </c>
      <c r="R9" s="43" t="b">
        <f t="shared" si="1"/>
        <v>0</v>
      </c>
      <c r="S9" s="43" t="str">
        <f t="shared" si="2"/>
        <v/>
      </c>
    </row>
    <row r="10" spans="2:19" x14ac:dyDescent="0.25">
      <c r="B10" s="45"/>
      <c r="C10" s="44">
        <v>-8</v>
      </c>
      <c r="D10" s="44">
        <v>15</v>
      </c>
      <c r="E10" s="51">
        <v>13.56</v>
      </c>
      <c r="F10" s="43">
        <f t="shared" si="0"/>
        <v>13.56</v>
      </c>
      <c r="H10" s="43">
        <v>0.25</v>
      </c>
      <c r="L10" s="47">
        <v>80</v>
      </c>
      <c r="M10" s="47">
        <v>72.319999999999993</v>
      </c>
      <c r="R10" s="43" t="b">
        <f t="shared" si="1"/>
        <v>0</v>
      </c>
      <c r="S10" s="43" t="str">
        <f t="shared" si="2"/>
        <v/>
      </c>
    </row>
    <row r="11" spans="2:19" x14ac:dyDescent="0.25">
      <c r="B11" s="45"/>
      <c r="C11" s="44">
        <v>-9</v>
      </c>
      <c r="D11" s="44">
        <v>15</v>
      </c>
      <c r="E11" s="51">
        <v>13.56</v>
      </c>
      <c r="F11" s="43">
        <f t="shared" si="0"/>
        <v>13.56</v>
      </c>
      <c r="H11" s="43">
        <v>0.3</v>
      </c>
      <c r="L11" s="47">
        <v>90</v>
      </c>
      <c r="M11" s="47">
        <v>81.36</v>
      </c>
      <c r="R11" s="43" t="b">
        <f t="shared" si="1"/>
        <v>0</v>
      </c>
      <c r="S11" s="43" t="str">
        <f t="shared" si="2"/>
        <v/>
      </c>
    </row>
    <row r="12" spans="2:19" x14ac:dyDescent="0.25">
      <c r="B12" s="45"/>
      <c r="C12" s="44">
        <v>-10</v>
      </c>
      <c r="D12" s="44">
        <v>20</v>
      </c>
      <c r="E12" s="51">
        <v>18.079999999999998</v>
      </c>
      <c r="F12" s="43">
        <f t="shared" si="0"/>
        <v>18.079999999999998</v>
      </c>
      <c r="H12" s="43">
        <v>0.3</v>
      </c>
      <c r="L12" s="47">
        <v>100</v>
      </c>
      <c r="M12" s="47">
        <v>90.4</v>
      </c>
      <c r="R12" s="43" t="b">
        <f t="shared" si="1"/>
        <v>0</v>
      </c>
      <c r="S12" s="43" t="str">
        <f t="shared" si="2"/>
        <v/>
      </c>
    </row>
    <row r="13" spans="2:19" x14ac:dyDescent="0.25">
      <c r="B13" s="45" t="s">
        <v>334</v>
      </c>
      <c r="C13" s="44">
        <v>-11</v>
      </c>
      <c r="D13" s="44">
        <v>25</v>
      </c>
      <c r="E13" s="51">
        <v>22.6</v>
      </c>
      <c r="F13" s="43">
        <f t="shared" si="0"/>
        <v>22.6</v>
      </c>
      <c r="H13" s="43">
        <v>0.5</v>
      </c>
      <c r="L13" s="47">
        <v>110</v>
      </c>
      <c r="M13" s="47">
        <v>99.44</v>
      </c>
      <c r="R13" s="43" t="b">
        <f t="shared" si="1"/>
        <v>0</v>
      </c>
      <c r="S13" s="43" t="str">
        <f t="shared" si="2"/>
        <v/>
      </c>
    </row>
    <row r="14" spans="2:19" x14ac:dyDescent="0.25">
      <c r="B14" s="45"/>
      <c r="C14" s="44">
        <v>-12</v>
      </c>
      <c r="D14" s="44">
        <v>30</v>
      </c>
      <c r="E14" s="51">
        <v>27.12</v>
      </c>
      <c r="F14" s="43">
        <f t="shared" si="0"/>
        <v>27.12</v>
      </c>
      <c r="H14" s="43">
        <v>0.5</v>
      </c>
      <c r="L14" s="47">
        <v>120</v>
      </c>
      <c r="M14" s="47">
        <v>108.48</v>
      </c>
      <c r="R14" s="43" t="b">
        <f t="shared" si="1"/>
        <v>0</v>
      </c>
      <c r="S14" s="43" t="str">
        <f t="shared" si="2"/>
        <v/>
      </c>
    </row>
    <row r="15" spans="2:19" x14ac:dyDescent="0.25">
      <c r="B15" s="45"/>
      <c r="C15" s="44">
        <v>-13</v>
      </c>
      <c r="D15" s="44">
        <v>35</v>
      </c>
      <c r="E15" s="51">
        <v>61.64</v>
      </c>
      <c r="F15" s="43">
        <f t="shared" si="0"/>
        <v>31.64</v>
      </c>
      <c r="H15" s="43">
        <v>0.6</v>
      </c>
      <c r="L15" s="47">
        <v>130</v>
      </c>
      <c r="M15" s="47">
        <v>117.52</v>
      </c>
      <c r="R15" s="43" t="b">
        <f t="shared" si="1"/>
        <v>0</v>
      </c>
      <c r="S15" s="43" t="str">
        <f t="shared" si="2"/>
        <v/>
      </c>
    </row>
    <row r="16" spans="2:19" x14ac:dyDescent="0.25">
      <c r="B16" s="45"/>
      <c r="C16" s="44">
        <v>-14</v>
      </c>
      <c r="D16" s="44">
        <v>38</v>
      </c>
      <c r="E16" s="51">
        <v>34.35</v>
      </c>
      <c r="F16" s="43">
        <f t="shared" si="0"/>
        <v>34.351999999999997</v>
      </c>
      <c r="H16" s="43">
        <v>0.8</v>
      </c>
      <c r="L16" s="47">
        <v>140</v>
      </c>
      <c r="M16" s="47">
        <v>126.56</v>
      </c>
      <c r="R16" s="43" t="b">
        <f t="shared" si="1"/>
        <v>0</v>
      </c>
      <c r="S16" s="43" t="str">
        <f t="shared" si="2"/>
        <v/>
      </c>
    </row>
    <row r="17" spans="2:19" x14ac:dyDescent="0.25">
      <c r="B17" s="45"/>
      <c r="C17" s="44">
        <v>-15</v>
      </c>
      <c r="D17" s="44">
        <v>42</v>
      </c>
      <c r="E17" s="51">
        <v>37.96</v>
      </c>
      <c r="F17" s="43">
        <f t="shared" si="0"/>
        <v>37.968000000000004</v>
      </c>
      <c r="H17" s="43">
        <v>1</v>
      </c>
      <c r="L17" s="47">
        <v>150</v>
      </c>
      <c r="M17" s="47">
        <v>135.6</v>
      </c>
      <c r="R17" s="43" t="b">
        <f t="shared" si="1"/>
        <v>0</v>
      </c>
      <c r="S17" s="43" t="str">
        <f t="shared" si="2"/>
        <v/>
      </c>
    </row>
    <row r="18" spans="2:19" x14ac:dyDescent="0.25">
      <c r="L18" s="47">
        <v>160</v>
      </c>
      <c r="M18" s="47">
        <v>144.63999999999999</v>
      </c>
      <c r="R18" s="43" t="b">
        <f t="shared" si="1"/>
        <v>0</v>
      </c>
      <c r="S18" s="43" t="str">
        <f t="shared" si="2"/>
        <v/>
      </c>
    </row>
    <row r="19" spans="2:19" x14ac:dyDescent="0.25">
      <c r="B19" s="49" t="s">
        <v>327</v>
      </c>
      <c r="C19" s="49"/>
      <c r="D19" s="49" t="s">
        <v>332</v>
      </c>
      <c r="E19" s="49"/>
      <c r="L19" s="47">
        <v>170</v>
      </c>
      <c r="M19" s="47">
        <v>153.68</v>
      </c>
      <c r="R19" s="43" t="b">
        <f t="shared" si="1"/>
        <v>0</v>
      </c>
      <c r="S19" s="43" t="str">
        <f t="shared" si="2"/>
        <v/>
      </c>
    </row>
    <row r="20" spans="2:19" x14ac:dyDescent="0.25">
      <c r="B20" s="44" t="s">
        <v>328</v>
      </c>
      <c r="C20" s="44" t="s">
        <v>329</v>
      </c>
      <c r="D20" s="44" t="s">
        <v>330</v>
      </c>
      <c r="E20" s="51" t="s">
        <v>331</v>
      </c>
      <c r="F20" s="43">
        <v>904</v>
      </c>
      <c r="L20" s="47">
        <v>180</v>
      </c>
      <c r="M20" s="47">
        <v>162.72</v>
      </c>
      <c r="R20" s="43" t="b">
        <f t="shared" si="1"/>
        <v>0</v>
      </c>
      <c r="S20" s="43" t="str">
        <f t="shared" si="2"/>
        <v/>
      </c>
    </row>
    <row r="21" spans="2:19" x14ac:dyDescent="0.25">
      <c r="B21" s="45" t="s">
        <v>333</v>
      </c>
      <c r="C21" s="44">
        <v>-1</v>
      </c>
      <c r="D21" s="44">
        <v>2</v>
      </c>
      <c r="E21" s="52">
        <f>F21</f>
        <v>1.8080000000000001</v>
      </c>
      <c r="F21" s="43">
        <f>D21*$F$2/1000</f>
        <v>1.8080000000000001</v>
      </c>
      <c r="H21" s="43">
        <v>0.02</v>
      </c>
      <c r="L21" s="47">
        <v>190</v>
      </c>
      <c r="M21" s="47">
        <v>171.76</v>
      </c>
      <c r="R21" s="43" t="b">
        <f t="shared" si="1"/>
        <v>0</v>
      </c>
      <c r="S21" s="43" t="str">
        <f t="shared" si="2"/>
        <v/>
      </c>
    </row>
    <row r="22" spans="2:19" x14ac:dyDescent="0.25">
      <c r="B22" s="45"/>
      <c r="C22" s="44">
        <v>-2</v>
      </c>
      <c r="D22" s="44">
        <v>4</v>
      </c>
      <c r="E22" s="52">
        <f t="shared" ref="E22:E35" si="3">F22</f>
        <v>3.6160000000000001</v>
      </c>
      <c r="F22" s="43">
        <f t="shared" ref="F22:F35" si="4">D22*$F$2/1000</f>
        <v>3.6160000000000001</v>
      </c>
      <c r="H22" s="43">
        <v>0.05</v>
      </c>
      <c r="L22" s="47">
        <v>200</v>
      </c>
      <c r="M22" s="47">
        <v>180.8</v>
      </c>
      <c r="R22" s="43" t="b">
        <f t="shared" si="1"/>
        <v>0</v>
      </c>
      <c r="S22" s="43" t="str">
        <f t="shared" si="2"/>
        <v/>
      </c>
    </row>
    <row r="23" spans="2:19" x14ac:dyDescent="0.25">
      <c r="B23" s="45"/>
      <c r="C23" s="44">
        <v>-3</v>
      </c>
      <c r="D23" s="44">
        <v>5</v>
      </c>
      <c r="E23" s="52">
        <f t="shared" si="3"/>
        <v>4.5199999999999996</v>
      </c>
      <c r="F23" s="43">
        <f t="shared" si="4"/>
        <v>4.5199999999999996</v>
      </c>
      <c r="H23" s="43">
        <v>0.05</v>
      </c>
      <c r="L23" s="47">
        <v>210</v>
      </c>
      <c r="M23" s="47">
        <v>189.84</v>
      </c>
      <c r="R23" s="43" t="b">
        <f t="shared" si="1"/>
        <v>0</v>
      </c>
      <c r="S23" s="43" t="str">
        <f t="shared" si="2"/>
        <v/>
      </c>
    </row>
    <row r="24" spans="2:19" x14ac:dyDescent="0.25">
      <c r="B24" s="45"/>
      <c r="C24" s="44">
        <v>-4</v>
      </c>
      <c r="D24" s="44">
        <v>7</v>
      </c>
      <c r="E24" s="52">
        <f t="shared" si="3"/>
        <v>6.3280000000000003</v>
      </c>
      <c r="F24" s="43">
        <f t="shared" si="4"/>
        <v>6.3280000000000003</v>
      </c>
      <c r="H24" s="43">
        <v>7.0000000000000007E-2</v>
      </c>
      <c r="L24" s="47">
        <v>220</v>
      </c>
      <c r="M24" s="47">
        <v>198.88</v>
      </c>
      <c r="R24" s="43" t="b">
        <f t="shared" si="1"/>
        <v>0</v>
      </c>
      <c r="S24" s="43" t="str">
        <f t="shared" si="2"/>
        <v/>
      </c>
    </row>
    <row r="25" spans="2:19" x14ac:dyDescent="0.25">
      <c r="B25" s="45"/>
      <c r="C25" s="44">
        <v>-5</v>
      </c>
      <c r="D25" s="44">
        <v>11</v>
      </c>
      <c r="E25" s="52">
        <f t="shared" si="3"/>
        <v>9.9440000000000008</v>
      </c>
      <c r="F25" s="43">
        <f t="shared" si="4"/>
        <v>9.9440000000000008</v>
      </c>
      <c r="H25" s="43">
        <v>0.1</v>
      </c>
      <c r="L25" s="47">
        <v>230</v>
      </c>
      <c r="M25" s="47">
        <v>207.92</v>
      </c>
      <c r="R25" s="43" t="b">
        <f t="shared" si="1"/>
        <v>0</v>
      </c>
      <c r="S25" s="43" t="str">
        <f t="shared" si="2"/>
        <v/>
      </c>
    </row>
    <row r="26" spans="2:19" x14ac:dyDescent="0.25">
      <c r="B26" s="45" t="s">
        <v>334</v>
      </c>
      <c r="C26" s="44">
        <v>-6</v>
      </c>
      <c r="D26" s="44">
        <v>13</v>
      </c>
      <c r="E26" s="52">
        <f t="shared" si="3"/>
        <v>11.752000000000001</v>
      </c>
      <c r="F26" s="43">
        <f t="shared" si="4"/>
        <v>11.752000000000001</v>
      </c>
      <c r="H26" s="43">
        <v>0.15</v>
      </c>
      <c r="L26" s="47">
        <v>240</v>
      </c>
      <c r="M26" s="47">
        <v>216.96</v>
      </c>
      <c r="R26" s="43" t="b">
        <f t="shared" si="1"/>
        <v>0</v>
      </c>
      <c r="S26" s="43" t="str">
        <f t="shared" si="2"/>
        <v/>
      </c>
    </row>
    <row r="27" spans="2:19" x14ac:dyDescent="0.25">
      <c r="B27" s="45"/>
      <c r="C27" s="44">
        <v>-7</v>
      </c>
      <c r="D27" s="44">
        <v>13</v>
      </c>
      <c r="E27" s="52">
        <f t="shared" si="3"/>
        <v>11.752000000000001</v>
      </c>
      <c r="F27" s="43">
        <f t="shared" si="4"/>
        <v>11.752000000000001</v>
      </c>
      <c r="H27" s="43">
        <v>0.2</v>
      </c>
      <c r="L27" s="47">
        <v>250</v>
      </c>
      <c r="M27" s="47">
        <v>226</v>
      </c>
      <c r="R27" s="43" t="b">
        <f t="shared" si="1"/>
        <v>0</v>
      </c>
      <c r="S27" s="43" t="str">
        <f t="shared" si="2"/>
        <v/>
      </c>
    </row>
    <row r="28" spans="2:19" x14ac:dyDescent="0.25">
      <c r="B28" s="45"/>
      <c r="C28" s="44">
        <v>-8</v>
      </c>
      <c r="D28" s="44">
        <v>15</v>
      </c>
      <c r="E28" s="52">
        <f t="shared" si="3"/>
        <v>13.56</v>
      </c>
      <c r="F28" s="43">
        <f t="shared" si="4"/>
        <v>13.56</v>
      </c>
      <c r="H28" s="43">
        <v>0.25</v>
      </c>
    </row>
    <row r="29" spans="2:19" x14ac:dyDescent="0.25">
      <c r="B29" s="45"/>
      <c r="C29" s="44">
        <v>-9</v>
      </c>
      <c r="D29" s="44">
        <v>15</v>
      </c>
      <c r="E29" s="52">
        <f t="shared" si="3"/>
        <v>13.56</v>
      </c>
      <c r="F29" s="43">
        <f t="shared" si="4"/>
        <v>13.56</v>
      </c>
      <c r="H29" s="43">
        <v>0.3</v>
      </c>
    </row>
    <row r="30" spans="2:19" x14ac:dyDescent="0.25">
      <c r="B30" s="45"/>
      <c r="C30" s="44">
        <v>-10</v>
      </c>
      <c r="D30" s="44">
        <v>23</v>
      </c>
      <c r="E30" s="52">
        <f t="shared" si="3"/>
        <v>20.792000000000002</v>
      </c>
      <c r="F30" s="43">
        <f t="shared" si="4"/>
        <v>20.792000000000002</v>
      </c>
      <c r="H30" s="43">
        <v>0.3</v>
      </c>
    </row>
    <row r="31" spans="2:19" x14ac:dyDescent="0.25">
      <c r="B31" s="45" t="s">
        <v>334</v>
      </c>
      <c r="C31" s="44">
        <v>-11</v>
      </c>
      <c r="D31" s="44">
        <v>27</v>
      </c>
      <c r="E31" s="52">
        <f t="shared" si="3"/>
        <v>24.408000000000001</v>
      </c>
      <c r="F31" s="43">
        <f t="shared" si="4"/>
        <v>24.408000000000001</v>
      </c>
      <c r="H31" s="43">
        <v>0.5</v>
      </c>
    </row>
    <row r="32" spans="2:19" x14ac:dyDescent="0.25">
      <c r="B32" s="45"/>
      <c r="C32" s="44">
        <v>-12</v>
      </c>
      <c r="D32" s="44">
        <v>35</v>
      </c>
      <c r="E32" s="52">
        <f t="shared" si="3"/>
        <v>31.64</v>
      </c>
      <c r="F32" s="43">
        <f t="shared" si="4"/>
        <v>31.64</v>
      </c>
      <c r="H32" s="43">
        <v>0.5</v>
      </c>
    </row>
    <row r="33" spans="2:8" x14ac:dyDescent="0.25">
      <c r="B33" s="45"/>
      <c r="C33" s="44">
        <v>-13</v>
      </c>
      <c r="D33" s="44">
        <v>38</v>
      </c>
      <c r="E33" s="52">
        <f t="shared" si="3"/>
        <v>34.351999999999997</v>
      </c>
      <c r="F33" s="43">
        <f t="shared" si="4"/>
        <v>34.351999999999997</v>
      </c>
      <c r="H33" s="43">
        <v>0.6</v>
      </c>
    </row>
    <row r="34" spans="2:8" x14ac:dyDescent="0.25">
      <c r="B34" s="45"/>
      <c r="C34" s="44">
        <v>-14</v>
      </c>
      <c r="D34" s="44">
        <v>40</v>
      </c>
      <c r="E34" s="52">
        <f t="shared" si="3"/>
        <v>36.159999999999997</v>
      </c>
      <c r="F34" s="43">
        <f t="shared" si="4"/>
        <v>36.159999999999997</v>
      </c>
      <c r="H34" s="43">
        <v>0.8</v>
      </c>
    </row>
    <row r="35" spans="2:8" x14ac:dyDescent="0.25">
      <c r="B35" s="45"/>
      <c r="C35" s="44">
        <v>-15</v>
      </c>
      <c r="D35" s="44">
        <v>45</v>
      </c>
      <c r="E35" s="52">
        <f t="shared" si="3"/>
        <v>40.68</v>
      </c>
      <c r="F35" s="43">
        <f t="shared" si="4"/>
        <v>40.68</v>
      </c>
      <c r="H35" s="43">
        <v>1</v>
      </c>
    </row>
    <row r="37" spans="2:8" x14ac:dyDescent="0.25">
      <c r="B37" s="49" t="s">
        <v>327</v>
      </c>
      <c r="C37" s="49"/>
      <c r="D37" s="49" t="s">
        <v>332</v>
      </c>
      <c r="E37" s="49"/>
    </row>
    <row r="38" spans="2:8" x14ac:dyDescent="0.25">
      <c r="B38" s="44" t="s">
        <v>328</v>
      </c>
      <c r="C38" s="44" t="s">
        <v>329</v>
      </c>
      <c r="D38" s="44" t="s">
        <v>330</v>
      </c>
      <c r="E38" s="51" t="s">
        <v>331</v>
      </c>
      <c r="F38" s="43">
        <v>904</v>
      </c>
    </row>
    <row r="39" spans="2:8" x14ac:dyDescent="0.25">
      <c r="B39" s="45" t="s">
        <v>333</v>
      </c>
      <c r="C39" s="44">
        <v>-1</v>
      </c>
      <c r="D39" s="44">
        <v>1</v>
      </c>
      <c r="E39" s="52">
        <f>F39</f>
        <v>0.90400000000000003</v>
      </c>
      <c r="F39" s="43">
        <f>D39*$F$2/1000</f>
        <v>0.90400000000000003</v>
      </c>
      <c r="H39" s="43">
        <v>0.02</v>
      </c>
    </row>
    <row r="40" spans="2:8" x14ac:dyDescent="0.25">
      <c r="B40" s="45"/>
      <c r="C40" s="44">
        <v>-2</v>
      </c>
      <c r="D40" s="44">
        <v>2</v>
      </c>
      <c r="E40" s="52">
        <f t="shared" ref="E40:E53" si="5">F40</f>
        <v>1.8080000000000001</v>
      </c>
      <c r="F40" s="43">
        <f t="shared" ref="F40:F53" si="6">D40*$F$2/1000</f>
        <v>1.8080000000000001</v>
      </c>
      <c r="H40" s="43">
        <v>0.05</v>
      </c>
    </row>
    <row r="41" spans="2:8" x14ac:dyDescent="0.25">
      <c r="B41" s="45"/>
      <c r="C41" s="44">
        <v>-3</v>
      </c>
      <c r="D41" s="44">
        <v>3</v>
      </c>
      <c r="E41" s="52">
        <f t="shared" si="5"/>
        <v>2.7120000000000002</v>
      </c>
      <c r="F41" s="43">
        <f t="shared" si="6"/>
        <v>2.7120000000000002</v>
      </c>
      <c r="H41" s="43">
        <v>0.05</v>
      </c>
    </row>
    <row r="42" spans="2:8" x14ac:dyDescent="0.25">
      <c r="B42" s="45"/>
      <c r="C42" s="44">
        <v>-4</v>
      </c>
      <c r="D42" s="44">
        <v>4</v>
      </c>
      <c r="E42" s="52">
        <f t="shared" si="5"/>
        <v>3.6160000000000001</v>
      </c>
      <c r="F42" s="43">
        <f t="shared" si="6"/>
        <v>3.6160000000000001</v>
      </c>
      <c r="H42" s="43">
        <v>7.0000000000000007E-2</v>
      </c>
    </row>
    <row r="43" spans="2:8" x14ac:dyDescent="0.25">
      <c r="B43" s="45"/>
      <c r="C43" s="44">
        <v>-5</v>
      </c>
      <c r="D43" s="44">
        <v>7</v>
      </c>
      <c r="E43" s="52">
        <f t="shared" si="5"/>
        <v>6.3280000000000003</v>
      </c>
      <c r="F43" s="43">
        <f t="shared" si="6"/>
        <v>6.3280000000000003</v>
      </c>
      <c r="H43" s="43">
        <v>0.1</v>
      </c>
    </row>
    <row r="44" spans="2:8" x14ac:dyDescent="0.25">
      <c r="B44" s="45" t="s">
        <v>334</v>
      </c>
      <c r="C44" s="44">
        <v>-6</v>
      </c>
      <c r="D44" s="44">
        <v>12</v>
      </c>
      <c r="E44" s="52">
        <f t="shared" si="5"/>
        <v>10.848000000000001</v>
      </c>
      <c r="F44" s="43">
        <f t="shared" si="6"/>
        <v>10.848000000000001</v>
      </c>
      <c r="H44" s="43">
        <v>0.15</v>
      </c>
    </row>
    <row r="45" spans="2:8" x14ac:dyDescent="0.25">
      <c r="B45" s="45"/>
      <c r="C45" s="44">
        <v>-7</v>
      </c>
      <c r="D45" s="44">
        <v>15</v>
      </c>
      <c r="E45" s="52">
        <f t="shared" si="5"/>
        <v>13.56</v>
      </c>
      <c r="F45" s="43">
        <f t="shared" si="6"/>
        <v>13.56</v>
      </c>
      <c r="H45" s="43">
        <v>0.2</v>
      </c>
    </row>
    <row r="46" spans="2:8" x14ac:dyDescent="0.25">
      <c r="B46" s="45"/>
      <c r="C46" s="44">
        <v>-8</v>
      </c>
      <c r="D46" s="44">
        <v>17</v>
      </c>
      <c r="E46" s="52">
        <f t="shared" si="5"/>
        <v>15.368</v>
      </c>
      <c r="F46" s="43">
        <f t="shared" si="6"/>
        <v>15.368</v>
      </c>
      <c r="H46" s="43">
        <v>0.25</v>
      </c>
    </row>
    <row r="47" spans="2:8" x14ac:dyDescent="0.25">
      <c r="B47" s="45"/>
      <c r="C47" s="44">
        <v>-9</v>
      </c>
      <c r="D47" s="44">
        <v>18</v>
      </c>
      <c r="E47" s="52">
        <f t="shared" si="5"/>
        <v>16.271999999999998</v>
      </c>
      <c r="F47" s="43">
        <f t="shared" si="6"/>
        <v>16.271999999999998</v>
      </c>
      <c r="H47" s="43">
        <v>0.3</v>
      </c>
    </row>
    <row r="48" spans="2:8" x14ac:dyDescent="0.25">
      <c r="B48" s="45"/>
      <c r="C48" s="44">
        <v>-10</v>
      </c>
      <c r="D48" s="44">
        <v>22</v>
      </c>
      <c r="E48" s="52">
        <f t="shared" si="5"/>
        <v>19.888000000000002</v>
      </c>
      <c r="F48" s="43">
        <f t="shared" si="6"/>
        <v>19.888000000000002</v>
      </c>
      <c r="H48" s="43">
        <v>0.3</v>
      </c>
    </row>
    <row r="49" spans="2:8" x14ac:dyDescent="0.25">
      <c r="B49" s="45" t="s">
        <v>334</v>
      </c>
      <c r="C49" s="44">
        <v>-11</v>
      </c>
      <c r="D49" s="44">
        <v>26</v>
      </c>
      <c r="E49" s="52">
        <f t="shared" si="5"/>
        <v>23.504000000000001</v>
      </c>
      <c r="F49" s="43">
        <f t="shared" si="6"/>
        <v>23.504000000000001</v>
      </c>
      <c r="H49" s="43">
        <v>0.5</v>
      </c>
    </row>
    <row r="50" spans="2:8" x14ac:dyDescent="0.25">
      <c r="B50" s="45"/>
      <c r="C50" s="44">
        <v>-12</v>
      </c>
      <c r="D50" s="44">
        <v>31</v>
      </c>
      <c r="E50" s="52">
        <f t="shared" si="5"/>
        <v>28.024000000000001</v>
      </c>
      <c r="F50" s="43">
        <f t="shared" si="6"/>
        <v>28.024000000000001</v>
      </c>
      <c r="H50" s="43">
        <v>0.5</v>
      </c>
    </row>
    <row r="51" spans="2:8" x14ac:dyDescent="0.25">
      <c r="B51" s="45"/>
      <c r="C51" s="44">
        <v>-13</v>
      </c>
      <c r="D51" s="44">
        <v>33</v>
      </c>
      <c r="E51" s="52">
        <f t="shared" si="5"/>
        <v>29.832000000000001</v>
      </c>
      <c r="F51" s="43">
        <f t="shared" si="6"/>
        <v>29.832000000000001</v>
      </c>
      <c r="H51" s="43">
        <v>0.6</v>
      </c>
    </row>
    <row r="52" spans="2:8" x14ac:dyDescent="0.25">
      <c r="B52" s="45"/>
      <c r="C52" s="44">
        <v>-14</v>
      </c>
      <c r="D52" s="44">
        <v>35</v>
      </c>
      <c r="E52" s="52">
        <f t="shared" si="5"/>
        <v>31.64</v>
      </c>
      <c r="F52" s="43">
        <f t="shared" si="6"/>
        <v>31.64</v>
      </c>
      <c r="H52" s="43">
        <v>0.8</v>
      </c>
    </row>
    <row r="53" spans="2:8" x14ac:dyDescent="0.25">
      <c r="B53" s="45"/>
      <c r="C53" s="44">
        <v>-15</v>
      </c>
      <c r="D53" s="44">
        <v>41</v>
      </c>
      <c r="E53" s="52">
        <f t="shared" si="5"/>
        <v>37.064</v>
      </c>
      <c r="F53" s="43">
        <f t="shared" si="6"/>
        <v>37.064</v>
      </c>
      <c r="H53" s="43">
        <v>1</v>
      </c>
    </row>
    <row r="55" spans="2:8" x14ac:dyDescent="0.25">
      <c r="B55" s="49" t="s">
        <v>327</v>
      </c>
      <c r="C55" s="49"/>
      <c r="D55" s="49" t="s">
        <v>332</v>
      </c>
      <c r="E55" s="49"/>
    </row>
    <row r="56" spans="2:8" x14ac:dyDescent="0.25">
      <c r="B56" s="44" t="s">
        <v>328</v>
      </c>
      <c r="C56" s="44" t="s">
        <v>329</v>
      </c>
      <c r="D56" s="44" t="s">
        <v>330</v>
      </c>
      <c r="E56" s="51" t="s">
        <v>331</v>
      </c>
      <c r="F56" s="43">
        <v>904</v>
      </c>
    </row>
    <row r="57" spans="2:8" x14ac:dyDescent="0.25">
      <c r="B57" s="45" t="s">
        <v>333</v>
      </c>
      <c r="C57" s="44">
        <v>-1</v>
      </c>
      <c r="D57" s="44">
        <v>2</v>
      </c>
      <c r="E57" s="52">
        <f>F57</f>
        <v>1.8080000000000001</v>
      </c>
      <c r="F57" s="43">
        <f>D57*$F$2/1000</f>
        <v>1.8080000000000001</v>
      </c>
      <c r="H57" s="43">
        <v>0.02</v>
      </c>
    </row>
    <row r="58" spans="2:8" x14ac:dyDescent="0.25">
      <c r="B58" s="45"/>
      <c r="C58" s="44">
        <v>-2</v>
      </c>
      <c r="D58" s="44">
        <v>3</v>
      </c>
      <c r="E58" s="52">
        <f t="shared" ref="E58:E71" si="7">F58</f>
        <v>2.7120000000000002</v>
      </c>
      <c r="F58" s="43">
        <f t="shared" ref="F58:F71" si="8">D58*$F$2/1000</f>
        <v>2.7120000000000002</v>
      </c>
      <c r="H58" s="43">
        <v>0.05</v>
      </c>
    </row>
    <row r="59" spans="2:8" x14ac:dyDescent="0.25">
      <c r="B59" s="45"/>
      <c r="C59" s="44">
        <v>-3</v>
      </c>
      <c r="D59" s="44">
        <v>4</v>
      </c>
      <c r="E59" s="52">
        <f t="shared" si="7"/>
        <v>3.6160000000000001</v>
      </c>
      <c r="F59" s="43">
        <f t="shared" si="8"/>
        <v>3.6160000000000001</v>
      </c>
      <c r="H59" s="43">
        <v>0.05</v>
      </c>
    </row>
    <row r="60" spans="2:8" x14ac:dyDescent="0.25">
      <c r="B60" s="45"/>
      <c r="C60" s="44">
        <v>-4</v>
      </c>
      <c r="D60" s="44">
        <v>5</v>
      </c>
      <c r="E60" s="52">
        <f t="shared" si="7"/>
        <v>4.5199999999999996</v>
      </c>
      <c r="F60" s="43">
        <f t="shared" si="8"/>
        <v>4.5199999999999996</v>
      </c>
      <c r="H60" s="43">
        <v>7.0000000000000007E-2</v>
      </c>
    </row>
    <row r="61" spans="2:8" x14ac:dyDescent="0.25">
      <c r="B61" s="45"/>
      <c r="C61" s="44">
        <v>-5</v>
      </c>
      <c r="D61" s="44">
        <v>6</v>
      </c>
      <c r="E61" s="52">
        <f t="shared" si="7"/>
        <v>5.4240000000000004</v>
      </c>
      <c r="F61" s="43">
        <f t="shared" si="8"/>
        <v>5.4240000000000004</v>
      </c>
      <c r="H61" s="43">
        <v>0.1</v>
      </c>
    </row>
    <row r="62" spans="2:8" x14ac:dyDescent="0.25">
      <c r="B62" s="45" t="s">
        <v>334</v>
      </c>
      <c r="C62" s="44">
        <v>-6</v>
      </c>
      <c r="D62" s="44">
        <v>9</v>
      </c>
      <c r="E62" s="52">
        <f t="shared" si="7"/>
        <v>8.1359999999999992</v>
      </c>
      <c r="F62" s="43">
        <f t="shared" si="8"/>
        <v>8.1359999999999992</v>
      </c>
      <c r="H62" s="43">
        <v>0.15</v>
      </c>
    </row>
    <row r="63" spans="2:8" x14ac:dyDescent="0.25">
      <c r="B63" s="45"/>
      <c r="C63" s="44">
        <v>-7</v>
      </c>
      <c r="D63" s="44">
        <v>13</v>
      </c>
      <c r="E63" s="52">
        <f t="shared" si="7"/>
        <v>11.752000000000001</v>
      </c>
      <c r="F63" s="43">
        <f t="shared" si="8"/>
        <v>11.752000000000001</v>
      </c>
      <c r="H63" s="43">
        <v>0.2</v>
      </c>
    </row>
    <row r="64" spans="2:8" x14ac:dyDescent="0.25">
      <c r="B64" s="45"/>
      <c r="C64" s="44">
        <v>-8</v>
      </c>
      <c r="D64" s="44">
        <v>16</v>
      </c>
      <c r="E64" s="52">
        <f t="shared" si="7"/>
        <v>14.464</v>
      </c>
      <c r="F64" s="43">
        <f t="shared" si="8"/>
        <v>14.464</v>
      </c>
      <c r="H64" s="43">
        <v>0.25</v>
      </c>
    </row>
    <row r="65" spans="2:8" x14ac:dyDescent="0.25">
      <c r="B65" s="45"/>
      <c r="C65" s="44">
        <v>-9</v>
      </c>
      <c r="D65" s="44">
        <v>18</v>
      </c>
      <c r="E65" s="52">
        <f t="shared" si="7"/>
        <v>16.271999999999998</v>
      </c>
      <c r="F65" s="43">
        <f t="shared" si="8"/>
        <v>16.271999999999998</v>
      </c>
      <c r="H65" s="43">
        <v>0.3</v>
      </c>
    </row>
    <row r="66" spans="2:8" x14ac:dyDescent="0.25">
      <c r="B66" s="45"/>
      <c r="C66" s="44">
        <v>-10</v>
      </c>
      <c r="D66" s="44">
        <v>22</v>
      </c>
      <c r="E66" s="52">
        <f t="shared" si="7"/>
        <v>19.888000000000002</v>
      </c>
      <c r="F66" s="43">
        <f t="shared" si="8"/>
        <v>19.888000000000002</v>
      </c>
      <c r="H66" s="43">
        <v>0.3</v>
      </c>
    </row>
    <row r="67" spans="2:8" x14ac:dyDescent="0.25">
      <c r="B67" s="45" t="s">
        <v>334</v>
      </c>
      <c r="C67" s="44">
        <v>-11</v>
      </c>
      <c r="D67" s="44">
        <v>26</v>
      </c>
      <c r="E67" s="52">
        <f t="shared" si="7"/>
        <v>23.504000000000001</v>
      </c>
      <c r="F67" s="43">
        <f t="shared" si="8"/>
        <v>23.504000000000001</v>
      </c>
      <c r="H67" s="43">
        <v>0.5</v>
      </c>
    </row>
    <row r="68" spans="2:8" x14ac:dyDescent="0.25">
      <c r="B68" s="45"/>
      <c r="C68" s="44">
        <v>-12</v>
      </c>
      <c r="D68" s="44">
        <v>32</v>
      </c>
      <c r="E68" s="52">
        <f t="shared" si="7"/>
        <v>28.928000000000001</v>
      </c>
      <c r="F68" s="43">
        <f t="shared" si="8"/>
        <v>28.928000000000001</v>
      </c>
      <c r="H68" s="43">
        <v>0.5</v>
      </c>
    </row>
    <row r="69" spans="2:8" x14ac:dyDescent="0.25">
      <c r="B69" s="45"/>
      <c r="C69" s="44">
        <v>-13</v>
      </c>
      <c r="D69" s="44">
        <v>33</v>
      </c>
      <c r="E69" s="52">
        <f t="shared" si="7"/>
        <v>29.832000000000001</v>
      </c>
      <c r="F69" s="43">
        <f t="shared" si="8"/>
        <v>29.832000000000001</v>
      </c>
      <c r="H69" s="43">
        <v>0.6</v>
      </c>
    </row>
    <row r="70" spans="2:8" x14ac:dyDescent="0.25">
      <c r="B70" s="45"/>
      <c r="C70" s="44">
        <v>-14</v>
      </c>
      <c r="D70" s="44">
        <v>35</v>
      </c>
      <c r="E70" s="52">
        <f t="shared" si="7"/>
        <v>31.64</v>
      </c>
      <c r="F70" s="43">
        <f t="shared" si="8"/>
        <v>31.64</v>
      </c>
      <c r="H70" s="43">
        <v>0.8</v>
      </c>
    </row>
    <row r="71" spans="2:8" x14ac:dyDescent="0.25">
      <c r="B71" s="45"/>
      <c r="C71" s="44">
        <v>-15</v>
      </c>
      <c r="D71" s="44">
        <v>44</v>
      </c>
      <c r="E71" s="52">
        <f t="shared" si="7"/>
        <v>39.776000000000003</v>
      </c>
      <c r="F71" s="43">
        <f t="shared" si="8"/>
        <v>39.776000000000003</v>
      </c>
      <c r="H71" s="43">
        <v>1</v>
      </c>
    </row>
    <row r="73" spans="2:8" x14ac:dyDescent="0.25">
      <c r="B73" s="49" t="s">
        <v>327</v>
      </c>
      <c r="C73" s="49"/>
      <c r="D73" s="49" t="s">
        <v>332</v>
      </c>
      <c r="E73" s="49"/>
    </row>
    <row r="74" spans="2:8" x14ac:dyDescent="0.25">
      <c r="B74" s="44" t="s">
        <v>328</v>
      </c>
      <c r="C74" s="44" t="s">
        <v>329</v>
      </c>
      <c r="D74" s="44" t="s">
        <v>330</v>
      </c>
      <c r="E74" s="51" t="s">
        <v>331</v>
      </c>
      <c r="F74" s="43">
        <v>904</v>
      </c>
    </row>
    <row r="75" spans="2:8" x14ac:dyDescent="0.25">
      <c r="B75" s="45" t="s">
        <v>333</v>
      </c>
      <c r="C75" s="44">
        <v>-1</v>
      </c>
      <c r="D75" s="44">
        <v>1</v>
      </c>
      <c r="E75" s="52">
        <f>F75</f>
        <v>0.90400000000000003</v>
      </c>
      <c r="F75" s="43">
        <f>D75*$F$2/1000</f>
        <v>0.90400000000000003</v>
      </c>
      <c r="H75" s="43">
        <v>0.02</v>
      </c>
    </row>
    <row r="76" spans="2:8" x14ac:dyDescent="0.25">
      <c r="B76" s="45"/>
      <c r="C76" s="44">
        <v>-2</v>
      </c>
      <c r="D76" s="44">
        <v>3</v>
      </c>
      <c r="E76" s="52">
        <f t="shared" ref="E76:E89" si="9">F76</f>
        <v>2.7120000000000002</v>
      </c>
      <c r="F76" s="43">
        <f t="shared" ref="F76:F89" si="10">D76*$F$2/1000</f>
        <v>2.7120000000000002</v>
      </c>
      <c r="H76" s="43">
        <v>0.05</v>
      </c>
    </row>
    <row r="77" spans="2:8" x14ac:dyDescent="0.25">
      <c r="B77" s="45"/>
      <c r="C77" s="44">
        <v>-3</v>
      </c>
      <c r="D77" s="44">
        <v>5</v>
      </c>
      <c r="E77" s="52">
        <f t="shared" si="9"/>
        <v>4.5199999999999996</v>
      </c>
      <c r="F77" s="43">
        <f t="shared" si="10"/>
        <v>4.5199999999999996</v>
      </c>
      <c r="H77" s="43">
        <v>0.05</v>
      </c>
    </row>
    <row r="78" spans="2:8" x14ac:dyDescent="0.25">
      <c r="B78" s="45"/>
      <c r="C78" s="44">
        <v>-4</v>
      </c>
      <c r="D78" s="44">
        <v>7</v>
      </c>
      <c r="E78" s="52">
        <f t="shared" si="9"/>
        <v>6.3280000000000003</v>
      </c>
      <c r="F78" s="43">
        <f t="shared" si="10"/>
        <v>6.3280000000000003</v>
      </c>
      <c r="H78" s="43">
        <v>7.0000000000000007E-2</v>
      </c>
    </row>
    <row r="79" spans="2:8" x14ac:dyDescent="0.25">
      <c r="B79" s="45"/>
      <c r="C79" s="44">
        <v>-5</v>
      </c>
      <c r="D79" s="44">
        <v>9</v>
      </c>
      <c r="E79" s="52">
        <f t="shared" si="9"/>
        <v>8.1359999999999992</v>
      </c>
      <c r="F79" s="43">
        <f t="shared" si="10"/>
        <v>8.1359999999999992</v>
      </c>
      <c r="H79" s="43">
        <v>0.1</v>
      </c>
    </row>
    <row r="80" spans="2:8" x14ac:dyDescent="0.25">
      <c r="B80" s="45" t="s">
        <v>334</v>
      </c>
      <c r="C80" s="44">
        <v>-6</v>
      </c>
      <c r="D80" s="44">
        <v>12</v>
      </c>
      <c r="E80" s="52">
        <f t="shared" si="9"/>
        <v>10.848000000000001</v>
      </c>
      <c r="F80" s="43">
        <f t="shared" si="10"/>
        <v>10.848000000000001</v>
      </c>
      <c r="H80" s="43">
        <v>0.15</v>
      </c>
    </row>
    <row r="81" spans="2:8" x14ac:dyDescent="0.25">
      <c r="B81" s="45"/>
      <c r="C81" s="44">
        <v>-7</v>
      </c>
      <c r="D81" s="44">
        <v>15</v>
      </c>
      <c r="E81" s="52">
        <f t="shared" si="9"/>
        <v>13.56</v>
      </c>
      <c r="F81" s="43">
        <f t="shared" si="10"/>
        <v>13.56</v>
      </c>
      <c r="H81" s="43">
        <v>0.2</v>
      </c>
    </row>
    <row r="82" spans="2:8" x14ac:dyDescent="0.25">
      <c r="B82" s="45"/>
      <c r="C82" s="44">
        <v>-8</v>
      </c>
      <c r="D82" s="44">
        <v>18</v>
      </c>
      <c r="E82" s="52">
        <f t="shared" si="9"/>
        <v>16.271999999999998</v>
      </c>
      <c r="F82" s="43">
        <f t="shared" si="10"/>
        <v>16.271999999999998</v>
      </c>
      <c r="H82" s="43">
        <v>0.25</v>
      </c>
    </row>
    <row r="83" spans="2:8" x14ac:dyDescent="0.25">
      <c r="B83" s="45"/>
      <c r="C83" s="44">
        <v>-9</v>
      </c>
      <c r="D83" s="44">
        <v>18</v>
      </c>
      <c r="E83" s="52">
        <f t="shared" si="9"/>
        <v>16.271999999999998</v>
      </c>
      <c r="F83" s="43">
        <f t="shared" si="10"/>
        <v>16.271999999999998</v>
      </c>
      <c r="H83" s="43">
        <v>0.3</v>
      </c>
    </row>
    <row r="84" spans="2:8" x14ac:dyDescent="0.25">
      <c r="B84" s="45"/>
      <c r="C84" s="44">
        <v>-10</v>
      </c>
      <c r="D84" s="44">
        <v>18</v>
      </c>
      <c r="E84" s="52">
        <f t="shared" si="9"/>
        <v>16.271999999999998</v>
      </c>
      <c r="F84" s="43">
        <f t="shared" si="10"/>
        <v>16.271999999999998</v>
      </c>
      <c r="H84" s="43">
        <v>0.3</v>
      </c>
    </row>
    <row r="85" spans="2:8" x14ac:dyDescent="0.25">
      <c r="B85" s="45" t="s">
        <v>334</v>
      </c>
      <c r="C85" s="44">
        <v>-11</v>
      </c>
      <c r="D85" s="44">
        <v>24</v>
      </c>
      <c r="E85" s="52">
        <f t="shared" si="9"/>
        <v>21.696000000000002</v>
      </c>
      <c r="F85" s="43">
        <f t="shared" si="10"/>
        <v>21.696000000000002</v>
      </c>
      <c r="H85" s="43">
        <v>0.5</v>
      </c>
    </row>
    <row r="86" spans="2:8" x14ac:dyDescent="0.25">
      <c r="B86" s="45"/>
      <c r="C86" s="44">
        <v>-12</v>
      </c>
      <c r="D86" s="44">
        <v>32</v>
      </c>
      <c r="E86" s="52">
        <f t="shared" si="9"/>
        <v>28.928000000000001</v>
      </c>
      <c r="F86" s="43">
        <f t="shared" si="10"/>
        <v>28.928000000000001</v>
      </c>
      <c r="H86" s="43">
        <v>0.5</v>
      </c>
    </row>
    <row r="87" spans="2:8" x14ac:dyDescent="0.25">
      <c r="B87" s="45"/>
      <c r="C87" s="44">
        <v>-13</v>
      </c>
      <c r="D87" s="44">
        <v>33</v>
      </c>
      <c r="E87" s="52">
        <f t="shared" si="9"/>
        <v>29.832000000000001</v>
      </c>
      <c r="F87" s="43">
        <f t="shared" si="10"/>
        <v>29.832000000000001</v>
      </c>
      <c r="H87" s="43">
        <v>0.6</v>
      </c>
    </row>
    <row r="88" spans="2:8" x14ac:dyDescent="0.25">
      <c r="B88" s="45"/>
      <c r="C88" s="44">
        <v>-14</v>
      </c>
      <c r="D88" s="44">
        <v>36</v>
      </c>
      <c r="E88" s="52">
        <f t="shared" si="9"/>
        <v>32.543999999999997</v>
      </c>
      <c r="F88" s="43">
        <f t="shared" si="10"/>
        <v>32.543999999999997</v>
      </c>
      <c r="H88" s="43">
        <v>0.8</v>
      </c>
    </row>
    <row r="89" spans="2:8" x14ac:dyDescent="0.25">
      <c r="B89" s="45"/>
      <c r="C89" s="44">
        <v>-15</v>
      </c>
      <c r="D89" s="44">
        <v>43</v>
      </c>
      <c r="E89" s="52">
        <f t="shared" si="9"/>
        <v>38.872</v>
      </c>
      <c r="F89" s="43">
        <f t="shared" si="10"/>
        <v>38.872</v>
      </c>
      <c r="H89" s="43">
        <v>1</v>
      </c>
    </row>
  </sheetData>
  <mergeCells count="10">
    <mergeCell ref="B55:C55"/>
    <mergeCell ref="D55:E55"/>
    <mergeCell ref="B73:C73"/>
    <mergeCell ref="D73:E73"/>
    <mergeCell ref="B1:C1"/>
    <mergeCell ref="D1:E1"/>
    <mergeCell ref="B19:C19"/>
    <mergeCell ref="D19:E19"/>
    <mergeCell ref="B37:C37"/>
    <mergeCell ref="D37:E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3B69-83F1-4301-9622-96EAD49764EF}">
  <dimension ref="A1:D7"/>
  <sheetViews>
    <sheetView workbookViewId="0">
      <selection activeCell="C25" sqref="C25"/>
    </sheetView>
  </sheetViews>
  <sheetFormatPr defaultRowHeight="15" x14ac:dyDescent="0.25"/>
  <cols>
    <col min="2" max="2" width="31.85546875" bestFit="1" customWidth="1"/>
    <col min="3" max="3" width="17.85546875" customWidth="1"/>
    <col min="4" max="4" width="20.28515625" bestFit="1" customWidth="1"/>
  </cols>
  <sheetData>
    <row r="1" spans="1:4" ht="16.899999999999999" x14ac:dyDescent="0.3">
      <c r="A1" s="28" t="s">
        <v>65</v>
      </c>
      <c r="B1" s="29" t="s">
        <v>58</v>
      </c>
      <c r="C1" s="29" t="s">
        <v>58</v>
      </c>
      <c r="D1" s="31" t="s">
        <v>59</v>
      </c>
    </row>
    <row r="2" spans="1:4" x14ac:dyDescent="0.25">
      <c r="A2" s="28">
        <v>0</v>
      </c>
      <c r="B2" s="28" t="s">
        <v>30</v>
      </c>
      <c r="C2" s="28" t="s">
        <v>85</v>
      </c>
      <c r="D2" s="30" t="s">
        <v>31</v>
      </c>
    </row>
    <row r="3" spans="1:4" x14ac:dyDescent="0.25">
      <c r="A3" s="28">
        <v>1</v>
      </c>
      <c r="B3" s="28" t="s">
        <v>32</v>
      </c>
      <c r="C3" s="28" t="s">
        <v>60</v>
      </c>
      <c r="D3" s="30" t="s">
        <v>33</v>
      </c>
    </row>
    <row r="4" spans="1:4" x14ac:dyDescent="0.25">
      <c r="A4" s="28">
        <v>2</v>
      </c>
      <c r="B4" s="28" t="s">
        <v>34</v>
      </c>
      <c r="C4" s="28" t="s">
        <v>61</v>
      </c>
      <c r="D4" s="30"/>
    </row>
    <row r="5" spans="1:4" x14ac:dyDescent="0.25">
      <c r="A5" s="28">
        <v>3</v>
      </c>
      <c r="B5" s="28" t="s">
        <v>35</v>
      </c>
      <c r="C5" s="28" t="s">
        <v>62</v>
      </c>
      <c r="D5" s="30" t="s">
        <v>314</v>
      </c>
    </row>
    <row r="6" spans="1:4" x14ac:dyDescent="0.25">
      <c r="A6" s="28">
        <v>4</v>
      </c>
      <c r="B6" s="28" t="s">
        <v>36</v>
      </c>
      <c r="C6" s="28" t="s">
        <v>63</v>
      </c>
      <c r="D6" s="30" t="s">
        <v>315</v>
      </c>
    </row>
    <row r="7" spans="1:4" x14ac:dyDescent="0.25">
      <c r="A7" s="28">
        <v>5</v>
      </c>
      <c r="B7" s="28" t="s">
        <v>37</v>
      </c>
      <c r="C7" s="28" t="s">
        <v>64</v>
      </c>
      <c r="D7" s="30">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43F4-49A5-4316-94F6-3502BCA80928}">
  <dimension ref="A1:D7"/>
  <sheetViews>
    <sheetView workbookViewId="0">
      <selection activeCell="D4" sqref="D4"/>
    </sheetView>
  </sheetViews>
  <sheetFormatPr defaultRowHeight="15" x14ac:dyDescent="0.25"/>
  <cols>
    <col min="2" max="2" width="31.85546875" bestFit="1" customWidth="1"/>
    <col min="3" max="3" width="17.85546875" customWidth="1"/>
    <col min="4" max="4" width="20.28515625" bestFit="1" customWidth="1"/>
  </cols>
  <sheetData>
    <row r="1" spans="1:4" ht="16.899999999999999" x14ac:dyDescent="0.3">
      <c r="A1" s="28" t="s">
        <v>65</v>
      </c>
      <c r="B1" s="29" t="s">
        <v>58</v>
      </c>
      <c r="C1" s="29" t="s">
        <v>58</v>
      </c>
      <c r="D1" s="31" t="s">
        <v>59</v>
      </c>
    </row>
    <row r="2" spans="1:4" x14ac:dyDescent="0.25">
      <c r="A2" s="28">
        <v>0</v>
      </c>
      <c r="B2" s="28" t="s">
        <v>30</v>
      </c>
      <c r="C2" s="28" t="s">
        <v>85</v>
      </c>
      <c r="D2" s="30" t="s">
        <v>31</v>
      </c>
    </row>
    <row r="3" spans="1:4" x14ac:dyDescent="0.25">
      <c r="A3" s="28">
        <v>1</v>
      </c>
      <c r="B3" s="28" t="s">
        <v>32</v>
      </c>
      <c r="C3" s="28" t="s">
        <v>60</v>
      </c>
      <c r="D3" s="30" t="s">
        <v>33</v>
      </c>
    </row>
    <row r="4" spans="1:4" x14ac:dyDescent="0.25">
      <c r="A4" s="28">
        <v>2</v>
      </c>
      <c r="B4" s="28" t="s">
        <v>34</v>
      </c>
      <c r="C4" s="28" t="s">
        <v>61</v>
      </c>
      <c r="D4" s="30"/>
    </row>
    <row r="5" spans="1:4" x14ac:dyDescent="0.25">
      <c r="A5" s="28">
        <v>3</v>
      </c>
      <c r="B5" s="28" t="s">
        <v>35</v>
      </c>
      <c r="C5" s="28" t="s">
        <v>62</v>
      </c>
      <c r="D5" s="30" t="s">
        <v>316</v>
      </c>
    </row>
    <row r="6" spans="1:4" x14ac:dyDescent="0.25">
      <c r="A6" s="28">
        <v>4</v>
      </c>
      <c r="B6" s="28" t="s">
        <v>36</v>
      </c>
      <c r="C6" s="28" t="s">
        <v>63</v>
      </c>
      <c r="D6" s="30" t="s">
        <v>317</v>
      </c>
    </row>
    <row r="7" spans="1:4" x14ac:dyDescent="0.25">
      <c r="A7" s="28">
        <v>5</v>
      </c>
      <c r="B7" s="28" t="s">
        <v>37</v>
      </c>
      <c r="C7" s="28" t="s">
        <v>64</v>
      </c>
      <c r="D7" s="30">
        <v>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50A6-20B9-425D-B14D-BE4B2C363555}">
  <dimension ref="A1:D10"/>
  <sheetViews>
    <sheetView workbookViewId="0">
      <selection activeCell="D7" sqref="D7"/>
    </sheetView>
  </sheetViews>
  <sheetFormatPr defaultRowHeight="15" x14ac:dyDescent="0.25"/>
  <cols>
    <col min="2" max="2" width="31.85546875" bestFit="1" customWidth="1"/>
    <col min="3" max="3" width="31.85546875" customWidth="1"/>
    <col min="4" max="4" width="10.140625" bestFit="1" customWidth="1"/>
    <col min="7" max="7" width="9.28515625" bestFit="1" customWidth="1"/>
  </cols>
  <sheetData>
    <row r="1" spans="1:4" ht="16.899999999999999" x14ac:dyDescent="0.3">
      <c r="A1" s="28" t="s">
        <v>44</v>
      </c>
      <c r="B1" s="29" t="s">
        <v>28</v>
      </c>
      <c r="C1" s="29" t="s">
        <v>58</v>
      </c>
      <c r="D1" s="41" t="s">
        <v>59</v>
      </c>
    </row>
    <row r="2" spans="1:4" x14ac:dyDescent="0.25">
      <c r="A2" s="28">
        <v>0</v>
      </c>
      <c r="B2" s="28" t="s">
        <v>38</v>
      </c>
      <c r="C2" s="28" t="s">
        <v>66</v>
      </c>
      <c r="D2" s="42">
        <v>5</v>
      </c>
    </row>
    <row r="3" spans="1:4" x14ac:dyDescent="0.25">
      <c r="A3" s="28">
        <v>1</v>
      </c>
      <c r="B3" s="28" t="s">
        <v>39</v>
      </c>
      <c r="C3" s="28" t="s">
        <v>67</v>
      </c>
      <c r="D3" s="42">
        <v>5</v>
      </c>
    </row>
    <row r="4" spans="1:4" x14ac:dyDescent="0.25">
      <c r="A4" s="28">
        <v>2</v>
      </c>
      <c r="B4" s="28" t="s">
        <v>91</v>
      </c>
      <c r="C4" s="28" t="s">
        <v>77</v>
      </c>
      <c r="D4" s="42">
        <v>2</v>
      </c>
    </row>
    <row r="5" spans="1:4" x14ac:dyDescent="0.25">
      <c r="A5" s="28">
        <v>3</v>
      </c>
      <c r="B5" s="28" t="s">
        <v>89</v>
      </c>
      <c r="C5" s="28" t="s">
        <v>90</v>
      </c>
      <c r="D5" s="42">
        <v>3</v>
      </c>
    </row>
    <row r="6" spans="1:4" ht="13.9" x14ac:dyDescent="0.25">
      <c r="A6" s="28">
        <v>4</v>
      </c>
      <c r="B6" s="28" t="s">
        <v>40</v>
      </c>
      <c r="C6" s="28" t="s">
        <v>68</v>
      </c>
      <c r="D6" s="42">
        <v>36</v>
      </c>
    </row>
    <row r="7" spans="1:4" ht="13.9" x14ac:dyDescent="0.25">
      <c r="A7" s="28">
        <v>5</v>
      </c>
      <c r="B7" s="28" t="s">
        <v>41</v>
      </c>
      <c r="C7" s="28" t="s">
        <v>69</v>
      </c>
      <c r="D7" s="42">
        <v>54</v>
      </c>
    </row>
    <row r="8" spans="1:4" x14ac:dyDescent="0.25">
      <c r="A8" s="28">
        <v>6</v>
      </c>
      <c r="B8" s="28" t="s">
        <v>42</v>
      </c>
      <c r="C8" s="28" t="s">
        <v>70</v>
      </c>
      <c r="D8" s="42">
        <v>1.5</v>
      </c>
    </row>
    <row r="9" spans="1:4" x14ac:dyDescent="0.25">
      <c r="A9" s="28">
        <v>7</v>
      </c>
      <c r="B9" s="28" t="s">
        <v>43</v>
      </c>
      <c r="C9" s="28" t="s">
        <v>71</v>
      </c>
      <c r="D9" s="42">
        <v>16.5</v>
      </c>
    </row>
    <row r="10" spans="1:4" x14ac:dyDescent="0.25">
      <c r="A10" s="28">
        <v>8</v>
      </c>
      <c r="B10" s="28" t="s">
        <v>93</v>
      </c>
      <c r="C10" s="28" t="s">
        <v>92</v>
      </c>
      <c r="D10" s="42">
        <v>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EE84-27B7-4058-9311-5640ED1AFAB0}">
  <dimension ref="A1:D109"/>
  <sheetViews>
    <sheetView topLeftCell="A40" workbookViewId="0">
      <selection activeCell="G115" sqref="G115"/>
    </sheetView>
  </sheetViews>
  <sheetFormatPr defaultRowHeight="15" x14ac:dyDescent="0.25"/>
  <sheetData>
    <row r="1" spans="1:4" x14ac:dyDescent="0.25">
      <c r="A1" t="s">
        <v>45</v>
      </c>
      <c r="B1" t="s">
        <v>46</v>
      </c>
      <c r="C1" t="s">
        <v>47</v>
      </c>
      <c r="D1" t="s">
        <v>94</v>
      </c>
    </row>
    <row r="2" spans="1:4" x14ac:dyDescent="0.25">
      <c r="A2">
        <v>7</v>
      </c>
      <c r="B2" t="s">
        <v>51</v>
      </c>
      <c r="C2" t="s">
        <v>941</v>
      </c>
      <c r="D2">
        <v>36.4</v>
      </c>
    </row>
    <row r="3" spans="1:4" x14ac:dyDescent="0.25">
      <c r="A3">
        <v>84</v>
      </c>
      <c r="B3" t="s">
        <v>56</v>
      </c>
      <c r="C3" t="s">
        <v>942</v>
      </c>
      <c r="D3">
        <v>36.4</v>
      </c>
    </row>
    <row r="4" spans="1:4" x14ac:dyDescent="0.25">
      <c r="A4">
        <v>1</v>
      </c>
      <c r="B4" t="s">
        <v>56</v>
      </c>
      <c r="C4" t="s">
        <v>48</v>
      </c>
      <c r="D4">
        <v>36.4</v>
      </c>
    </row>
    <row r="5" spans="1:4" x14ac:dyDescent="0.25">
      <c r="A5">
        <v>2</v>
      </c>
      <c r="B5" t="s">
        <v>56</v>
      </c>
      <c r="C5" t="s">
        <v>48</v>
      </c>
      <c r="D5">
        <v>36.4</v>
      </c>
    </row>
    <row r="6" spans="1:4" x14ac:dyDescent="0.25">
      <c r="A6">
        <v>3</v>
      </c>
      <c r="B6" t="s">
        <v>56</v>
      </c>
      <c r="C6" t="s">
        <v>48</v>
      </c>
      <c r="D6">
        <v>36.4</v>
      </c>
    </row>
    <row r="7" spans="1:4" x14ac:dyDescent="0.25">
      <c r="A7">
        <v>4</v>
      </c>
      <c r="B7" t="s">
        <v>56</v>
      </c>
      <c r="C7" t="s">
        <v>48</v>
      </c>
      <c r="D7">
        <v>36.4</v>
      </c>
    </row>
    <row r="8" spans="1:4" x14ac:dyDescent="0.25">
      <c r="A8">
        <v>5</v>
      </c>
      <c r="B8" t="s">
        <v>56</v>
      </c>
      <c r="C8" t="s">
        <v>48</v>
      </c>
      <c r="D8">
        <v>36.4</v>
      </c>
    </row>
    <row r="9" spans="1:4" x14ac:dyDescent="0.25">
      <c r="A9">
        <v>26</v>
      </c>
      <c r="B9" t="s">
        <v>52</v>
      </c>
      <c r="C9" t="s">
        <v>943</v>
      </c>
    </row>
    <row r="10" spans="1:4" x14ac:dyDescent="0.25">
      <c r="A10">
        <v>27</v>
      </c>
      <c r="B10" t="s">
        <v>52</v>
      </c>
      <c r="C10" t="s">
        <v>943</v>
      </c>
    </row>
    <row r="11" spans="1:4" x14ac:dyDescent="0.25">
      <c r="A11">
        <v>24</v>
      </c>
      <c r="B11" t="s">
        <v>52</v>
      </c>
      <c r="C11" t="s">
        <v>943</v>
      </c>
    </row>
    <row r="12" spans="1:4" x14ac:dyDescent="0.25">
      <c r="A12">
        <v>25</v>
      </c>
      <c r="B12" t="s">
        <v>52</v>
      </c>
      <c r="C12" t="s">
        <v>943</v>
      </c>
    </row>
    <row r="13" spans="1:4" x14ac:dyDescent="0.25">
      <c r="A13">
        <v>22</v>
      </c>
      <c r="B13" t="s">
        <v>52</v>
      </c>
      <c r="C13" t="s">
        <v>943</v>
      </c>
    </row>
    <row r="14" spans="1:4" x14ac:dyDescent="0.25">
      <c r="A14">
        <v>23</v>
      </c>
      <c r="B14" t="s">
        <v>52</v>
      </c>
      <c r="C14" t="s">
        <v>943</v>
      </c>
    </row>
    <row r="15" spans="1:4" x14ac:dyDescent="0.25">
      <c r="A15">
        <v>28</v>
      </c>
      <c r="B15" t="s">
        <v>52</v>
      </c>
      <c r="C15" t="s">
        <v>53</v>
      </c>
    </row>
    <row r="16" spans="1:4" x14ac:dyDescent="0.25">
      <c r="A16">
        <v>29</v>
      </c>
      <c r="B16" t="s">
        <v>52</v>
      </c>
      <c r="C16" t="s">
        <v>53</v>
      </c>
    </row>
    <row r="17" spans="1:4" x14ac:dyDescent="0.25">
      <c r="A17">
        <v>30</v>
      </c>
      <c r="B17" t="s">
        <v>52</v>
      </c>
      <c r="C17" t="s">
        <v>53</v>
      </c>
    </row>
    <row r="18" spans="1:4" x14ac:dyDescent="0.25">
      <c r="A18">
        <v>31</v>
      </c>
      <c r="B18" t="s">
        <v>52</v>
      </c>
      <c r="C18" t="s">
        <v>53</v>
      </c>
    </row>
    <row r="19" spans="1:4" x14ac:dyDescent="0.25">
      <c r="A19">
        <v>32</v>
      </c>
      <c r="B19" t="s">
        <v>52</v>
      </c>
      <c r="C19" t="s">
        <v>53</v>
      </c>
    </row>
    <row r="20" spans="1:4" x14ac:dyDescent="0.25">
      <c r="A20" s="35">
        <v>33</v>
      </c>
      <c r="B20" t="s">
        <v>52</v>
      </c>
      <c r="C20" t="s">
        <v>53</v>
      </c>
      <c r="D20" s="35"/>
    </row>
    <row r="21" spans="1:4" x14ac:dyDescent="0.25">
      <c r="A21">
        <v>60</v>
      </c>
      <c r="B21" t="s">
        <v>52</v>
      </c>
      <c r="C21" t="s">
        <v>944</v>
      </c>
    </row>
    <row r="22" spans="1:4" x14ac:dyDescent="0.25">
      <c r="A22">
        <v>61</v>
      </c>
      <c r="B22" t="s">
        <v>52</v>
      </c>
      <c r="C22" t="s">
        <v>944</v>
      </c>
    </row>
    <row r="23" spans="1:4" x14ac:dyDescent="0.25">
      <c r="A23">
        <v>59</v>
      </c>
      <c r="B23" t="s">
        <v>52</v>
      </c>
      <c r="C23" t="s">
        <v>944</v>
      </c>
    </row>
    <row r="24" spans="1:4" x14ac:dyDescent="0.25">
      <c r="A24">
        <v>58</v>
      </c>
      <c r="B24" t="s">
        <v>52</v>
      </c>
      <c r="C24" t="s">
        <v>944</v>
      </c>
    </row>
    <row r="25" spans="1:4" x14ac:dyDescent="0.25">
      <c r="A25">
        <v>56</v>
      </c>
      <c r="B25" t="s">
        <v>52</v>
      </c>
      <c r="C25" t="s">
        <v>944</v>
      </c>
    </row>
    <row r="26" spans="1:4" x14ac:dyDescent="0.25">
      <c r="A26">
        <v>57</v>
      </c>
      <c r="B26" t="s">
        <v>52</v>
      </c>
      <c r="C26" t="s">
        <v>944</v>
      </c>
    </row>
    <row r="27" spans="1:4" x14ac:dyDescent="0.25">
      <c r="A27">
        <v>62</v>
      </c>
      <c r="B27" t="s">
        <v>52</v>
      </c>
      <c r="C27" t="s">
        <v>55</v>
      </c>
    </row>
    <row r="28" spans="1:4" x14ac:dyDescent="0.25">
      <c r="A28">
        <v>63</v>
      </c>
      <c r="B28" t="s">
        <v>52</v>
      </c>
      <c r="C28" t="s">
        <v>55</v>
      </c>
    </row>
    <row r="29" spans="1:4" x14ac:dyDescent="0.25">
      <c r="A29">
        <v>65</v>
      </c>
      <c r="B29" t="s">
        <v>52</v>
      </c>
      <c r="C29" t="s">
        <v>55</v>
      </c>
    </row>
    <row r="30" spans="1:4" x14ac:dyDescent="0.25">
      <c r="A30">
        <v>64</v>
      </c>
      <c r="B30" t="s">
        <v>52</v>
      </c>
      <c r="C30" t="s">
        <v>55</v>
      </c>
    </row>
    <row r="31" spans="1:4" x14ac:dyDescent="0.25">
      <c r="A31">
        <v>66</v>
      </c>
      <c r="B31" t="s">
        <v>52</v>
      </c>
      <c r="C31" t="s">
        <v>55</v>
      </c>
    </row>
    <row r="32" spans="1:4" x14ac:dyDescent="0.25">
      <c r="A32">
        <v>67</v>
      </c>
      <c r="B32" t="s">
        <v>52</v>
      </c>
      <c r="C32" t="s">
        <v>55</v>
      </c>
    </row>
    <row r="33" spans="1:3" x14ac:dyDescent="0.25">
      <c r="A33">
        <v>87</v>
      </c>
      <c r="B33" t="s">
        <v>56</v>
      </c>
      <c r="C33" t="s">
        <v>942</v>
      </c>
    </row>
    <row r="34" spans="1:3" x14ac:dyDescent="0.25">
      <c r="A34">
        <v>88</v>
      </c>
      <c r="B34" t="s">
        <v>56</v>
      </c>
      <c r="C34" t="s">
        <v>942</v>
      </c>
    </row>
    <row r="35" spans="1:3" x14ac:dyDescent="0.25">
      <c r="A35">
        <v>86</v>
      </c>
      <c r="B35" t="s">
        <v>56</v>
      </c>
      <c r="C35" t="s">
        <v>942</v>
      </c>
    </row>
    <row r="36" spans="1:3" x14ac:dyDescent="0.25">
      <c r="A36">
        <v>85</v>
      </c>
      <c r="B36" t="s">
        <v>56</v>
      </c>
      <c r="C36" t="s">
        <v>942</v>
      </c>
    </row>
    <row r="37" spans="1:3" x14ac:dyDescent="0.25">
      <c r="A37">
        <v>6</v>
      </c>
      <c r="B37" t="s">
        <v>51</v>
      </c>
      <c r="C37" t="s">
        <v>941</v>
      </c>
    </row>
    <row r="38" spans="1:3" x14ac:dyDescent="0.25">
      <c r="A38">
        <v>8</v>
      </c>
      <c r="B38" t="s">
        <v>51</v>
      </c>
      <c r="C38" t="s">
        <v>941</v>
      </c>
    </row>
    <row r="39" spans="1:3" x14ac:dyDescent="0.25">
      <c r="A39">
        <v>9</v>
      </c>
      <c r="B39" t="s">
        <v>51</v>
      </c>
      <c r="C39" t="s">
        <v>941</v>
      </c>
    </row>
    <row r="40" spans="1:3" x14ac:dyDescent="0.25">
      <c r="A40">
        <v>10</v>
      </c>
      <c r="B40" t="s">
        <v>51</v>
      </c>
      <c r="C40" t="s">
        <v>941</v>
      </c>
    </row>
    <row r="41" spans="1:3" x14ac:dyDescent="0.25">
      <c r="A41">
        <v>11</v>
      </c>
      <c r="B41" t="s">
        <v>51</v>
      </c>
      <c r="C41" t="s">
        <v>941</v>
      </c>
    </row>
    <row r="42" spans="1:3" x14ac:dyDescent="0.25">
      <c r="A42">
        <v>12</v>
      </c>
      <c r="B42" t="s">
        <v>51</v>
      </c>
      <c r="C42" t="s">
        <v>941</v>
      </c>
    </row>
    <row r="43" spans="1:3" x14ac:dyDescent="0.25">
      <c r="A43">
        <v>20</v>
      </c>
      <c r="B43" t="s">
        <v>54</v>
      </c>
      <c r="C43" t="s">
        <v>49</v>
      </c>
    </row>
    <row r="44" spans="1:3" x14ac:dyDescent="0.25">
      <c r="A44">
        <v>21</v>
      </c>
      <c r="B44" t="s">
        <v>54</v>
      </c>
      <c r="C44" t="s">
        <v>49</v>
      </c>
    </row>
    <row r="45" spans="1:3" x14ac:dyDescent="0.25">
      <c r="A45">
        <v>19</v>
      </c>
      <c r="B45" t="s">
        <v>54</v>
      </c>
      <c r="C45" t="s">
        <v>49</v>
      </c>
    </row>
    <row r="46" spans="1:3" x14ac:dyDescent="0.25">
      <c r="A46">
        <v>18</v>
      </c>
      <c r="B46" t="s">
        <v>54</v>
      </c>
      <c r="C46" t="s">
        <v>49</v>
      </c>
    </row>
    <row r="47" spans="1:3" x14ac:dyDescent="0.25">
      <c r="A47">
        <v>17</v>
      </c>
      <c r="B47" t="s">
        <v>54</v>
      </c>
      <c r="C47" t="s">
        <v>49</v>
      </c>
    </row>
    <row r="48" spans="1:3" x14ac:dyDescent="0.25">
      <c r="A48">
        <v>14</v>
      </c>
      <c r="B48" t="s">
        <v>54</v>
      </c>
      <c r="C48" t="s">
        <v>49</v>
      </c>
    </row>
    <row r="49" spans="1:3" x14ac:dyDescent="0.25">
      <c r="A49">
        <v>15</v>
      </c>
      <c r="B49" t="s">
        <v>54</v>
      </c>
      <c r="C49" t="s">
        <v>49</v>
      </c>
    </row>
    <row r="50" spans="1:3" x14ac:dyDescent="0.25">
      <c r="A50">
        <v>16</v>
      </c>
      <c r="B50" t="s">
        <v>54</v>
      </c>
      <c r="C50" t="s">
        <v>49</v>
      </c>
    </row>
    <row r="51" spans="1:3" x14ac:dyDescent="0.25">
      <c r="A51">
        <v>13</v>
      </c>
      <c r="B51" t="s">
        <v>54</v>
      </c>
      <c r="C51" t="s">
        <v>49</v>
      </c>
    </row>
    <row r="52" spans="1:3" x14ac:dyDescent="0.25">
      <c r="A52">
        <v>34</v>
      </c>
      <c r="B52" t="s">
        <v>54</v>
      </c>
      <c r="C52" t="s">
        <v>945</v>
      </c>
    </row>
    <row r="53" spans="1:3" x14ac:dyDescent="0.25">
      <c r="A53">
        <v>35</v>
      </c>
      <c r="B53" t="s">
        <v>54</v>
      </c>
      <c r="C53" t="s">
        <v>945</v>
      </c>
    </row>
    <row r="54" spans="1:3" x14ac:dyDescent="0.25">
      <c r="A54">
        <v>38</v>
      </c>
      <c r="B54" t="s">
        <v>54</v>
      </c>
      <c r="C54" t="s">
        <v>945</v>
      </c>
    </row>
    <row r="55" spans="1:3" x14ac:dyDescent="0.25">
      <c r="A55">
        <v>37</v>
      </c>
      <c r="B55" t="s">
        <v>54</v>
      </c>
      <c r="C55" t="s">
        <v>945</v>
      </c>
    </row>
    <row r="56" spans="1:3" x14ac:dyDescent="0.25">
      <c r="A56">
        <v>36</v>
      </c>
      <c r="B56" t="s">
        <v>54</v>
      </c>
      <c r="C56" t="s">
        <v>945</v>
      </c>
    </row>
    <row r="57" spans="1:3" x14ac:dyDescent="0.25">
      <c r="A57">
        <v>39</v>
      </c>
      <c r="B57" t="s">
        <v>54</v>
      </c>
      <c r="C57" t="s">
        <v>945</v>
      </c>
    </row>
    <row r="58" spans="1:3" x14ac:dyDescent="0.25">
      <c r="A58">
        <v>40</v>
      </c>
      <c r="B58" t="s">
        <v>54</v>
      </c>
      <c r="C58" t="s">
        <v>945</v>
      </c>
    </row>
    <row r="59" spans="1:3" x14ac:dyDescent="0.25">
      <c r="A59">
        <v>41</v>
      </c>
      <c r="B59" t="s">
        <v>54</v>
      </c>
      <c r="C59" t="s">
        <v>945</v>
      </c>
    </row>
    <row r="60" spans="1:3" x14ac:dyDescent="0.25">
      <c r="A60">
        <v>42</v>
      </c>
      <c r="B60" t="s">
        <v>54</v>
      </c>
      <c r="C60" t="s">
        <v>945</v>
      </c>
    </row>
    <row r="61" spans="1:3" x14ac:dyDescent="0.25">
      <c r="A61">
        <v>54</v>
      </c>
      <c r="B61" t="s">
        <v>54</v>
      </c>
      <c r="C61" t="s">
        <v>946</v>
      </c>
    </row>
    <row r="62" spans="1:3" x14ac:dyDescent="0.25">
      <c r="A62">
        <v>55</v>
      </c>
      <c r="B62" t="s">
        <v>54</v>
      </c>
      <c r="C62" t="s">
        <v>946</v>
      </c>
    </row>
    <row r="63" spans="1:3" x14ac:dyDescent="0.25">
      <c r="A63">
        <v>53</v>
      </c>
      <c r="B63" t="s">
        <v>54</v>
      </c>
      <c r="C63" t="s">
        <v>946</v>
      </c>
    </row>
    <row r="64" spans="1:3" x14ac:dyDescent="0.25">
      <c r="A64">
        <v>52</v>
      </c>
      <c r="B64" t="s">
        <v>54</v>
      </c>
      <c r="C64" t="s">
        <v>946</v>
      </c>
    </row>
    <row r="65" spans="1:3" x14ac:dyDescent="0.25">
      <c r="A65">
        <v>51</v>
      </c>
      <c r="B65" t="s">
        <v>54</v>
      </c>
      <c r="C65" t="s">
        <v>946</v>
      </c>
    </row>
    <row r="66" spans="1:3" x14ac:dyDescent="0.25">
      <c r="A66">
        <v>48</v>
      </c>
      <c r="B66" t="s">
        <v>54</v>
      </c>
      <c r="C66" t="s">
        <v>946</v>
      </c>
    </row>
    <row r="67" spans="1:3" x14ac:dyDescent="0.25">
      <c r="A67">
        <v>49</v>
      </c>
      <c r="B67" t="s">
        <v>54</v>
      </c>
      <c r="C67" t="s">
        <v>946</v>
      </c>
    </row>
    <row r="68" spans="1:3" x14ac:dyDescent="0.25">
      <c r="A68">
        <v>50</v>
      </c>
      <c r="B68" t="s">
        <v>54</v>
      </c>
      <c r="C68" t="s">
        <v>946</v>
      </c>
    </row>
    <row r="69" spans="1:3" x14ac:dyDescent="0.25">
      <c r="A69">
        <v>47</v>
      </c>
      <c r="B69" t="s">
        <v>54</v>
      </c>
      <c r="C69" t="s">
        <v>946</v>
      </c>
    </row>
    <row r="70" spans="1:3" x14ac:dyDescent="0.25">
      <c r="A70">
        <v>68</v>
      </c>
      <c r="B70" t="s">
        <v>54</v>
      </c>
      <c r="C70" t="s">
        <v>947</v>
      </c>
    </row>
    <row r="71" spans="1:3" x14ac:dyDescent="0.25">
      <c r="A71">
        <v>69</v>
      </c>
      <c r="B71" t="s">
        <v>54</v>
      </c>
      <c r="C71" t="s">
        <v>947</v>
      </c>
    </row>
    <row r="72" spans="1:3" x14ac:dyDescent="0.25">
      <c r="A72">
        <v>72</v>
      </c>
      <c r="B72" t="s">
        <v>54</v>
      </c>
      <c r="C72" t="s">
        <v>947</v>
      </c>
    </row>
    <row r="73" spans="1:3" x14ac:dyDescent="0.25">
      <c r="A73">
        <v>71</v>
      </c>
      <c r="B73" t="s">
        <v>54</v>
      </c>
      <c r="C73" t="s">
        <v>947</v>
      </c>
    </row>
    <row r="74" spans="1:3" x14ac:dyDescent="0.25">
      <c r="A74">
        <v>70</v>
      </c>
      <c r="B74" t="s">
        <v>54</v>
      </c>
      <c r="C74" t="s">
        <v>947</v>
      </c>
    </row>
    <row r="75" spans="1:3" x14ac:dyDescent="0.25">
      <c r="A75">
        <v>73</v>
      </c>
      <c r="B75" t="s">
        <v>54</v>
      </c>
      <c r="C75" t="s">
        <v>947</v>
      </c>
    </row>
    <row r="76" spans="1:3" x14ac:dyDescent="0.25">
      <c r="A76">
        <v>74</v>
      </c>
      <c r="B76" t="s">
        <v>54</v>
      </c>
      <c r="C76" t="s">
        <v>947</v>
      </c>
    </row>
    <row r="77" spans="1:3" x14ac:dyDescent="0.25">
      <c r="A77">
        <v>75</v>
      </c>
      <c r="B77" t="s">
        <v>54</v>
      </c>
      <c r="C77" t="s">
        <v>947</v>
      </c>
    </row>
    <row r="78" spans="1:3" x14ac:dyDescent="0.25">
      <c r="A78">
        <v>76</v>
      </c>
      <c r="B78" t="s">
        <v>54</v>
      </c>
      <c r="C78" t="s">
        <v>947</v>
      </c>
    </row>
    <row r="79" spans="1:3" x14ac:dyDescent="0.25">
      <c r="A79">
        <v>82</v>
      </c>
      <c r="B79" t="s">
        <v>51</v>
      </c>
      <c r="C79" t="s">
        <v>57</v>
      </c>
    </row>
    <row r="80" spans="1:3" x14ac:dyDescent="0.25">
      <c r="A80">
        <v>83</v>
      </c>
      <c r="B80" t="s">
        <v>51</v>
      </c>
      <c r="C80" t="s">
        <v>57</v>
      </c>
    </row>
    <row r="81" spans="1:3" x14ac:dyDescent="0.25">
      <c r="A81">
        <v>81</v>
      </c>
      <c r="B81" t="s">
        <v>51</v>
      </c>
      <c r="C81" t="s">
        <v>57</v>
      </c>
    </row>
    <row r="82" spans="1:3" x14ac:dyDescent="0.25">
      <c r="A82">
        <v>80</v>
      </c>
      <c r="B82" t="s">
        <v>51</v>
      </c>
      <c r="C82" t="s">
        <v>57</v>
      </c>
    </row>
    <row r="83" spans="1:3" x14ac:dyDescent="0.25">
      <c r="A83">
        <v>78</v>
      </c>
      <c r="B83" t="s">
        <v>51</v>
      </c>
      <c r="C83" t="s">
        <v>57</v>
      </c>
    </row>
    <row r="84" spans="1:3" x14ac:dyDescent="0.25">
      <c r="A84">
        <v>79</v>
      </c>
      <c r="B84" t="s">
        <v>51</v>
      </c>
      <c r="C84" t="s">
        <v>57</v>
      </c>
    </row>
    <row r="85" spans="1:3" x14ac:dyDescent="0.25">
      <c r="A85">
        <v>77</v>
      </c>
      <c r="B85" t="s">
        <v>51</v>
      </c>
      <c r="C85" t="s">
        <v>57</v>
      </c>
    </row>
    <row r="86" spans="1:3" x14ac:dyDescent="0.25">
      <c r="A86">
        <v>43</v>
      </c>
      <c r="B86" t="s">
        <v>50</v>
      </c>
      <c r="C86" t="s">
        <v>948</v>
      </c>
    </row>
    <row r="87" spans="1:3" x14ac:dyDescent="0.25">
      <c r="A87">
        <v>44</v>
      </c>
      <c r="B87" t="s">
        <v>50</v>
      </c>
      <c r="C87" t="s">
        <v>948</v>
      </c>
    </row>
    <row r="88" spans="1:3" x14ac:dyDescent="0.25">
      <c r="A88">
        <v>46</v>
      </c>
      <c r="B88" t="s">
        <v>50</v>
      </c>
      <c r="C88" t="s">
        <v>949</v>
      </c>
    </row>
    <row r="89" spans="1:3" x14ac:dyDescent="0.25">
      <c r="A89">
        <v>45</v>
      </c>
      <c r="B89" t="s">
        <v>50</v>
      </c>
      <c r="C89" t="s">
        <v>949</v>
      </c>
    </row>
    <row r="109" spans="1:4" x14ac:dyDescent="0.25">
      <c r="A109" s="5"/>
      <c r="B109" s="5"/>
      <c r="C109" s="5"/>
      <c r="D109"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B73C-78AA-4834-B0CC-1CE06025C812}">
  <dimension ref="A1:C168"/>
  <sheetViews>
    <sheetView topLeftCell="A43" workbookViewId="0">
      <selection activeCell="K69" sqref="K69"/>
    </sheetView>
  </sheetViews>
  <sheetFormatPr defaultRowHeight="15" x14ac:dyDescent="0.25"/>
  <cols>
    <col min="1" max="1" width="10.140625" style="1" bestFit="1" customWidth="1"/>
    <col min="4" max="4" width="10.140625" bestFit="1" customWidth="1"/>
  </cols>
  <sheetData>
    <row r="1" spans="1:3" x14ac:dyDescent="0.25">
      <c r="A1" s="1" t="s">
        <v>88</v>
      </c>
      <c r="B1" t="s">
        <v>87</v>
      </c>
      <c r="C1" t="s">
        <v>86</v>
      </c>
    </row>
    <row r="2" spans="1:3" x14ac:dyDescent="0.25">
      <c r="A2" s="1">
        <v>44647</v>
      </c>
      <c r="B2">
        <v>7</v>
      </c>
      <c r="C2">
        <v>1</v>
      </c>
    </row>
    <row r="3" spans="1:3" x14ac:dyDescent="0.25">
      <c r="A3" s="1">
        <v>44647</v>
      </c>
      <c r="B3">
        <v>84</v>
      </c>
      <c r="C3">
        <v>1</v>
      </c>
    </row>
    <row r="4" spans="1:3" x14ac:dyDescent="0.25">
      <c r="A4" s="32">
        <v>44667</v>
      </c>
      <c r="B4">
        <v>1</v>
      </c>
      <c r="C4">
        <v>1</v>
      </c>
    </row>
    <row r="5" spans="1:3" x14ac:dyDescent="0.25">
      <c r="A5" s="32">
        <v>44667</v>
      </c>
      <c r="B5">
        <v>2</v>
      </c>
      <c r="C5">
        <v>1</v>
      </c>
    </row>
    <row r="6" spans="1:3" x14ac:dyDescent="0.25">
      <c r="A6" s="32">
        <v>44667</v>
      </c>
      <c r="B6">
        <v>3</v>
      </c>
      <c r="C6">
        <v>1</v>
      </c>
    </row>
    <row r="7" spans="1:3" x14ac:dyDescent="0.25">
      <c r="A7" s="32">
        <v>44667</v>
      </c>
      <c r="B7">
        <v>4</v>
      </c>
      <c r="C7">
        <v>1</v>
      </c>
    </row>
    <row r="8" spans="1:3" x14ac:dyDescent="0.25">
      <c r="A8" s="32">
        <f>A4+1</f>
        <v>44668</v>
      </c>
      <c r="B8">
        <v>5</v>
      </c>
      <c r="C8">
        <v>1</v>
      </c>
    </row>
    <row r="9" spans="1:3" x14ac:dyDescent="0.25">
      <c r="A9" s="32">
        <f t="shared" ref="A9:A72" si="0">A5+1</f>
        <v>44668</v>
      </c>
      <c r="B9">
        <v>26</v>
      </c>
      <c r="C9">
        <v>1</v>
      </c>
    </row>
    <row r="10" spans="1:3" x14ac:dyDescent="0.25">
      <c r="A10" s="32">
        <f t="shared" si="0"/>
        <v>44668</v>
      </c>
      <c r="B10">
        <v>27</v>
      </c>
      <c r="C10">
        <v>1</v>
      </c>
    </row>
    <row r="11" spans="1:3" x14ac:dyDescent="0.25">
      <c r="A11" s="32">
        <f t="shared" si="0"/>
        <v>44668</v>
      </c>
      <c r="B11">
        <v>24</v>
      </c>
      <c r="C11">
        <v>1</v>
      </c>
    </row>
    <row r="12" spans="1:3" x14ac:dyDescent="0.25">
      <c r="A12" s="32">
        <f t="shared" si="0"/>
        <v>44669</v>
      </c>
      <c r="B12">
        <v>25</v>
      </c>
      <c r="C12">
        <v>1</v>
      </c>
    </row>
    <row r="13" spans="1:3" x14ac:dyDescent="0.25">
      <c r="A13" s="32">
        <f t="shared" si="0"/>
        <v>44669</v>
      </c>
      <c r="B13">
        <v>22</v>
      </c>
      <c r="C13">
        <v>1</v>
      </c>
    </row>
    <row r="14" spans="1:3" x14ac:dyDescent="0.25">
      <c r="A14" s="32">
        <f t="shared" si="0"/>
        <v>44669</v>
      </c>
      <c r="B14">
        <v>23</v>
      </c>
      <c r="C14">
        <v>1</v>
      </c>
    </row>
    <row r="15" spans="1:3" x14ac:dyDescent="0.25">
      <c r="A15" s="32">
        <f t="shared" si="0"/>
        <v>44669</v>
      </c>
      <c r="B15">
        <v>28</v>
      </c>
      <c r="C15">
        <v>1</v>
      </c>
    </row>
    <row r="16" spans="1:3" x14ac:dyDescent="0.25">
      <c r="A16" s="32">
        <f t="shared" si="0"/>
        <v>44670</v>
      </c>
      <c r="B16">
        <v>29</v>
      </c>
      <c r="C16">
        <v>1</v>
      </c>
    </row>
    <row r="17" spans="1:3" x14ac:dyDescent="0.25">
      <c r="A17" s="32">
        <f t="shared" si="0"/>
        <v>44670</v>
      </c>
      <c r="B17">
        <v>30</v>
      </c>
      <c r="C17">
        <v>1</v>
      </c>
    </row>
    <row r="18" spans="1:3" x14ac:dyDescent="0.25">
      <c r="A18" s="32">
        <f t="shared" si="0"/>
        <v>44670</v>
      </c>
      <c r="B18">
        <v>31</v>
      </c>
      <c r="C18">
        <v>1</v>
      </c>
    </row>
    <row r="19" spans="1:3" x14ac:dyDescent="0.25">
      <c r="A19" s="32">
        <f t="shared" si="0"/>
        <v>44670</v>
      </c>
      <c r="B19">
        <v>32</v>
      </c>
      <c r="C19">
        <v>1</v>
      </c>
    </row>
    <row r="20" spans="1:3" x14ac:dyDescent="0.25">
      <c r="A20" s="32">
        <f t="shared" si="0"/>
        <v>44671</v>
      </c>
      <c r="B20" s="35">
        <v>33</v>
      </c>
      <c r="C20">
        <v>1</v>
      </c>
    </row>
    <row r="21" spans="1:3" x14ac:dyDescent="0.25">
      <c r="A21" s="32">
        <f t="shared" si="0"/>
        <v>44671</v>
      </c>
      <c r="B21">
        <v>60</v>
      </c>
      <c r="C21">
        <v>1</v>
      </c>
    </row>
    <row r="22" spans="1:3" x14ac:dyDescent="0.25">
      <c r="A22" s="32">
        <f t="shared" si="0"/>
        <v>44671</v>
      </c>
      <c r="B22">
        <v>61</v>
      </c>
      <c r="C22">
        <v>1</v>
      </c>
    </row>
    <row r="23" spans="1:3" x14ac:dyDescent="0.25">
      <c r="A23" s="32">
        <f t="shared" si="0"/>
        <v>44671</v>
      </c>
      <c r="B23">
        <v>59</v>
      </c>
      <c r="C23">
        <v>1</v>
      </c>
    </row>
    <row r="24" spans="1:3" x14ac:dyDescent="0.25">
      <c r="A24" s="32">
        <f t="shared" si="0"/>
        <v>44672</v>
      </c>
      <c r="B24">
        <v>58</v>
      </c>
      <c r="C24">
        <v>1</v>
      </c>
    </row>
    <row r="25" spans="1:3" x14ac:dyDescent="0.25">
      <c r="A25" s="32">
        <f t="shared" si="0"/>
        <v>44672</v>
      </c>
      <c r="B25">
        <v>56</v>
      </c>
      <c r="C25">
        <v>1</v>
      </c>
    </row>
    <row r="26" spans="1:3" x14ac:dyDescent="0.25">
      <c r="A26" s="32">
        <f t="shared" si="0"/>
        <v>44672</v>
      </c>
      <c r="B26">
        <v>57</v>
      </c>
      <c r="C26">
        <v>1</v>
      </c>
    </row>
    <row r="27" spans="1:3" x14ac:dyDescent="0.25">
      <c r="A27" s="32">
        <f t="shared" si="0"/>
        <v>44672</v>
      </c>
      <c r="B27">
        <v>62</v>
      </c>
      <c r="C27">
        <v>1</v>
      </c>
    </row>
    <row r="28" spans="1:3" x14ac:dyDescent="0.25">
      <c r="A28" s="32">
        <f t="shared" si="0"/>
        <v>44673</v>
      </c>
      <c r="B28">
        <v>63</v>
      </c>
      <c r="C28">
        <v>1</v>
      </c>
    </row>
    <row r="29" spans="1:3" x14ac:dyDescent="0.25">
      <c r="A29" s="32">
        <f t="shared" si="0"/>
        <v>44673</v>
      </c>
      <c r="B29">
        <v>65</v>
      </c>
      <c r="C29">
        <v>1</v>
      </c>
    </row>
    <row r="30" spans="1:3" x14ac:dyDescent="0.25">
      <c r="A30" s="32">
        <f t="shared" si="0"/>
        <v>44673</v>
      </c>
      <c r="B30">
        <v>64</v>
      </c>
      <c r="C30">
        <v>1</v>
      </c>
    </row>
    <row r="31" spans="1:3" x14ac:dyDescent="0.25">
      <c r="A31" s="32">
        <f t="shared" si="0"/>
        <v>44673</v>
      </c>
      <c r="B31">
        <v>66</v>
      </c>
      <c r="C31">
        <v>1</v>
      </c>
    </row>
    <row r="32" spans="1:3" x14ac:dyDescent="0.25">
      <c r="A32" s="32">
        <f t="shared" si="0"/>
        <v>44674</v>
      </c>
      <c r="B32">
        <v>67</v>
      </c>
      <c r="C32">
        <v>1</v>
      </c>
    </row>
    <row r="33" spans="1:3" x14ac:dyDescent="0.25">
      <c r="A33" s="32">
        <f t="shared" si="0"/>
        <v>44674</v>
      </c>
      <c r="B33">
        <v>87</v>
      </c>
      <c r="C33">
        <v>1</v>
      </c>
    </row>
    <row r="34" spans="1:3" x14ac:dyDescent="0.25">
      <c r="A34" s="32">
        <f t="shared" si="0"/>
        <v>44674</v>
      </c>
      <c r="B34">
        <v>88</v>
      </c>
      <c r="C34">
        <v>1</v>
      </c>
    </row>
    <row r="35" spans="1:3" x14ac:dyDescent="0.25">
      <c r="A35" s="32">
        <f t="shared" si="0"/>
        <v>44674</v>
      </c>
      <c r="B35">
        <v>86</v>
      </c>
      <c r="C35">
        <v>1</v>
      </c>
    </row>
    <row r="36" spans="1:3" x14ac:dyDescent="0.25">
      <c r="A36" s="32">
        <f t="shared" si="0"/>
        <v>44675</v>
      </c>
      <c r="B36">
        <v>85</v>
      </c>
      <c r="C36">
        <v>1</v>
      </c>
    </row>
    <row r="37" spans="1:3" x14ac:dyDescent="0.25">
      <c r="A37" s="32">
        <f t="shared" si="0"/>
        <v>44675</v>
      </c>
      <c r="B37">
        <v>6</v>
      </c>
      <c r="C37">
        <v>1</v>
      </c>
    </row>
    <row r="38" spans="1:3" x14ac:dyDescent="0.25">
      <c r="A38" s="32">
        <f t="shared" si="0"/>
        <v>44675</v>
      </c>
      <c r="B38">
        <v>8</v>
      </c>
      <c r="C38">
        <v>1</v>
      </c>
    </row>
    <row r="39" spans="1:3" x14ac:dyDescent="0.25">
      <c r="A39" s="32">
        <f t="shared" si="0"/>
        <v>44675</v>
      </c>
      <c r="B39">
        <v>9</v>
      </c>
      <c r="C39">
        <v>1</v>
      </c>
    </row>
    <row r="40" spans="1:3" x14ac:dyDescent="0.25">
      <c r="A40" s="32">
        <f t="shared" si="0"/>
        <v>44676</v>
      </c>
      <c r="B40">
        <v>10</v>
      </c>
      <c r="C40">
        <v>1</v>
      </c>
    </row>
    <row r="41" spans="1:3" x14ac:dyDescent="0.25">
      <c r="A41" s="32">
        <f t="shared" si="0"/>
        <v>44676</v>
      </c>
      <c r="B41">
        <v>11</v>
      </c>
      <c r="C41">
        <v>1</v>
      </c>
    </row>
    <row r="42" spans="1:3" x14ac:dyDescent="0.25">
      <c r="A42" s="32">
        <f t="shared" si="0"/>
        <v>44676</v>
      </c>
      <c r="B42">
        <v>12</v>
      </c>
      <c r="C42">
        <v>1</v>
      </c>
    </row>
    <row r="43" spans="1:3" x14ac:dyDescent="0.25">
      <c r="A43" s="32">
        <f t="shared" si="0"/>
        <v>44676</v>
      </c>
      <c r="B43">
        <v>20</v>
      </c>
      <c r="C43">
        <v>1</v>
      </c>
    </row>
    <row r="44" spans="1:3" x14ac:dyDescent="0.25">
      <c r="A44" s="32">
        <f t="shared" si="0"/>
        <v>44677</v>
      </c>
      <c r="B44">
        <v>21</v>
      </c>
      <c r="C44">
        <v>1</v>
      </c>
    </row>
    <row r="45" spans="1:3" x14ac:dyDescent="0.25">
      <c r="A45" s="32">
        <f t="shared" si="0"/>
        <v>44677</v>
      </c>
      <c r="B45">
        <v>19</v>
      </c>
      <c r="C45">
        <v>1</v>
      </c>
    </row>
    <row r="46" spans="1:3" x14ac:dyDescent="0.25">
      <c r="A46" s="32">
        <f t="shared" si="0"/>
        <v>44677</v>
      </c>
      <c r="B46">
        <v>18</v>
      </c>
      <c r="C46">
        <v>1</v>
      </c>
    </row>
    <row r="47" spans="1:3" x14ac:dyDescent="0.25">
      <c r="A47" s="32">
        <f t="shared" si="0"/>
        <v>44677</v>
      </c>
      <c r="B47">
        <v>17</v>
      </c>
      <c r="C47">
        <v>1</v>
      </c>
    </row>
    <row r="48" spans="1:3" x14ac:dyDescent="0.25">
      <c r="A48" s="32">
        <f t="shared" si="0"/>
        <v>44678</v>
      </c>
      <c r="B48">
        <v>14</v>
      </c>
      <c r="C48">
        <v>1</v>
      </c>
    </row>
    <row r="49" spans="1:3" x14ac:dyDescent="0.25">
      <c r="A49" s="32">
        <f t="shared" si="0"/>
        <v>44678</v>
      </c>
      <c r="B49">
        <v>15</v>
      </c>
      <c r="C49">
        <v>1</v>
      </c>
    </row>
    <row r="50" spans="1:3" x14ac:dyDescent="0.25">
      <c r="A50" s="32">
        <f t="shared" si="0"/>
        <v>44678</v>
      </c>
      <c r="B50">
        <v>16</v>
      </c>
      <c r="C50">
        <v>1</v>
      </c>
    </row>
    <row r="51" spans="1:3" x14ac:dyDescent="0.25">
      <c r="A51" s="32">
        <f t="shared" si="0"/>
        <v>44678</v>
      </c>
      <c r="B51">
        <v>13</v>
      </c>
      <c r="C51">
        <v>1</v>
      </c>
    </row>
    <row r="52" spans="1:3" x14ac:dyDescent="0.25">
      <c r="A52" s="32">
        <f t="shared" si="0"/>
        <v>44679</v>
      </c>
      <c r="B52">
        <v>34</v>
      </c>
      <c r="C52">
        <v>1</v>
      </c>
    </row>
    <row r="53" spans="1:3" x14ac:dyDescent="0.25">
      <c r="A53" s="32">
        <f t="shared" si="0"/>
        <v>44679</v>
      </c>
      <c r="B53">
        <v>35</v>
      </c>
      <c r="C53">
        <v>1</v>
      </c>
    </row>
    <row r="54" spans="1:3" x14ac:dyDescent="0.25">
      <c r="A54" s="32">
        <f t="shared" si="0"/>
        <v>44679</v>
      </c>
      <c r="B54">
        <v>38</v>
      </c>
      <c r="C54">
        <v>1</v>
      </c>
    </row>
    <row r="55" spans="1:3" x14ac:dyDescent="0.25">
      <c r="A55" s="32">
        <f t="shared" si="0"/>
        <v>44679</v>
      </c>
      <c r="B55">
        <v>37</v>
      </c>
      <c r="C55">
        <v>1</v>
      </c>
    </row>
    <row r="56" spans="1:3" x14ac:dyDescent="0.25">
      <c r="A56" s="32">
        <f t="shared" si="0"/>
        <v>44680</v>
      </c>
      <c r="B56">
        <v>36</v>
      </c>
      <c r="C56">
        <v>1</v>
      </c>
    </row>
    <row r="57" spans="1:3" x14ac:dyDescent="0.25">
      <c r="A57" s="32">
        <f t="shared" si="0"/>
        <v>44680</v>
      </c>
      <c r="B57">
        <v>39</v>
      </c>
      <c r="C57">
        <v>1</v>
      </c>
    </row>
    <row r="58" spans="1:3" x14ac:dyDescent="0.25">
      <c r="A58" s="32">
        <f t="shared" si="0"/>
        <v>44680</v>
      </c>
      <c r="B58">
        <v>40</v>
      </c>
      <c r="C58">
        <v>1</v>
      </c>
    </row>
    <row r="59" spans="1:3" x14ac:dyDescent="0.25">
      <c r="A59" s="32">
        <f t="shared" si="0"/>
        <v>44680</v>
      </c>
      <c r="B59">
        <v>41</v>
      </c>
      <c r="C59">
        <v>1</v>
      </c>
    </row>
    <row r="60" spans="1:3" x14ac:dyDescent="0.25">
      <c r="A60" s="32">
        <v>44667</v>
      </c>
      <c r="B60">
        <v>42</v>
      </c>
      <c r="C60">
        <v>2</v>
      </c>
    </row>
    <row r="61" spans="1:3" x14ac:dyDescent="0.25">
      <c r="A61" s="32">
        <v>44667</v>
      </c>
      <c r="B61">
        <v>54</v>
      </c>
      <c r="C61">
        <v>2</v>
      </c>
    </row>
    <row r="62" spans="1:3" x14ac:dyDescent="0.25">
      <c r="A62" s="32">
        <v>44667</v>
      </c>
      <c r="B62">
        <v>55</v>
      </c>
      <c r="C62">
        <v>2</v>
      </c>
    </row>
    <row r="63" spans="1:3" x14ac:dyDescent="0.25">
      <c r="A63" s="32">
        <v>44667</v>
      </c>
      <c r="B63">
        <v>53</v>
      </c>
      <c r="C63">
        <v>2</v>
      </c>
    </row>
    <row r="64" spans="1:3" x14ac:dyDescent="0.25">
      <c r="A64" s="32">
        <f t="shared" si="0"/>
        <v>44668</v>
      </c>
      <c r="B64">
        <v>52</v>
      </c>
      <c r="C64">
        <v>2</v>
      </c>
    </row>
    <row r="65" spans="1:3" x14ac:dyDescent="0.25">
      <c r="A65" s="32">
        <f t="shared" si="0"/>
        <v>44668</v>
      </c>
      <c r="B65">
        <v>51</v>
      </c>
      <c r="C65">
        <v>2</v>
      </c>
    </row>
    <row r="66" spans="1:3" x14ac:dyDescent="0.25">
      <c r="A66" s="32">
        <f t="shared" si="0"/>
        <v>44668</v>
      </c>
      <c r="B66">
        <v>48</v>
      </c>
      <c r="C66">
        <v>2</v>
      </c>
    </row>
    <row r="67" spans="1:3" x14ac:dyDescent="0.25">
      <c r="A67" s="32">
        <f t="shared" si="0"/>
        <v>44668</v>
      </c>
      <c r="B67">
        <v>49</v>
      </c>
      <c r="C67">
        <v>2</v>
      </c>
    </row>
    <row r="68" spans="1:3" x14ac:dyDescent="0.25">
      <c r="A68" s="32">
        <f t="shared" si="0"/>
        <v>44669</v>
      </c>
      <c r="B68">
        <v>50</v>
      </c>
      <c r="C68">
        <v>2</v>
      </c>
    </row>
    <row r="69" spans="1:3" x14ac:dyDescent="0.25">
      <c r="A69" s="32">
        <f t="shared" si="0"/>
        <v>44669</v>
      </c>
      <c r="B69">
        <v>47</v>
      </c>
      <c r="C69">
        <v>2</v>
      </c>
    </row>
    <row r="70" spans="1:3" x14ac:dyDescent="0.25">
      <c r="A70" s="32">
        <f t="shared" si="0"/>
        <v>44669</v>
      </c>
      <c r="B70">
        <v>68</v>
      </c>
      <c r="C70">
        <v>2</v>
      </c>
    </row>
    <row r="71" spans="1:3" x14ac:dyDescent="0.25">
      <c r="A71" s="32">
        <f t="shared" si="0"/>
        <v>44669</v>
      </c>
      <c r="B71">
        <v>69</v>
      </c>
      <c r="C71">
        <v>2</v>
      </c>
    </row>
    <row r="72" spans="1:3" x14ac:dyDescent="0.25">
      <c r="A72" s="32">
        <f t="shared" si="0"/>
        <v>44670</v>
      </c>
      <c r="B72">
        <v>72</v>
      </c>
      <c r="C72">
        <v>2</v>
      </c>
    </row>
    <row r="73" spans="1:3" x14ac:dyDescent="0.25">
      <c r="A73" s="32">
        <f t="shared" ref="A73:A89" si="1">A69+1</f>
        <v>44670</v>
      </c>
      <c r="B73">
        <v>71</v>
      </c>
      <c r="C73">
        <v>2</v>
      </c>
    </row>
    <row r="74" spans="1:3" x14ac:dyDescent="0.25">
      <c r="A74" s="32">
        <f t="shared" si="1"/>
        <v>44670</v>
      </c>
      <c r="B74">
        <v>70</v>
      </c>
      <c r="C74">
        <v>2</v>
      </c>
    </row>
    <row r="75" spans="1:3" x14ac:dyDescent="0.25">
      <c r="A75" s="32">
        <f t="shared" si="1"/>
        <v>44670</v>
      </c>
      <c r="B75">
        <v>73</v>
      </c>
      <c r="C75">
        <v>2</v>
      </c>
    </row>
    <row r="76" spans="1:3" x14ac:dyDescent="0.25">
      <c r="A76" s="32">
        <f t="shared" si="1"/>
        <v>44671</v>
      </c>
      <c r="B76">
        <v>74</v>
      </c>
      <c r="C76">
        <v>2</v>
      </c>
    </row>
    <row r="77" spans="1:3" x14ac:dyDescent="0.25">
      <c r="A77" s="32">
        <f t="shared" si="1"/>
        <v>44671</v>
      </c>
      <c r="B77">
        <v>75</v>
      </c>
      <c r="C77">
        <v>2</v>
      </c>
    </row>
    <row r="78" spans="1:3" x14ac:dyDescent="0.25">
      <c r="A78" s="32">
        <f t="shared" si="1"/>
        <v>44671</v>
      </c>
      <c r="B78">
        <v>76</v>
      </c>
      <c r="C78">
        <v>2</v>
      </c>
    </row>
    <row r="79" spans="1:3" x14ac:dyDescent="0.25">
      <c r="A79" s="32">
        <f t="shared" si="1"/>
        <v>44671</v>
      </c>
      <c r="B79">
        <v>82</v>
      </c>
      <c r="C79">
        <v>2</v>
      </c>
    </row>
    <row r="80" spans="1:3" x14ac:dyDescent="0.25">
      <c r="A80" s="32">
        <f t="shared" si="1"/>
        <v>44672</v>
      </c>
      <c r="B80">
        <v>83</v>
      </c>
      <c r="C80">
        <v>2</v>
      </c>
    </row>
    <row r="81" spans="1:3" x14ac:dyDescent="0.25">
      <c r="A81" s="32">
        <f t="shared" si="1"/>
        <v>44672</v>
      </c>
      <c r="B81">
        <v>81</v>
      </c>
      <c r="C81">
        <v>2</v>
      </c>
    </row>
    <row r="82" spans="1:3" x14ac:dyDescent="0.25">
      <c r="A82" s="32">
        <f t="shared" si="1"/>
        <v>44672</v>
      </c>
      <c r="B82">
        <v>80</v>
      </c>
      <c r="C82">
        <v>2</v>
      </c>
    </row>
    <row r="83" spans="1:3" x14ac:dyDescent="0.25">
      <c r="A83" s="32">
        <f t="shared" si="1"/>
        <v>44672</v>
      </c>
      <c r="B83">
        <v>78</v>
      </c>
      <c r="C83">
        <v>2</v>
      </c>
    </row>
    <row r="84" spans="1:3" x14ac:dyDescent="0.25">
      <c r="A84" s="32">
        <f t="shared" si="1"/>
        <v>44673</v>
      </c>
      <c r="B84">
        <v>79</v>
      </c>
      <c r="C84">
        <v>2</v>
      </c>
    </row>
    <row r="85" spans="1:3" x14ac:dyDescent="0.25">
      <c r="A85" s="32">
        <f t="shared" si="1"/>
        <v>44673</v>
      </c>
      <c r="B85">
        <v>77</v>
      </c>
      <c r="C85">
        <v>2</v>
      </c>
    </row>
    <row r="86" spans="1:3" x14ac:dyDescent="0.25">
      <c r="A86" s="32">
        <f t="shared" si="1"/>
        <v>44673</v>
      </c>
      <c r="B86">
        <v>43</v>
      </c>
      <c r="C86">
        <v>2</v>
      </c>
    </row>
    <row r="87" spans="1:3" x14ac:dyDescent="0.25">
      <c r="A87" s="32">
        <f t="shared" si="1"/>
        <v>44673</v>
      </c>
      <c r="B87">
        <v>44</v>
      </c>
      <c r="C87">
        <v>2</v>
      </c>
    </row>
    <row r="88" spans="1:3" x14ac:dyDescent="0.25">
      <c r="A88" s="32">
        <f t="shared" si="1"/>
        <v>44674</v>
      </c>
      <c r="B88">
        <v>46</v>
      </c>
      <c r="C88">
        <v>2</v>
      </c>
    </row>
    <row r="89" spans="1:3" x14ac:dyDescent="0.25">
      <c r="A89" s="32">
        <f t="shared" si="1"/>
        <v>44674</v>
      </c>
      <c r="B89">
        <v>45</v>
      </c>
      <c r="C89">
        <v>2</v>
      </c>
    </row>
    <row r="90" spans="1:3" x14ac:dyDescent="0.25">
      <c r="A90" s="34"/>
      <c r="B90" s="33"/>
      <c r="C90" s="33"/>
    </row>
    <row r="91" spans="1:3" x14ac:dyDescent="0.25">
      <c r="A91" s="34"/>
      <c r="B91" s="33"/>
      <c r="C91" s="33"/>
    </row>
    <row r="92" spans="1:3" x14ac:dyDescent="0.25">
      <c r="A92" s="34"/>
      <c r="B92" s="33"/>
      <c r="C92" s="33"/>
    </row>
    <row r="93" spans="1:3" x14ac:dyDescent="0.25">
      <c r="A93" s="34"/>
      <c r="B93" s="33"/>
      <c r="C93" s="33"/>
    </row>
    <row r="94" spans="1:3" x14ac:dyDescent="0.25">
      <c r="A94" s="34"/>
      <c r="B94" s="33"/>
      <c r="C94" s="33"/>
    </row>
    <row r="95" spans="1:3" x14ac:dyDescent="0.25">
      <c r="A95" s="34"/>
      <c r="B95" s="33"/>
      <c r="C95" s="33"/>
    </row>
    <row r="96" spans="1:3" x14ac:dyDescent="0.25">
      <c r="A96" s="34"/>
      <c r="B96" s="33"/>
      <c r="C96" s="33"/>
    </row>
    <row r="97" spans="1:3" x14ac:dyDescent="0.25">
      <c r="A97" s="34"/>
      <c r="B97" s="33"/>
      <c r="C97" s="33"/>
    </row>
    <row r="98" spans="1:3" x14ac:dyDescent="0.25">
      <c r="A98" s="34"/>
      <c r="B98" s="33"/>
      <c r="C98" s="33"/>
    </row>
    <row r="99" spans="1:3" x14ac:dyDescent="0.25">
      <c r="A99" s="34"/>
      <c r="B99" s="33"/>
      <c r="C99" s="33"/>
    </row>
    <row r="100" spans="1:3" x14ac:dyDescent="0.25">
      <c r="A100" s="34"/>
      <c r="B100" s="33"/>
      <c r="C100" s="33"/>
    </row>
    <row r="101" spans="1:3" x14ac:dyDescent="0.25">
      <c r="A101" s="34"/>
      <c r="B101" s="33"/>
      <c r="C101" s="33"/>
    </row>
    <row r="102" spans="1:3" x14ac:dyDescent="0.25">
      <c r="A102" s="34"/>
      <c r="B102" s="33"/>
      <c r="C102" s="33"/>
    </row>
    <row r="103" spans="1:3" x14ac:dyDescent="0.25">
      <c r="A103" s="34"/>
      <c r="B103" s="33"/>
      <c r="C103" s="33"/>
    </row>
    <row r="104" spans="1:3" x14ac:dyDescent="0.25">
      <c r="A104" s="34"/>
      <c r="B104" s="33"/>
      <c r="C104" s="33"/>
    </row>
    <row r="105" spans="1:3" x14ac:dyDescent="0.25">
      <c r="A105" s="34"/>
      <c r="B105" s="33"/>
      <c r="C105" s="33"/>
    </row>
    <row r="106" spans="1:3" x14ac:dyDescent="0.25">
      <c r="A106" s="34"/>
      <c r="B106" s="33"/>
      <c r="C106" s="33"/>
    </row>
    <row r="107" spans="1:3" x14ac:dyDescent="0.25">
      <c r="A107" s="34"/>
      <c r="B107" s="33"/>
      <c r="C107" s="33"/>
    </row>
    <row r="108" spans="1:3" x14ac:dyDescent="0.25">
      <c r="A108" s="34"/>
      <c r="B108" s="33"/>
      <c r="C108" s="33"/>
    </row>
    <row r="109" spans="1:3" x14ac:dyDescent="0.25">
      <c r="A109" s="34"/>
      <c r="B109" s="33"/>
      <c r="C109" s="33"/>
    </row>
    <row r="110" spans="1:3" x14ac:dyDescent="0.25">
      <c r="A110" s="34"/>
      <c r="B110" s="33"/>
      <c r="C110" s="33"/>
    </row>
    <row r="111" spans="1:3" x14ac:dyDescent="0.25">
      <c r="A111" s="34"/>
      <c r="B111" s="33"/>
      <c r="C111" s="33"/>
    </row>
    <row r="112" spans="1:3" x14ac:dyDescent="0.25">
      <c r="A112" s="34"/>
      <c r="B112" s="33"/>
      <c r="C112" s="33"/>
    </row>
    <row r="113" spans="1:3" x14ac:dyDescent="0.25">
      <c r="A113" s="34"/>
      <c r="B113" s="33"/>
      <c r="C113" s="33"/>
    </row>
    <row r="114" spans="1:3" x14ac:dyDescent="0.25">
      <c r="A114" s="34"/>
      <c r="B114" s="33"/>
      <c r="C114" s="33"/>
    </row>
    <row r="115" spans="1:3" x14ac:dyDescent="0.25">
      <c r="A115" s="34"/>
      <c r="B115" s="33"/>
      <c r="C115" s="33"/>
    </row>
    <row r="116" spans="1:3" x14ac:dyDescent="0.25">
      <c r="A116" s="34"/>
      <c r="B116" s="33"/>
      <c r="C116" s="33"/>
    </row>
    <row r="117" spans="1:3" x14ac:dyDescent="0.25">
      <c r="A117" s="34"/>
      <c r="B117" s="33"/>
      <c r="C117" s="33"/>
    </row>
    <row r="118" spans="1:3" x14ac:dyDescent="0.25">
      <c r="A118" s="34"/>
      <c r="B118" s="33"/>
      <c r="C118" s="33"/>
    </row>
    <row r="119" spans="1:3" x14ac:dyDescent="0.25">
      <c r="A119" s="34"/>
      <c r="B119" s="33"/>
      <c r="C119" s="33"/>
    </row>
    <row r="120" spans="1:3" x14ac:dyDescent="0.25">
      <c r="A120" s="34"/>
      <c r="B120" s="33"/>
      <c r="C120" s="33"/>
    </row>
    <row r="121" spans="1:3" x14ac:dyDescent="0.25">
      <c r="A121" s="34"/>
      <c r="B121" s="33"/>
      <c r="C121" s="33"/>
    </row>
    <row r="122" spans="1:3" x14ac:dyDescent="0.25">
      <c r="A122" s="34"/>
      <c r="B122" s="33"/>
      <c r="C122" s="33"/>
    </row>
    <row r="123" spans="1:3" x14ac:dyDescent="0.25">
      <c r="A123" s="34"/>
      <c r="B123" s="33"/>
      <c r="C123" s="33"/>
    </row>
    <row r="124" spans="1:3" x14ac:dyDescent="0.25">
      <c r="A124" s="34"/>
      <c r="B124" s="33"/>
      <c r="C124" s="33"/>
    </row>
    <row r="125" spans="1:3" x14ac:dyDescent="0.25">
      <c r="A125" s="34"/>
      <c r="B125" s="33"/>
      <c r="C125" s="33"/>
    </row>
    <row r="126" spans="1:3" x14ac:dyDescent="0.25">
      <c r="A126" s="34"/>
      <c r="B126" s="33"/>
      <c r="C126" s="33"/>
    </row>
    <row r="127" spans="1:3" x14ac:dyDescent="0.25">
      <c r="A127" s="34"/>
      <c r="B127" s="33"/>
      <c r="C127" s="33"/>
    </row>
    <row r="128" spans="1:3" x14ac:dyDescent="0.25">
      <c r="A128" s="34"/>
      <c r="B128" s="33"/>
      <c r="C128" s="33"/>
    </row>
    <row r="129" spans="1:3" x14ac:dyDescent="0.25">
      <c r="A129" s="34"/>
      <c r="B129" s="33"/>
      <c r="C129" s="33"/>
    </row>
    <row r="130" spans="1:3" x14ac:dyDescent="0.25">
      <c r="A130" s="34"/>
      <c r="B130" s="33"/>
      <c r="C130" s="33"/>
    </row>
    <row r="131" spans="1:3" x14ac:dyDescent="0.25">
      <c r="A131" s="34"/>
      <c r="B131" s="33"/>
      <c r="C131" s="33"/>
    </row>
    <row r="132" spans="1:3" x14ac:dyDescent="0.25">
      <c r="A132" s="34"/>
      <c r="B132" s="33"/>
      <c r="C132" s="33"/>
    </row>
    <row r="133" spans="1:3" x14ac:dyDescent="0.25">
      <c r="A133" s="34"/>
      <c r="B133" s="33"/>
      <c r="C133" s="33"/>
    </row>
    <row r="134" spans="1:3" x14ac:dyDescent="0.25">
      <c r="A134" s="34"/>
      <c r="B134" s="33"/>
      <c r="C134" s="33"/>
    </row>
    <row r="135" spans="1:3" x14ac:dyDescent="0.25">
      <c r="A135" s="34"/>
      <c r="B135" s="33"/>
      <c r="C135" s="33"/>
    </row>
    <row r="136" spans="1:3" x14ac:dyDescent="0.25">
      <c r="A136" s="34"/>
      <c r="B136" s="33"/>
      <c r="C136" s="33"/>
    </row>
    <row r="137" spans="1:3" x14ac:dyDescent="0.25">
      <c r="A137" s="34"/>
      <c r="B137" s="33"/>
      <c r="C137" s="33"/>
    </row>
    <row r="138" spans="1:3" x14ac:dyDescent="0.25">
      <c r="A138" s="34"/>
      <c r="B138" s="33"/>
      <c r="C138" s="33"/>
    </row>
    <row r="139" spans="1:3" x14ac:dyDescent="0.25">
      <c r="A139" s="34"/>
      <c r="B139" s="33"/>
      <c r="C139" s="33"/>
    </row>
    <row r="140" spans="1:3" x14ac:dyDescent="0.25">
      <c r="A140" s="34"/>
      <c r="B140" s="33"/>
      <c r="C140" s="33"/>
    </row>
    <row r="141" spans="1:3" x14ac:dyDescent="0.25">
      <c r="A141" s="34"/>
      <c r="B141" s="33"/>
      <c r="C141" s="33"/>
    </row>
    <row r="142" spans="1:3" x14ac:dyDescent="0.25">
      <c r="A142" s="34"/>
      <c r="B142" s="33"/>
      <c r="C142" s="33"/>
    </row>
    <row r="143" spans="1:3" x14ac:dyDescent="0.25">
      <c r="A143" s="34"/>
      <c r="B143" s="33"/>
      <c r="C143" s="33"/>
    </row>
    <row r="144" spans="1:3" x14ac:dyDescent="0.25">
      <c r="A144" s="34"/>
      <c r="B144" s="33"/>
      <c r="C144" s="33"/>
    </row>
    <row r="145" spans="1:3" x14ac:dyDescent="0.25">
      <c r="A145" s="34"/>
      <c r="B145" s="33"/>
      <c r="C145" s="33"/>
    </row>
    <row r="146" spans="1:3" x14ac:dyDescent="0.25">
      <c r="A146" s="34"/>
      <c r="B146" s="33"/>
      <c r="C146" s="33"/>
    </row>
    <row r="147" spans="1:3" x14ac:dyDescent="0.25">
      <c r="A147" s="34"/>
      <c r="B147" s="33"/>
      <c r="C147" s="33"/>
    </row>
    <row r="148" spans="1:3" x14ac:dyDescent="0.25">
      <c r="A148" s="34"/>
      <c r="B148" s="33"/>
      <c r="C148" s="33"/>
    </row>
    <row r="149" spans="1:3" x14ac:dyDescent="0.25">
      <c r="A149" s="34"/>
      <c r="B149" s="33"/>
      <c r="C149" s="33"/>
    </row>
    <row r="150" spans="1:3" x14ac:dyDescent="0.25">
      <c r="A150" s="34"/>
      <c r="B150" s="33"/>
      <c r="C150" s="33"/>
    </row>
    <row r="151" spans="1:3" x14ac:dyDescent="0.25">
      <c r="A151" s="34"/>
      <c r="B151" s="33"/>
      <c r="C151" s="33"/>
    </row>
    <row r="152" spans="1:3" x14ac:dyDescent="0.25">
      <c r="A152" s="34"/>
      <c r="B152" s="33"/>
      <c r="C152" s="33"/>
    </row>
    <row r="153" spans="1:3" x14ac:dyDescent="0.25">
      <c r="A153" s="34"/>
      <c r="B153" s="33"/>
      <c r="C153" s="33"/>
    </row>
    <row r="154" spans="1:3" x14ac:dyDescent="0.25">
      <c r="A154" s="34"/>
      <c r="B154" s="33"/>
      <c r="C154" s="33"/>
    </row>
    <row r="155" spans="1:3" x14ac:dyDescent="0.25">
      <c r="A155" s="34"/>
      <c r="B155" s="33"/>
      <c r="C155" s="33"/>
    </row>
    <row r="156" spans="1:3" x14ac:dyDescent="0.25">
      <c r="A156" s="34"/>
      <c r="B156" s="33"/>
      <c r="C156" s="33"/>
    </row>
    <row r="157" spans="1:3" x14ac:dyDescent="0.25">
      <c r="A157" s="34"/>
      <c r="B157" s="33"/>
      <c r="C157" s="33"/>
    </row>
    <row r="158" spans="1:3" x14ac:dyDescent="0.25">
      <c r="A158" s="34"/>
      <c r="B158" s="33"/>
      <c r="C158" s="33"/>
    </row>
    <row r="159" spans="1:3" x14ac:dyDescent="0.25">
      <c r="A159" s="34"/>
      <c r="B159" s="33"/>
      <c r="C159" s="33"/>
    </row>
    <row r="160" spans="1:3" x14ac:dyDescent="0.25">
      <c r="A160" s="34"/>
      <c r="B160" s="33"/>
      <c r="C160" s="33"/>
    </row>
    <row r="161" spans="1:3" x14ac:dyDescent="0.25">
      <c r="A161" s="34"/>
      <c r="B161" s="33"/>
      <c r="C161" s="33"/>
    </row>
    <row r="162" spans="1:3" x14ac:dyDescent="0.25">
      <c r="A162" s="34"/>
      <c r="B162" s="33"/>
      <c r="C162" s="33"/>
    </row>
    <row r="163" spans="1:3" x14ac:dyDescent="0.25">
      <c r="A163" s="34"/>
      <c r="B163" s="33"/>
      <c r="C163" s="33"/>
    </row>
    <row r="164" spans="1:3" x14ac:dyDescent="0.25">
      <c r="A164" s="34"/>
      <c r="B164" s="33"/>
      <c r="C164" s="33"/>
    </row>
    <row r="165" spans="1:3" x14ac:dyDescent="0.25">
      <c r="A165" s="34"/>
      <c r="B165" s="33"/>
      <c r="C165" s="33"/>
    </row>
    <row r="166" spans="1:3" x14ac:dyDescent="0.25">
      <c r="A166" s="34"/>
      <c r="B166" s="33"/>
      <c r="C166" s="33"/>
    </row>
    <row r="167" spans="1:3" x14ac:dyDescent="0.25">
      <c r="A167" s="34"/>
      <c r="B167" s="33"/>
      <c r="C167" s="33"/>
    </row>
    <row r="168" spans="1:3" x14ac:dyDescent="0.25">
      <c r="A168" s="34"/>
      <c r="B168" s="33"/>
      <c r="C168"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2AEB-B424-4EE5-B17B-F4218CC642F3}">
  <dimension ref="A2:M141"/>
  <sheetViews>
    <sheetView workbookViewId="0">
      <selection activeCell="B22" sqref="B22"/>
    </sheetView>
  </sheetViews>
  <sheetFormatPr defaultColWidth="12.28515625" defaultRowHeight="15" x14ac:dyDescent="0.25"/>
  <cols>
    <col min="1" max="1" width="37.28515625" customWidth="1"/>
    <col min="2" max="2" width="46.28515625" customWidth="1"/>
    <col min="3" max="3" width="11.42578125" bestFit="1" customWidth="1"/>
    <col min="5" max="5" width="3.85546875" bestFit="1" customWidth="1"/>
    <col min="6" max="6" width="4" style="3" bestFit="1" customWidth="1"/>
    <col min="7" max="8" width="12.28515625" customWidth="1"/>
    <col min="9" max="10" width="5.5703125" style="4" bestFit="1" customWidth="1"/>
  </cols>
  <sheetData>
    <row r="2" spans="1:11" s="22" customFormat="1" ht="13.9" x14ac:dyDescent="0.25">
      <c r="F2" s="23"/>
      <c r="I2" s="24"/>
      <c r="J2" s="24"/>
    </row>
    <row r="3" spans="1:11" ht="13.9" x14ac:dyDescent="0.25">
      <c r="G3" s="5"/>
    </row>
    <row r="4" spans="1:11" ht="13.9" x14ac:dyDescent="0.25">
      <c r="A4" s="11"/>
      <c r="B4" s="11"/>
      <c r="C4" s="11"/>
    </row>
    <row r="5" spans="1:11" s="10" customFormat="1" ht="13.9" x14ac:dyDescent="0.25">
      <c r="A5" s="12"/>
      <c r="B5" s="12"/>
      <c r="C5" s="12"/>
      <c r="D5" s="12"/>
      <c r="F5" s="13"/>
      <c r="I5" s="14"/>
      <c r="J5" s="14"/>
    </row>
    <row r="6" spans="1:11" ht="13.9" x14ac:dyDescent="0.25">
      <c r="I6" s="7"/>
      <c r="J6" s="7"/>
    </row>
    <row r="7" spans="1:11" ht="13.9" x14ac:dyDescent="0.25">
      <c r="I7" s="7"/>
      <c r="J7" s="7"/>
    </row>
    <row r="8" spans="1:11" s="10" customFormat="1" ht="13.9" x14ac:dyDescent="0.25">
      <c r="F8" s="13"/>
      <c r="I8" s="14"/>
      <c r="J8" s="14"/>
    </row>
    <row r="9" spans="1:11" ht="13.9" x14ac:dyDescent="0.25">
      <c r="I9" s="7"/>
      <c r="J9" s="7"/>
    </row>
    <row r="10" spans="1:11" ht="13.9" x14ac:dyDescent="0.25">
      <c r="I10" s="7"/>
      <c r="J10" s="7"/>
      <c r="K10" s="4"/>
    </row>
    <row r="11" spans="1:11" ht="13.9" x14ac:dyDescent="0.25">
      <c r="I11" s="7"/>
      <c r="J11" s="7"/>
    </row>
    <row r="12" spans="1:11" s="10" customFormat="1" ht="13.9" x14ac:dyDescent="0.25">
      <c r="F12" s="13"/>
      <c r="I12" s="14"/>
      <c r="J12" s="14"/>
    </row>
    <row r="13" spans="1:11" ht="13.9" x14ac:dyDescent="0.25">
      <c r="I13" s="7"/>
      <c r="J13" s="7"/>
    </row>
    <row r="14" spans="1:11" ht="13.9" x14ac:dyDescent="0.25">
      <c r="I14" s="21"/>
      <c r="J14" s="21"/>
    </row>
    <row r="15" spans="1:11" ht="13.9" x14ac:dyDescent="0.25">
      <c r="I15" s="21"/>
      <c r="J15" s="21"/>
    </row>
    <row r="16" spans="1:11" ht="13.9" x14ac:dyDescent="0.25">
      <c r="I16" s="21"/>
      <c r="J16" s="21"/>
    </row>
    <row r="17" spans="5:10" ht="13.9" x14ac:dyDescent="0.25">
      <c r="I17" s="21"/>
      <c r="J17" s="21"/>
    </row>
    <row r="18" spans="5:10" ht="13.9" x14ac:dyDescent="0.25">
      <c r="I18" s="21"/>
      <c r="J18" s="21"/>
    </row>
    <row r="19" spans="5:10" ht="13.9" x14ac:dyDescent="0.25">
      <c r="I19" s="21"/>
      <c r="J19" s="21"/>
    </row>
    <row r="20" spans="5:10" ht="13.9" x14ac:dyDescent="0.25">
      <c r="I20" s="21"/>
      <c r="J20" s="21"/>
    </row>
    <row r="21" spans="5:10" ht="13.9" x14ac:dyDescent="0.25">
      <c r="E21" s="6"/>
      <c r="I21" s="21"/>
      <c r="J21" s="21"/>
    </row>
    <row r="22" spans="5:10" ht="13.9" x14ac:dyDescent="0.25">
      <c r="I22" s="21"/>
      <c r="J22" s="21"/>
    </row>
    <row r="23" spans="5:10" ht="13.9" x14ac:dyDescent="0.25">
      <c r="I23" s="21"/>
      <c r="J23" s="21"/>
    </row>
    <row r="24" spans="5:10" ht="13.9" x14ac:dyDescent="0.25">
      <c r="I24" s="21"/>
      <c r="J24" s="21"/>
    </row>
    <row r="25" spans="5:10" ht="13.9" x14ac:dyDescent="0.25">
      <c r="I25" s="7"/>
      <c r="J25" s="21"/>
    </row>
    <row r="26" spans="5:10" ht="13.9" x14ac:dyDescent="0.25">
      <c r="I26" s="7"/>
      <c r="J26" s="21"/>
    </row>
    <row r="27" spans="5:10" ht="13.9" x14ac:dyDescent="0.25">
      <c r="I27" s="21"/>
      <c r="J27" s="21"/>
    </row>
    <row r="28" spans="5:10" ht="14.45" customHeight="1" x14ac:dyDescent="0.25">
      <c r="I28" s="21"/>
      <c r="J28" s="21"/>
    </row>
    <row r="29" spans="5:10" ht="13.9" x14ac:dyDescent="0.25">
      <c r="I29" s="21"/>
      <c r="J29" s="21"/>
    </row>
    <row r="30" spans="5:10" ht="13.9" x14ac:dyDescent="0.25">
      <c r="I30" s="21"/>
      <c r="J30" s="21"/>
    </row>
    <row r="31" spans="5:10" ht="13.9" x14ac:dyDescent="0.25">
      <c r="E31" s="6"/>
      <c r="G31" s="6"/>
      <c r="H31" s="6"/>
      <c r="I31" s="21"/>
      <c r="J31" s="21"/>
    </row>
    <row r="32" spans="5:10" ht="13.9" x14ac:dyDescent="0.25">
      <c r="I32" s="21"/>
      <c r="J32" s="21"/>
    </row>
    <row r="33" spans="5:10" s="10" customFormat="1" ht="13.9" x14ac:dyDescent="0.25">
      <c r="F33" s="13"/>
      <c r="I33" s="14"/>
      <c r="J33" s="14"/>
    </row>
    <row r="34" spans="5:10" ht="13.9" x14ac:dyDescent="0.25">
      <c r="I34" s="7"/>
      <c r="J34" s="7"/>
    </row>
    <row r="35" spans="5:10" ht="13.9" x14ac:dyDescent="0.25">
      <c r="I35" s="7"/>
      <c r="J35" s="7"/>
    </row>
    <row r="36" spans="5:10" ht="13.9" x14ac:dyDescent="0.25">
      <c r="I36" s="7"/>
      <c r="J36" s="7"/>
    </row>
    <row r="37" spans="5:10" ht="13.9" x14ac:dyDescent="0.25">
      <c r="I37" s="7"/>
      <c r="J37" s="7"/>
    </row>
    <row r="38" spans="5:10" ht="13.9" x14ac:dyDescent="0.25">
      <c r="I38" s="7"/>
      <c r="J38" s="7"/>
    </row>
    <row r="39" spans="5:10" ht="13.9" x14ac:dyDescent="0.25"/>
    <row r="40" spans="5:10" ht="13.9" x14ac:dyDescent="0.25"/>
    <row r="41" spans="5:10" ht="13.9" x14ac:dyDescent="0.25">
      <c r="I41" s="7"/>
      <c r="J41" s="7"/>
    </row>
    <row r="42" spans="5:10" ht="13.9" x14ac:dyDescent="0.25">
      <c r="E42" s="6"/>
      <c r="G42" s="6"/>
      <c r="H42" s="6"/>
      <c r="I42" s="7"/>
      <c r="J42" s="7"/>
    </row>
    <row r="43" spans="5:10" ht="13.9" x14ac:dyDescent="0.25"/>
    <row r="44" spans="5:10" s="26" customFormat="1" ht="13.9" x14ac:dyDescent="0.25">
      <c r="F44" s="25"/>
      <c r="I44" s="27"/>
      <c r="J44" s="27"/>
    </row>
    <row r="46" spans="5:10" ht="13.9" x14ac:dyDescent="0.25">
      <c r="I46" s="7"/>
      <c r="J46" s="7"/>
    </row>
    <row r="47" spans="5:10" ht="13.9" x14ac:dyDescent="0.25">
      <c r="I47" s="7"/>
      <c r="J47" s="7"/>
    </row>
    <row r="48" spans="5:10" ht="13.9" x14ac:dyDescent="0.25">
      <c r="I48" s="7"/>
      <c r="J48" s="7"/>
    </row>
    <row r="49" spans="2:10" s="10" customFormat="1" ht="13.9" x14ac:dyDescent="0.25">
      <c r="F49" s="13"/>
      <c r="I49" s="14"/>
      <c r="J49" s="14"/>
    </row>
    <row r="50" spans="2:10" ht="13.9" x14ac:dyDescent="0.25">
      <c r="I50" s="7"/>
      <c r="J50" s="7"/>
    </row>
    <row r="51" spans="2:10" ht="13.9" x14ac:dyDescent="0.25">
      <c r="I51" s="7"/>
      <c r="J51" s="7"/>
    </row>
    <row r="52" spans="2:10" ht="13.9" x14ac:dyDescent="0.25">
      <c r="I52" s="7"/>
      <c r="J52" s="7"/>
    </row>
    <row r="53" spans="2:10" ht="13.9" x14ac:dyDescent="0.25">
      <c r="I53" s="7"/>
      <c r="J53" s="7"/>
    </row>
    <row r="54" spans="2:10" ht="13.9" x14ac:dyDescent="0.25">
      <c r="I54" s="7"/>
      <c r="J54" s="7"/>
    </row>
    <row r="55" spans="2:10" ht="13.9" x14ac:dyDescent="0.25"/>
    <row r="56" spans="2:10" ht="13.9" x14ac:dyDescent="0.25"/>
    <row r="57" spans="2:10" ht="13.9" x14ac:dyDescent="0.25">
      <c r="I57" s="7"/>
      <c r="J57" s="7"/>
    </row>
    <row r="58" spans="2:10" ht="13.9" x14ac:dyDescent="0.25">
      <c r="E58" s="6"/>
      <c r="G58" s="6"/>
      <c r="H58" s="6"/>
      <c r="I58" s="7"/>
      <c r="J58" s="7"/>
    </row>
    <row r="59" spans="2:10" ht="13.9" x14ac:dyDescent="0.25"/>
    <row r="60" spans="2:10" s="16" customFormat="1" ht="13.9" x14ac:dyDescent="0.25">
      <c r="B60" s="26"/>
      <c r="C60" s="26"/>
      <c r="D60" s="26"/>
      <c r="E60" s="26"/>
      <c r="F60" s="25"/>
      <c r="G60" s="26"/>
      <c r="H60" s="26"/>
      <c r="I60" s="27"/>
      <c r="J60" s="27"/>
    </row>
    <row r="62" spans="2:10" ht="13.9" x14ac:dyDescent="0.25">
      <c r="I62" s="7"/>
      <c r="J62" s="7"/>
    </row>
    <row r="63" spans="2:10" x14ac:dyDescent="0.25">
      <c r="I63" s="7"/>
      <c r="J63" s="7"/>
    </row>
    <row r="64" spans="2:10" x14ac:dyDescent="0.25">
      <c r="I64" s="7"/>
      <c r="J64" s="7"/>
    </row>
    <row r="65" spans="1:10" s="10" customFormat="1" x14ac:dyDescent="0.25">
      <c r="A65" s="20"/>
      <c r="F65" s="13"/>
      <c r="I65" s="14"/>
      <c r="J65" s="14"/>
    </row>
    <row r="66" spans="1:10" x14ac:dyDescent="0.25">
      <c r="I66" s="7"/>
      <c r="J66" s="7"/>
    </row>
    <row r="67" spans="1:10" x14ac:dyDescent="0.25">
      <c r="I67" s="7"/>
      <c r="J67" s="7"/>
    </row>
    <row r="68" spans="1:10" x14ac:dyDescent="0.25">
      <c r="I68" s="7"/>
      <c r="J68" s="7"/>
    </row>
    <row r="69" spans="1:10" x14ac:dyDescent="0.25">
      <c r="I69" s="7"/>
      <c r="J69" s="7"/>
    </row>
    <row r="70" spans="1:10" x14ac:dyDescent="0.25">
      <c r="I70" s="7"/>
      <c r="J70" s="7"/>
    </row>
    <row r="73" spans="1:10" x14ac:dyDescent="0.25">
      <c r="I73" s="7"/>
      <c r="J73" s="7"/>
    </row>
    <row r="74" spans="1:10" x14ac:dyDescent="0.25">
      <c r="E74" s="6"/>
      <c r="G74" s="6"/>
      <c r="H74" s="6"/>
      <c r="I74" s="7"/>
      <c r="J74" s="7"/>
    </row>
    <row r="76" spans="1:10" s="16" customFormat="1" x14ac:dyDescent="0.25">
      <c r="B76" s="26"/>
      <c r="C76" s="26"/>
      <c r="D76" s="26"/>
      <c r="E76" s="26"/>
      <c r="F76" s="25"/>
      <c r="G76" s="26"/>
      <c r="H76" s="26"/>
      <c r="I76" s="27"/>
      <c r="J76" s="27"/>
    </row>
    <row r="78" spans="1:10" x14ac:dyDescent="0.25">
      <c r="I78" s="7"/>
      <c r="J78" s="7"/>
    </row>
    <row r="79" spans="1:10" x14ac:dyDescent="0.25">
      <c r="I79" s="7"/>
      <c r="J79" s="7"/>
    </row>
    <row r="80" spans="1:10" x14ac:dyDescent="0.25">
      <c r="I80" s="7"/>
      <c r="J80" s="7"/>
    </row>
    <row r="81" spans="5:10" s="10" customFormat="1" x14ac:dyDescent="0.25">
      <c r="F81" s="13"/>
      <c r="I81" s="14"/>
      <c r="J81" s="14"/>
    </row>
    <row r="83" spans="5:10" x14ac:dyDescent="0.25">
      <c r="I83" s="7"/>
      <c r="J83" s="7"/>
    </row>
    <row r="85" spans="5:10" x14ac:dyDescent="0.25">
      <c r="I85" s="7"/>
      <c r="J85" s="7"/>
    </row>
    <row r="86" spans="5:10" x14ac:dyDescent="0.25">
      <c r="I86" s="7"/>
      <c r="J86" s="7"/>
    </row>
    <row r="87" spans="5:10" x14ac:dyDescent="0.25">
      <c r="E87" s="6"/>
      <c r="H87" s="6"/>
      <c r="I87" s="7"/>
    </row>
    <row r="88" spans="5:10" x14ac:dyDescent="0.25">
      <c r="I88" s="7"/>
      <c r="J88" s="7"/>
    </row>
    <row r="89" spans="5:10" x14ac:dyDescent="0.25">
      <c r="I89" s="7"/>
      <c r="J89" s="7"/>
    </row>
    <row r="90" spans="5:10" x14ac:dyDescent="0.25">
      <c r="J90" s="7"/>
    </row>
    <row r="91" spans="5:10" x14ac:dyDescent="0.25">
      <c r="J91" s="7"/>
    </row>
    <row r="92" spans="5:10" x14ac:dyDescent="0.25">
      <c r="I92" s="7"/>
      <c r="J92" s="7"/>
    </row>
    <row r="93" spans="5:10" x14ac:dyDescent="0.25">
      <c r="J93" s="7"/>
    </row>
    <row r="94" spans="5:10" x14ac:dyDescent="0.25">
      <c r="J94" s="7"/>
    </row>
    <row r="95" spans="5:10" x14ac:dyDescent="0.25">
      <c r="J95" s="7"/>
    </row>
    <row r="96" spans="5:10" x14ac:dyDescent="0.25">
      <c r="J96" s="7"/>
    </row>
    <row r="97" spans="1:13" s="10" customFormat="1" x14ac:dyDescent="0.25">
      <c r="F97" s="13"/>
      <c r="I97" s="14"/>
      <c r="J97" s="14"/>
    </row>
    <row r="98" spans="1:13" x14ac:dyDescent="0.25">
      <c r="I98" s="21"/>
      <c r="J98" s="7"/>
    </row>
    <row r="99" spans="1:13" x14ac:dyDescent="0.25">
      <c r="J99" s="7"/>
    </row>
    <row r="100" spans="1:13" x14ac:dyDescent="0.25">
      <c r="J100" s="7"/>
    </row>
    <row r="101" spans="1:13" s="6" customFormat="1" x14ac:dyDescent="0.25">
      <c r="F101" s="15"/>
      <c r="G101"/>
      <c r="I101" s="7"/>
      <c r="J101" s="7"/>
    </row>
    <row r="102" spans="1:13" s="10" customFormat="1" x14ac:dyDescent="0.25">
      <c r="F102" s="13"/>
      <c r="I102" s="14"/>
      <c r="J102" s="14"/>
    </row>
    <row r="103" spans="1:13" x14ac:dyDescent="0.25">
      <c r="M103" s="1"/>
    </row>
    <row r="104" spans="1:13" x14ac:dyDescent="0.25">
      <c r="M104" s="1"/>
    </row>
    <row r="105" spans="1:13" s="10" customFormat="1" x14ac:dyDescent="0.25">
      <c r="F105" s="13"/>
      <c r="I105" s="14"/>
      <c r="J105" s="14"/>
    </row>
    <row r="106" spans="1:13" x14ac:dyDescent="0.25">
      <c r="I106" s="7"/>
      <c r="J106" s="7"/>
    </row>
    <row r="107" spans="1:13" s="5" customFormat="1" x14ac:dyDescent="0.25">
      <c r="A107"/>
      <c r="B107"/>
      <c r="C107"/>
      <c r="D107"/>
      <c r="F107" s="8"/>
      <c r="I107" s="9"/>
      <c r="J107" s="9"/>
    </row>
    <row r="109" spans="1:13" s="10" customFormat="1" x14ac:dyDescent="0.25">
      <c r="F109" s="13"/>
      <c r="I109" s="14"/>
      <c r="J109" s="14"/>
    </row>
    <row r="110" spans="1:13" x14ac:dyDescent="0.25">
      <c r="I110" s="7"/>
      <c r="J110" s="7"/>
    </row>
    <row r="115" spans="1:10" s="10" customFormat="1" x14ac:dyDescent="0.25">
      <c r="F115" s="13"/>
      <c r="I115" s="14"/>
      <c r="J115" s="14"/>
    </row>
    <row r="116" spans="1:10" s="6" customFormat="1" x14ac:dyDescent="0.25">
      <c r="A116"/>
      <c r="E116"/>
      <c r="F116" s="3"/>
      <c r="I116" s="7"/>
      <c r="J116" s="4"/>
    </row>
    <row r="120" spans="1:10" s="10" customFormat="1" x14ac:dyDescent="0.25">
      <c r="F120" s="13"/>
      <c r="I120" s="14"/>
      <c r="J120" s="14"/>
    </row>
    <row r="121" spans="1:10" s="17" customFormat="1" x14ac:dyDescent="0.25">
      <c r="F121" s="3"/>
      <c r="I121" s="19"/>
      <c r="J121" s="4"/>
    </row>
    <row r="123" spans="1:10" s="17" customFormat="1" x14ac:dyDescent="0.25">
      <c r="F123" s="18"/>
      <c r="I123" s="19"/>
      <c r="J123" s="4"/>
    </row>
    <row r="124" spans="1:10" s="10" customFormat="1" x14ac:dyDescent="0.25">
      <c r="F124" s="13"/>
      <c r="I124" s="14"/>
      <c r="J124" s="14"/>
    </row>
    <row r="127" spans="1:10" s="10" customFormat="1" x14ac:dyDescent="0.25">
      <c r="F127" s="13"/>
      <c r="I127" s="14"/>
      <c r="J127" s="14"/>
    </row>
    <row r="128" spans="1:10" x14ac:dyDescent="0.25">
      <c r="I128" s="7"/>
      <c r="J128" s="7"/>
    </row>
    <row r="129" spans="6:11" x14ac:dyDescent="0.25">
      <c r="I129" s="7"/>
      <c r="J129" s="7"/>
    </row>
    <row r="130" spans="6:11" x14ac:dyDescent="0.25">
      <c r="J130" s="7"/>
    </row>
    <row r="131" spans="6:11" s="10" customFormat="1" x14ac:dyDescent="0.25">
      <c r="F131" s="13"/>
      <c r="I131" s="14"/>
      <c r="J131" s="14"/>
    </row>
    <row r="132" spans="6:11" x14ac:dyDescent="0.25">
      <c r="J132" s="7"/>
    </row>
    <row r="133" spans="6:11" x14ac:dyDescent="0.25">
      <c r="J133" s="7"/>
    </row>
    <row r="134" spans="6:11" x14ac:dyDescent="0.25">
      <c r="J134" s="7"/>
    </row>
    <row r="135" spans="6:11" s="10" customFormat="1" x14ac:dyDescent="0.25">
      <c r="F135" s="13"/>
      <c r="I135" s="14"/>
      <c r="J135" s="14"/>
    </row>
    <row r="136" spans="6:11" x14ac:dyDescent="0.25">
      <c r="J136" s="7"/>
    </row>
    <row r="137" spans="6:11" x14ac:dyDescent="0.25">
      <c r="J137" s="7"/>
    </row>
    <row r="138" spans="6:11" s="10" customFormat="1" x14ac:dyDescent="0.25">
      <c r="F138" s="13"/>
      <c r="I138" s="36"/>
      <c r="J138" s="36"/>
    </row>
    <row r="141" spans="6:11" x14ac:dyDescent="0.25">
      <c r="K141"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7254-A1D2-4EA3-A809-5E047B02855C}">
  <dimension ref="A1:B206"/>
  <sheetViews>
    <sheetView topLeftCell="A4" workbookViewId="0">
      <selection activeCell="B1" sqref="B1:B1048576"/>
    </sheetView>
  </sheetViews>
  <sheetFormatPr defaultRowHeight="15" x14ac:dyDescent="0.25"/>
  <cols>
    <col min="1" max="2" width="8.85546875"/>
  </cols>
  <sheetData>
    <row r="1" spans="1:2" x14ac:dyDescent="0.25">
      <c r="B1" t="s">
        <v>29</v>
      </c>
    </row>
    <row r="2" spans="1:2" x14ac:dyDescent="0.25">
      <c r="A2" s="1">
        <v>44470</v>
      </c>
      <c r="B2">
        <v>5</v>
      </c>
    </row>
    <row r="3" spans="1:2" x14ac:dyDescent="0.25">
      <c r="A3" s="1">
        <v>44471</v>
      </c>
      <c r="B3">
        <v>10</v>
      </c>
    </row>
    <row r="4" spans="1:2" x14ac:dyDescent="0.25">
      <c r="A4" s="1">
        <v>44472</v>
      </c>
      <c r="B4">
        <v>10</v>
      </c>
    </row>
    <row r="5" spans="1:2" x14ac:dyDescent="0.25">
      <c r="A5" s="1">
        <v>44473</v>
      </c>
      <c r="B5">
        <v>30</v>
      </c>
    </row>
    <row r="6" spans="1:2" x14ac:dyDescent="0.25">
      <c r="A6" s="1">
        <v>44474</v>
      </c>
      <c r="B6">
        <v>20</v>
      </c>
    </row>
    <row r="7" spans="1:2" x14ac:dyDescent="0.25">
      <c r="A7" s="1">
        <v>44475</v>
      </c>
      <c r="B7">
        <v>20</v>
      </c>
    </row>
    <row r="8" spans="1:2" x14ac:dyDescent="0.25">
      <c r="A8" s="1">
        <v>44476</v>
      </c>
      <c r="B8">
        <v>20</v>
      </c>
    </row>
    <row r="9" spans="1:2" x14ac:dyDescent="0.25">
      <c r="A9" s="1">
        <v>44477</v>
      </c>
      <c r="B9">
        <v>20</v>
      </c>
    </row>
    <row r="10" spans="1:2" x14ac:dyDescent="0.25">
      <c r="A10" s="1">
        <v>44478</v>
      </c>
      <c r="B10">
        <v>20</v>
      </c>
    </row>
    <row r="11" spans="1:2" x14ac:dyDescent="0.25">
      <c r="A11" s="1">
        <v>44479</v>
      </c>
      <c r="B11">
        <v>20</v>
      </c>
    </row>
    <row r="12" spans="1:2" x14ac:dyDescent="0.25">
      <c r="A12" s="1">
        <v>44480</v>
      </c>
      <c r="B12">
        <v>25</v>
      </c>
    </row>
    <row r="13" spans="1:2" x14ac:dyDescent="0.25">
      <c r="A13" s="1">
        <v>44481</v>
      </c>
      <c r="B13">
        <v>20</v>
      </c>
    </row>
    <row r="14" spans="1:2" x14ac:dyDescent="0.25">
      <c r="A14" s="1">
        <v>44482</v>
      </c>
      <c r="B14">
        <v>20</v>
      </c>
    </row>
    <row r="15" spans="1:2" x14ac:dyDescent="0.25">
      <c r="A15" s="1">
        <v>44483</v>
      </c>
      <c r="B15">
        <v>20</v>
      </c>
    </row>
    <row r="16" spans="1:2" x14ac:dyDescent="0.25">
      <c r="A16" s="1">
        <v>44484</v>
      </c>
      <c r="B16">
        <v>20</v>
      </c>
    </row>
    <row r="17" spans="1:2" x14ac:dyDescent="0.25">
      <c r="A17" s="1">
        <v>44485</v>
      </c>
      <c r="B17">
        <v>20</v>
      </c>
    </row>
    <row r="18" spans="1:2" x14ac:dyDescent="0.25">
      <c r="A18" s="1">
        <v>44486</v>
      </c>
      <c r="B18">
        <v>20</v>
      </c>
    </row>
    <row r="19" spans="1:2" x14ac:dyDescent="0.25">
      <c r="A19" s="1">
        <v>44487</v>
      </c>
      <c r="B19">
        <v>20</v>
      </c>
    </row>
    <row r="20" spans="1:2" x14ac:dyDescent="0.25">
      <c r="A20" s="1">
        <v>44488</v>
      </c>
      <c r="B20">
        <v>20</v>
      </c>
    </row>
    <row r="21" spans="1:2" x14ac:dyDescent="0.25">
      <c r="A21" s="1">
        <v>44489</v>
      </c>
      <c r="B21">
        <v>20</v>
      </c>
    </row>
    <row r="22" spans="1:2" x14ac:dyDescent="0.25">
      <c r="A22" s="1">
        <v>44490</v>
      </c>
      <c r="B22">
        <v>20</v>
      </c>
    </row>
    <row r="23" spans="1:2" x14ac:dyDescent="0.25">
      <c r="A23" s="1">
        <v>44491</v>
      </c>
      <c r="B23">
        <v>20</v>
      </c>
    </row>
    <row r="24" spans="1:2" x14ac:dyDescent="0.25">
      <c r="A24" s="1">
        <v>44492</v>
      </c>
      <c r="B24">
        <v>20</v>
      </c>
    </row>
    <row r="25" spans="1:2" x14ac:dyDescent="0.25">
      <c r="A25" s="1">
        <v>44493</v>
      </c>
      <c r="B25">
        <v>20</v>
      </c>
    </row>
    <row r="26" spans="1:2" x14ac:dyDescent="0.25">
      <c r="A26" s="1">
        <v>44494</v>
      </c>
      <c r="B26">
        <v>0</v>
      </c>
    </row>
    <row r="27" spans="1:2" x14ac:dyDescent="0.25">
      <c r="A27" s="1">
        <v>44495</v>
      </c>
      <c r="B27">
        <v>0</v>
      </c>
    </row>
    <row r="28" spans="1:2" x14ac:dyDescent="0.25">
      <c r="A28" s="1">
        <v>44496</v>
      </c>
      <c r="B28">
        <v>0</v>
      </c>
    </row>
    <row r="29" spans="1:2" x14ac:dyDescent="0.25">
      <c r="A29" s="1">
        <v>44497</v>
      </c>
      <c r="B29">
        <v>0</v>
      </c>
    </row>
    <row r="30" spans="1:2" x14ac:dyDescent="0.25">
      <c r="A30" s="1">
        <v>44498</v>
      </c>
      <c r="B30">
        <v>0</v>
      </c>
    </row>
    <row r="31" spans="1:2" x14ac:dyDescent="0.25">
      <c r="A31" s="1">
        <v>44499</v>
      </c>
      <c r="B31">
        <v>0</v>
      </c>
    </row>
    <row r="32" spans="1:2" x14ac:dyDescent="0.25">
      <c r="A32" s="1">
        <v>44500</v>
      </c>
      <c r="B32">
        <v>0</v>
      </c>
    </row>
    <row r="33" spans="1:2" x14ac:dyDescent="0.25">
      <c r="A33" s="1">
        <v>44501</v>
      </c>
      <c r="B33">
        <v>5</v>
      </c>
    </row>
    <row r="34" spans="1:2" x14ac:dyDescent="0.25">
      <c r="A34" s="1">
        <v>44502</v>
      </c>
      <c r="B34">
        <v>5</v>
      </c>
    </row>
    <row r="35" spans="1:2" x14ac:dyDescent="0.25">
      <c r="A35" s="1">
        <v>44503</v>
      </c>
      <c r="B35">
        <v>5</v>
      </c>
    </row>
    <row r="36" spans="1:2" x14ac:dyDescent="0.25">
      <c r="A36" s="1">
        <v>44504</v>
      </c>
      <c r="B36">
        <v>5</v>
      </c>
    </row>
    <row r="37" spans="1:2" x14ac:dyDescent="0.25">
      <c r="A37" s="1">
        <v>44505</v>
      </c>
      <c r="B37">
        <v>5</v>
      </c>
    </row>
    <row r="38" spans="1:2" x14ac:dyDescent="0.25">
      <c r="A38" s="1">
        <v>44506</v>
      </c>
      <c r="B38">
        <v>5</v>
      </c>
    </row>
    <row r="39" spans="1:2" x14ac:dyDescent="0.25">
      <c r="A39" s="1">
        <v>44507</v>
      </c>
      <c r="B39">
        <v>5</v>
      </c>
    </row>
    <row r="40" spans="1:2" x14ac:dyDescent="0.25">
      <c r="A40" s="1">
        <v>44508</v>
      </c>
      <c r="B40">
        <v>5</v>
      </c>
    </row>
    <row r="41" spans="1:2" x14ac:dyDescent="0.25">
      <c r="A41" s="1">
        <v>44509</v>
      </c>
      <c r="B41">
        <v>5</v>
      </c>
    </row>
    <row r="42" spans="1:2" x14ac:dyDescent="0.25">
      <c r="A42" s="1">
        <v>44510</v>
      </c>
      <c r="B42">
        <v>5</v>
      </c>
    </row>
    <row r="43" spans="1:2" x14ac:dyDescent="0.25">
      <c r="A43" s="1">
        <v>44511</v>
      </c>
      <c r="B43">
        <v>5</v>
      </c>
    </row>
    <row r="44" spans="1:2" x14ac:dyDescent="0.25">
      <c r="A44" s="1">
        <v>44512</v>
      </c>
      <c r="B44">
        <v>5</v>
      </c>
    </row>
    <row r="45" spans="1:2" x14ac:dyDescent="0.25">
      <c r="A45" s="1">
        <v>44513</v>
      </c>
      <c r="B45">
        <v>13</v>
      </c>
    </row>
    <row r="46" spans="1:2" x14ac:dyDescent="0.25">
      <c r="A46" s="1">
        <v>44514</v>
      </c>
      <c r="B46">
        <v>13</v>
      </c>
    </row>
    <row r="47" spans="1:2" x14ac:dyDescent="0.25">
      <c r="A47" s="1">
        <v>44515</v>
      </c>
      <c r="B47">
        <v>13</v>
      </c>
    </row>
    <row r="48" spans="1:2" x14ac:dyDescent="0.25">
      <c r="A48" s="1">
        <v>44516</v>
      </c>
      <c r="B48">
        <v>13</v>
      </c>
    </row>
    <row r="49" spans="1:2" x14ac:dyDescent="0.25">
      <c r="A49" s="1">
        <v>44517</v>
      </c>
      <c r="B49">
        <v>13</v>
      </c>
    </row>
    <row r="50" spans="1:2" x14ac:dyDescent="0.25">
      <c r="A50" s="1">
        <v>44518</v>
      </c>
      <c r="B50">
        <v>13</v>
      </c>
    </row>
    <row r="51" spans="1:2" x14ac:dyDescent="0.25">
      <c r="A51" s="1">
        <v>44519</v>
      </c>
      <c r="B51">
        <v>13</v>
      </c>
    </row>
    <row r="52" spans="1:2" x14ac:dyDescent="0.25">
      <c r="A52" s="1">
        <v>44520</v>
      </c>
      <c r="B52">
        <v>25</v>
      </c>
    </row>
    <row r="53" spans="1:2" x14ac:dyDescent="0.25">
      <c r="A53" s="1">
        <v>44521</v>
      </c>
      <c r="B53">
        <v>25</v>
      </c>
    </row>
    <row r="54" spans="1:2" x14ac:dyDescent="0.25">
      <c r="A54" s="1">
        <v>44522</v>
      </c>
      <c r="B54">
        <v>25</v>
      </c>
    </row>
    <row r="55" spans="1:2" x14ac:dyDescent="0.25">
      <c r="A55" s="1">
        <v>44523</v>
      </c>
      <c r="B55">
        <v>25</v>
      </c>
    </row>
    <row r="56" spans="1:2" x14ac:dyDescent="0.25">
      <c r="A56" s="1">
        <v>44524</v>
      </c>
      <c r="B56">
        <v>20</v>
      </c>
    </row>
    <row r="57" spans="1:2" x14ac:dyDescent="0.25">
      <c r="A57" s="1">
        <v>44525</v>
      </c>
      <c r="B57">
        <v>32</v>
      </c>
    </row>
    <row r="58" spans="1:2" x14ac:dyDescent="0.25">
      <c r="A58" s="1">
        <v>44526</v>
      </c>
      <c r="B58">
        <v>41</v>
      </c>
    </row>
    <row r="59" spans="1:2" x14ac:dyDescent="0.25">
      <c r="A59" s="1">
        <v>44527</v>
      </c>
      <c r="B59">
        <v>51</v>
      </c>
    </row>
    <row r="60" spans="1:2" x14ac:dyDescent="0.25">
      <c r="A60" s="1">
        <v>44528</v>
      </c>
      <c r="B60">
        <v>51</v>
      </c>
    </row>
    <row r="61" spans="1:2" x14ac:dyDescent="0.25">
      <c r="A61" s="1">
        <v>44529</v>
      </c>
      <c r="B61">
        <v>44</v>
      </c>
    </row>
    <row r="62" spans="1:2" x14ac:dyDescent="0.25">
      <c r="A62" s="1">
        <v>44530</v>
      </c>
      <c r="B62">
        <v>38</v>
      </c>
    </row>
    <row r="63" spans="1:2" x14ac:dyDescent="0.25">
      <c r="A63" s="1">
        <v>44531</v>
      </c>
      <c r="B63">
        <v>18</v>
      </c>
    </row>
    <row r="64" spans="1:2" x14ac:dyDescent="0.25">
      <c r="A64" s="1">
        <v>44532</v>
      </c>
      <c r="B64">
        <v>66</v>
      </c>
    </row>
    <row r="65" spans="1:2" x14ac:dyDescent="0.25">
      <c r="A65" s="1">
        <v>44533</v>
      </c>
      <c r="B65">
        <v>81</v>
      </c>
    </row>
    <row r="66" spans="1:2" x14ac:dyDescent="0.25">
      <c r="A66" s="1">
        <v>44534</v>
      </c>
      <c r="B66">
        <v>81</v>
      </c>
    </row>
    <row r="67" spans="1:2" x14ac:dyDescent="0.25">
      <c r="A67" s="1">
        <v>44535</v>
      </c>
      <c r="B67">
        <v>20</v>
      </c>
    </row>
    <row r="68" spans="1:2" x14ac:dyDescent="0.25">
      <c r="A68" s="1">
        <v>44536</v>
      </c>
      <c r="B68">
        <v>27</v>
      </c>
    </row>
    <row r="69" spans="1:2" x14ac:dyDescent="0.25">
      <c r="A69" s="1">
        <v>44537</v>
      </c>
      <c r="B69">
        <v>37</v>
      </c>
    </row>
    <row r="70" spans="1:2" x14ac:dyDescent="0.25">
      <c r="A70" s="1">
        <v>44538</v>
      </c>
      <c r="B70">
        <v>37</v>
      </c>
    </row>
    <row r="71" spans="1:2" x14ac:dyDescent="0.25">
      <c r="A71" s="1">
        <v>44539</v>
      </c>
      <c r="B71">
        <v>47</v>
      </c>
    </row>
    <row r="72" spans="1:2" x14ac:dyDescent="0.25">
      <c r="A72" s="1">
        <v>44540</v>
      </c>
      <c r="B72">
        <v>24</v>
      </c>
    </row>
    <row r="73" spans="1:2" x14ac:dyDescent="0.25">
      <c r="A73" s="1">
        <v>44541</v>
      </c>
      <c r="B73">
        <v>27</v>
      </c>
    </row>
    <row r="74" spans="1:2" x14ac:dyDescent="0.25">
      <c r="A74" s="1">
        <v>44542</v>
      </c>
      <c r="B74">
        <v>32</v>
      </c>
    </row>
    <row r="75" spans="1:2" x14ac:dyDescent="0.25">
      <c r="A75" s="1">
        <v>44543</v>
      </c>
      <c r="B75">
        <v>27</v>
      </c>
    </row>
    <row r="76" spans="1:2" x14ac:dyDescent="0.25">
      <c r="A76" s="1">
        <v>44544</v>
      </c>
      <c r="B76">
        <v>24</v>
      </c>
    </row>
    <row r="77" spans="1:2" x14ac:dyDescent="0.25">
      <c r="A77" s="1">
        <v>44545</v>
      </c>
      <c r="B77">
        <v>22</v>
      </c>
    </row>
    <row r="78" spans="1:2" x14ac:dyDescent="0.25">
      <c r="A78" s="1">
        <v>44546</v>
      </c>
      <c r="B78">
        <v>33</v>
      </c>
    </row>
    <row r="79" spans="1:2" x14ac:dyDescent="0.25">
      <c r="A79" s="1">
        <v>44547</v>
      </c>
      <c r="B79">
        <v>48</v>
      </c>
    </row>
    <row r="80" spans="1:2" x14ac:dyDescent="0.25">
      <c r="A80" s="1">
        <v>44548</v>
      </c>
      <c r="B80">
        <v>26</v>
      </c>
    </row>
    <row r="81" spans="1:2" x14ac:dyDescent="0.25">
      <c r="A81" s="1">
        <v>44549</v>
      </c>
      <c r="B81">
        <v>20</v>
      </c>
    </row>
    <row r="82" spans="1:2" x14ac:dyDescent="0.25">
      <c r="A82" s="1">
        <v>44550</v>
      </c>
      <c r="B82">
        <v>27</v>
      </c>
    </row>
    <row r="83" spans="1:2" x14ac:dyDescent="0.25">
      <c r="A83" s="1">
        <v>44551</v>
      </c>
      <c r="B83">
        <v>37</v>
      </c>
    </row>
    <row r="84" spans="1:2" x14ac:dyDescent="0.25">
      <c r="A84" s="1">
        <v>44552</v>
      </c>
      <c r="B84">
        <v>37</v>
      </c>
    </row>
    <row r="85" spans="1:2" x14ac:dyDescent="0.25">
      <c r="A85" s="1">
        <v>44553</v>
      </c>
      <c r="B85">
        <v>47</v>
      </c>
    </row>
    <row r="86" spans="1:2" x14ac:dyDescent="0.25">
      <c r="A86" s="1">
        <v>44554</v>
      </c>
      <c r="B86">
        <v>24</v>
      </c>
    </row>
    <row r="87" spans="1:2" x14ac:dyDescent="0.25">
      <c r="A87" s="1">
        <v>44555</v>
      </c>
      <c r="B87">
        <v>27</v>
      </c>
    </row>
    <row r="88" spans="1:2" x14ac:dyDescent="0.25">
      <c r="A88" s="1">
        <v>44556</v>
      </c>
      <c r="B88">
        <v>32</v>
      </c>
    </row>
    <row r="89" spans="1:2" x14ac:dyDescent="0.25">
      <c r="A89" s="1">
        <v>44557</v>
      </c>
      <c r="B89">
        <v>27</v>
      </c>
    </row>
    <row r="90" spans="1:2" x14ac:dyDescent="0.25">
      <c r="A90" s="1">
        <v>44558</v>
      </c>
      <c r="B90">
        <v>24</v>
      </c>
    </row>
    <row r="91" spans="1:2" x14ac:dyDescent="0.25">
      <c r="A91" s="1">
        <v>44559</v>
      </c>
      <c r="B91">
        <v>22</v>
      </c>
    </row>
    <row r="92" spans="1:2" x14ac:dyDescent="0.25">
      <c r="A92" s="1">
        <v>44560</v>
      </c>
      <c r="B92">
        <v>33</v>
      </c>
    </row>
    <row r="93" spans="1:2" x14ac:dyDescent="0.25">
      <c r="A93" s="1">
        <v>44561</v>
      </c>
      <c r="B93">
        <v>45</v>
      </c>
    </row>
    <row r="94" spans="1:2" x14ac:dyDescent="0.25">
      <c r="A94" s="1">
        <v>44562</v>
      </c>
      <c r="B94">
        <v>23</v>
      </c>
    </row>
    <row r="95" spans="1:2" x14ac:dyDescent="0.25">
      <c r="A95" s="1">
        <v>44563</v>
      </c>
      <c r="B95">
        <v>12</v>
      </c>
    </row>
    <row r="96" spans="1:2" x14ac:dyDescent="0.25">
      <c r="A96" s="1">
        <v>44564</v>
      </c>
      <c r="B96">
        <v>12</v>
      </c>
    </row>
    <row r="97" spans="1:2" x14ac:dyDescent="0.25">
      <c r="A97" s="1">
        <v>44565</v>
      </c>
      <c r="B97">
        <v>17</v>
      </c>
    </row>
    <row r="98" spans="1:2" x14ac:dyDescent="0.25">
      <c r="A98" s="1">
        <v>44566</v>
      </c>
      <c r="B98">
        <v>24</v>
      </c>
    </row>
    <row r="99" spans="1:2" x14ac:dyDescent="0.25">
      <c r="A99" s="1">
        <v>44567</v>
      </c>
      <c r="B99">
        <v>34</v>
      </c>
    </row>
    <row r="100" spans="1:2" x14ac:dyDescent="0.25">
      <c r="A100" s="1">
        <v>44568</v>
      </c>
      <c r="B100">
        <v>34</v>
      </c>
    </row>
    <row r="101" spans="1:2" x14ac:dyDescent="0.25">
      <c r="A101" s="1">
        <v>44569</v>
      </c>
      <c r="B101">
        <v>44</v>
      </c>
    </row>
    <row r="102" spans="1:2" x14ac:dyDescent="0.25">
      <c r="A102" s="1">
        <v>44570</v>
      </c>
      <c r="B102">
        <v>21</v>
      </c>
    </row>
    <row r="103" spans="1:2" x14ac:dyDescent="0.25">
      <c r="A103" s="1">
        <v>44571</v>
      </c>
      <c r="B103">
        <v>10</v>
      </c>
    </row>
    <row r="104" spans="1:2" x14ac:dyDescent="0.25">
      <c r="A104" s="1">
        <v>44572</v>
      </c>
      <c r="B104">
        <v>10</v>
      </c>
    </row>
    <row r="105" spans="1:2" x14ac:dyDescent="0.25">
      <c r="A105" s="1">
        <v>44573</v>
      </c>
      <c r="B105">
        <v>15</v>
      </c>
    </row>
    <row r="106" spans="1:2" x14ac:dyDescent="0.25">
      <c r="A106" s="1">
        <v>44574</v>
      </c>
      <c r="B106">
        <v>10</v>
      </c>
    </row>
    <row r="107" spans="1:2" x14ac:dyDescent="0.25">
      <c r="A107" s="1">
        <v>44575</v>
      </c>
      <c r="B107">
        <v>10</v>
      </c>
    </row>
    <row r="108" spans="1:2" x14ac:dyDescent="0.25">
      <c r="A108" s="1">
        <v>44576</v>
      </c>
      <c r="B108">
        <v>88</v>
      </c>
    </row>
    <row r="109" spans="1:2" x14ac:dyDescent="0.25">
      <c r="A109" s="1">
        <v>44577</v>
      </c>
      <c r="B109">
        <v>88</v>
      </c>
    </row>
    <row r="110" spans="1:2" x14ac:dyDescent="0.25">
      <c r="A110" s="1">
        <v>44578</v>
      </c>
      <c r="B110">
        <v>78</v>
      </c>
    </row>
    <row r="111" spans="1:2" x14ac:dyDescent="0.25">
      <c r="A111" s="1">
        <v>44579</v>
      </c>
      <c r="B111">
        <v>78</v>
      </c>
    </row>
    <row r="112" spans="1:2" x14ac:dyDescent="0.25">
      <c r="A112" s="1">
        <v>44580</v>
      </c>
      <c r="B112">
        <v>77</v>
      </c>
    </row>
    <row r="113" spans="1:2" x14ac:dyDescent="0.25">
      <c r="A113" s="1">
        <v>44581</v>
      </c>
      <c r="B113">
        <v>86</v>
      </c>
    </row>
    <row r="114" spans="1:2" x14ac:dyDescent="0.25">
      <c r="A114" s="1">
        <v>44582</v>
      </c>
      <c r="B114">
        <v>86</v>
      </c>
    </row>
    <row r="115" spans="1:2" x14ac:dyDescent="0.25">
      <c r="A115" s="1">
        <v>44583</v>
      </c>
      <c r="B115">
        <v>82</v>
      </c>
    </row>
    <row r="116" spans="1:2" x14ac:dyDescent="0.25">
      <c r="A116" s="1">
        <v>44584</v>
      </c>
      <c r="B116">
        <v>82</v>
      </c>
    </row>
    <row r="117" spans="1:2" x14ac:dyDescent="0.25">
      <c r="A117" s="1">
        <v>44585</v>
      </c>
      <c r="B117">
        <v>74</v>
      </c>
    </row>
    <row r="118" spans="1:2" x14ac:dyDescent="0.25">
      <c r="A118" s="1">
        <v>44586</v>
      </c>
      <c r="B118">
        <v>62</v>
      </c>
    </row>
    <row r="119" spans="1:2" x14ac:dyDescent="0.25">
      <c r="A119" s="1">
        <v>44587</v>
      </c>
      <c r="B119">
        <v>62</v>
      </c>
    </row>
    <row r="120" spans="1:2" x14ac:dyDescent="0.25">
      <c r="A120" s="1">
        <v>44588</v>
      </c>
      <c r="B120">
        <v>62</v>
      </c>
    </row>
    <row r="121" spans="1:2" x14ac:dyDescent="0.25">
      <c r="A121" s="1">
        <v>44589</v>
      </c>
      <c r="B121">
        <v>62</v>
      </c>
    </row>
    <row r="122" spans="1:2" x14ac:dyDescent="0.25">
      <c r="A122" s="1">
        <v>44590</v>
      </c>
      <c r="B122">
        <v>62</v>
      </c>
    </row>
    <row r="123" spans="1:2" x14ac:dyDescent="0.25">
      <c r="A123" s="1">
        <v>44591</v>
      </c>
      <c r="B123">
        <v>40</v>
      </c>
    </row>
    <row r="124" spans="1:2" x14ac:dyDescent="0.25">
      <c r="A124" s="1">
        <v>44592</v>
      </c>
      <c r="B124">
        <v>40</v>
      </c>
    </row>
    <row r="125" spans="1:2" x14ac:dyDescent="0.25">
      <c r="A125" s="1">
        <v>44593</v>
      </c>
      <c r="B125">
        <v>40</v>
      </c>
    </row>
    <row r="126" spans="1:2" x14ac:dyDescent="0.25">
      <c r="A126" s="1">
        <v>44594</v>
      </c>
      <c r="B126">
        <v>47</v>
      </c>
    </row>
    <row r="127" spans="1:2" x14ac:dyDescent="0.25">
      <c r="A127" s="1">
        <v>44595</v>
      </c>
      <c r="B127">
        <v>47</v>
      </c>
    </row>
    <row r="128" spans="1:2" x14ac:dyDescent="0.25">
      <c r="A128" s="1">
        <v>44596</v>
      </c>
      <c r="B128">
        <v>41</v>
      </c>
    </row>
    <row r="129" spans="1:2" x14ac:dyDescent="0.25">
      <c r="A129" s="1">
        <v>44597</v>
      </c>
      <c r="B129">
        <v>41</v>
      </c>
    </row>
    <row r="130" spans="1:2" x14ac:dyDescent="0.25">
      <c r="A130" s="1">
        <v>44598</v>
      </c>
      <c r="B130">
        <v>36</v>
      </c>
    </row>
    <row r="131" spans="1:2" x14ac:dyDescent="0.25">
      <c r="A131" s="1">
        <v>44599</v>
      </c>
      <c r="B131">
        <v>36</v>
      </c>
    </row>
    <row r="132" spans="1:2" x14ac:dyDescent="0.25">
      <c r="A132" s="1">
        <v>44600</v>
      </c>
      <c r="B132">
        <v>36</v>
      </c>
    </row>
    <row r="133" spans="1:2" x14ac:dyDescent="0.25">
      <c r="A133" s="1">
        <v>44601</v>
      </c>
      <c r="B133">
        <v>38</v>
      </c>
    </row>
    <row r="134" spans="1:2" x14ac:dyDescent="0.25">
      <c r="A134" s="1">
        <v>44602</v>
      </c>
      <c r="B134">
        <v>38</v>
      </c>
    </row>
    <row r="135" spans="1:2" x14ac:dyDescent="0.25">
      <c r="A135" s="1">
        <v>44603</v>
      </c>
      <c r="B135">
        <v>38</v>
      </c>
    </row>
    <row r="136" spans="1:2" x14ac:dyDescent="0.25">
      <c r="A136" s="1">
        <v>44604</v>
      </c>
      <c r="B136">
        <v>42</v>
      </c>
    </row>
    <row r="137" spans="1:2" x14ac:dyDescent="0.25">
      <c r="A137" s="1">
        <v>44605</v>
      </c>
      <c r="B137">
        <v>42</v>
      </c>
    </row>
    <row r="138" spans="1:2" x14ac:dyDescent="0.25">
      <c r="A138" s="1">
        <v>44606</v>
      </c>
      <c r="B138">
        <v>43</v>
      </c>
    </row>
    <row r="139" spans="1:2" x14ac:dyDescent="0.25">
      <c r="A139" s="1">
        <v>44607</v>
      </c>
      <c r="B139">
        <v>51</v>
      </c>
    </row>
    <row r="140" spans="1:2" x14ac:dyDescent="0.25">
      <c r="A140" s="1">
        <v>44608</v>
      </c>
      <c r="B140">
        <v>51</v>
      </c>
    </row>
    <row r="141" spans="1:2" x14ac:dyDescent="0.25">
      <c r="A141" s="1">
        <v>44609</v>
      </c>
      <c r="B141">
        <v>51</v>
      </c>
    </row>
    <row r="142" spans="1:2" x14ac:dyDescent="0.25">
      <c r="A142" s="1">
        <v>44610</v>
      </c>
      <c r="B142">
        <v>51</v>
      </c>
    </row>
    <row r="143" spans="1:2" x14ac:dyDescent="0.25">
      <c r="A143" s="1">
        <v>44611</v>
      </c>
      <c r="B143">
        <v>51</v>
      </c>
    </row>
    <row r="144" spans="1:2" x14ac:dyDescent="0.25">
      <c r="A144" s="1">
        <v>44612</v>
      </c>
      <c r="B144">
        <v>51</v>
      </c>
    </row>
    <row r="145" spans="1:2" x14ac:dyDescent="0.25">
      <c r="A145" s="1">
        <v>44613</v>
      </c>
      <c r="B145">
        <v>51</v>
      </c>
    </row>
    <row r="146" spans="1:2" x14ac:dyDescent="0.25">
      <c r="A146" s="1">
        <v>44614</v>
      </c>
      <c r="B146">
        <v>48</v>
      </c>
    </row>
    <row r="147" spans="1:2" x14ac:dyDescent="0.25">
      <c r="A147" s="1">
        <v>44615</v>
      </c>
      <c r="B147">
        <v>48</v>
      </c>
    </row>
    <row r="148" spans="1:2" x14ac:dyDescent="0.25">
      <c r="A148" s="1">
        <v>44616</v>
      </c>
      <c r="B148">
        <v>48</v>
      </c>
    </row>
    <row r="149" spans="1:2" x14ac:dyDescent="0.25">
      <c r="A149" s="1">
        <v>44617</v>
      </c>
      <c r="B149">
        <v>48</v>
      </c>
    </row>
    <row r="150" spans="1:2" x14ac:dyDescent="0.25">
      <c r="A150" s="1">
        <v>44618</v>
      </c>
      <c r="B150">
        <v>48</v>
      </c>
    </row>
    <row r="151" spans="1:2" x14ac:dyDescent="0.25">
      <c r="A151" s="1">
        <v>44619</v>
      </c>
      <c r="B151">
        <v>48</v>
      </c>
    </row>
    <row r="152" spans="1:2" x14ac:dyDescent="0.25">
      <c r="A152" s="1">
        <v>44620</v>
      </c>
      <c r="B152">
        <v>48</v>
      </c>
    </row>
    <row r="153" spans="1:2" x14ac:dyDescent="0.25">
      <c r="A153" s="1">
        <v>44621</v>
      </c>
      <c r="B153">
        <v>43</v>
      </c>
    </row>
    <row r="154" spans="1:2" x14ac:dyDescent="0.25">
      <c r="A154" s="1">
        <v>44622</v>
      </c>
      <c r="B154">
        <v>43</v>
      </c>
    </row>
    <row r="155" spans="1:2" x14ac:dyDescent="0.25">
      <c r="A155" s="1">
        <v>44623</v>
      </c>
      <c r="B155">
        <v>43</v>
      </c>
    </row>
    <row r="156" spans="1:2" x14ac:dyDescent="0.25">
      <c r="A156" s="1">
        <v>44624</v>
      </c>
      <c r="B156">
        <v>43</v>
      </c>
    </row>
    <row r="157" spans="1:2" x14ac:dyDescent="0.25">
      <c r="A157" s="1">
        <v>44625</v>
      </c>
      <c r="B157">
        <v>43</v>
      </c>
    </row>
    <row r="158" spans="1:2" x14ac:dyDescent="0.25">
      <c r="A158" s="1">
        <v>44626</v>
      </c>
      <c r="B158">
        <v>38</v>
      </c>
    </row>
    <row r="159" spans="1:2" x14ac:dyDescent="0.25">
      <c r="A159" s="1">
        <v>44627</v>
      </c>
      <c r="B159">
        <v>38</v>
      </c>
    </row>
    <row r="160" spans="1:2" x14ac:dyDescent="0.25">
      <c r="A160" s="1">
        <v>44628</v>
      </c>
      <c r="B160">
        <v>45</v>
      </c>
    </row>
    <row r="161" spans="1:2" x14ac:dyDescent="0.25">
      <c r="A161" s="1">
        <v>44629</v>
      </c>
      <c r="B161">
        <v>45</v>
      </c>
    </row>
    <row r="162" spans="1:2" x14ac:dyDescent="0.25">
      <c r="A162" s="1">
        <v>44630</v>
      </c>
      <c r="B162">
        <v>45</v>
      </c>
    </row>
    <row r="163" spans="1:2" x14ac:dyDescent="0.25">
      <c r="A163" s="1">
        <v>44631</v>
      </c>
      <c r="B163">
        <v>45</v>
      </c>
    </row>
    <row r="164" spans="1:2" x14ac:dyDescent="0.25">
      <c r="A164" s="1">
        <v>44632</v>
      </c>
      <c r="B164">
        <v>45</v>
      </c>
    </row>
    <row r="165" spans="1:2" x14ac:dyDescent="0.25">
      <c r="A165" s="1">
        <v>44633</v>
      </c>
      <c r="B165">
        <v>45</v>
      </c>
    </row>
    <row r="166" spans="1:2" x14ac:dyDescent="0.25">
      <c r="A166" s="1">
        <v>44634</v>
      </c>
      <c r="B166">
        <v>45</v>
      </c>
    </row>
    <row r="167" spans="1:2" x14ac:dyDescent="0.25">
      <c r="A167" s="1">
        <v>44635</v>
      </c>
      <c r="B167">
        <v>40</v>
      </c>
    </row>
    <row r="168" spans="1:2" x14ac:dyDescent="0.25">
      <c r="A168" s="1">
        <v>44636</v>
      </c>
      <c r="B168">
        <v>40</v>
      </c>
    </row>
    <row r="169" spans="1:2" x14ac:dyDescent="0.25">
      <c r="A169" s="1">
        <v>44637</v>
      </c>
      <c r="B169">
        <v>40</v>
      </c>
    </row>
    <row r="170" spans="1:2" x14ac:dyDescent="0.25">
      <c r="A170" s="1">
        <v>44638</v>
      </c>
      <c r="B170">
        <v>46</v>
      </c>
    </row>
    <row r="171" spans="1:2" x14ac:dyDescent="0.25">
      <c r="A171" s="1">
        <v>44639</v>
      </c>
      <c r="B171">
        <v>46</v>
      </c>
    </row>
    <row r="172" spans="1:2" x14ac:dyDescent="0.25">
      <c r="A172" s="1">
        <v>44640</v>
      </c>
      <c r="B172">
        <v>46</v>
      </c>
    </row>
    <row r="173" spans="1:2" x14ac:dyDescent="0.25">
      <c r="A173" s="1">
        <v>44641</v>
      </c>
      <c r="B173">
        <v>33</v>
      </c>
    </row>
    <row r="174" spans="1:2" x14ac:dyDescent="0.25">
      <c r="A174" s="1">
        <v>44642</v>
      </c>
      <c r="B174">
        <v>33</v>
      </c>
    </row>
    <row r="175" spans="1:2" x14ac:dyDescent="0.25">
      <c r="A175" s="1">
        <v>44643</v>
      </c>
      <c r="B175">
        <v>33</v>
      </c>
    </row>
    <row r="176" spans="1:2" x14ac:dyDescent="0.25">
      <c r="A176" s="1">
        <v>44644</v>
      </c>
      <c r="B176">
        <v>33</v>
      </c>
    </row>
    <row r="177" spans="1:2" x14ac:dyDescent="0.25">
      <c r="A177" s="1">
        <v>44645</v>
      </c>
      <c r="B177">
        <v>33</v>
      </c>
    </row>
    <row r="178" spans="1:2" x14ac:dyDescent="0.25">
      <c r="A178" s="1">
        <v>44646</v>
      </c>
      <c r="B178">
        <v>33</v>
      </c>
    </row>
    <row r="179" spans="1:2" x14ac:dyDescent="0.25">
      <c r="A179" s="1">
        <v>44647</v>
      </c>
      <c r="B179">
        <v>33</v>
      </c>
    </row>
    <row r="180" spans="1:2" x14ac:dyDescent="0.25">
      <c r="A180" s="1">
        <v>44648</v>
      </c>
      <c r="B180">
        <v>18</v>
      </c>
    </row>
    <row r="181" spans="1:2" x14ac:dyDescent="0.25">
      <c r="A181" s="1">
        <v>44649</v>
      </c>
      <c r="B181">
        <v>18</v>
      </c>
    </row>
    <row r="182" spans="1:2" x14ac:dyDescent="0.25">
      <c r="A182" s="1">
        <v>44650</v>
      </c>
      <c r="B182">
        <v>18</v>
      </c>
    </row>
    <row r="183" spans="1:2" x14ac:dyDescent="0.25">
      <c r="A183" s="1">
        <v>44651</v>
      </c>
      <c r="B183">
        <v>18</v>
      </c>
    </row>
    <row r="184" spans="1:2" x14ac:dyDescent="0.25">
      <c r="A184" s="1">
        <v>44652</v>
      </c>
      <c r="B184">
        <v>18</v>
      </c>
    </row>
    <row r="185" spans="1:2" x14ac:dyDescent="0.25">
      <c r="A185" s="1">
        <v>44653</v>
      </c>
      <c r="B185">
        <v>18</v>
      </c>
    </row>
    <row r="186" spans="1:2" x14ac:dyDescent="0.25">
      <c r="A186" s="1">
        <v>44654</v>
      </c>
      <c r="B186">
        <v>18</v>
      </c>
    </row>
    <row r="187" spans="1:2" x14ac:dyDescent="0.25">
      <c r="A187" s="1">
        <v>44655</v>
      </c>
      <c r="B187">
        <v>18</v>
      </c>
    </row>
    <row r="188" spans="1:2" x14ac:dyDescent="0.25">
      <c r="A188" s="1">
        <v>44656</v>
      </c>
      <c r="B188">
        <v>18</v>
      </c>
    </row>
    <row r="189" spans="1:2" x14ac:dyDescent="0.25">
      <c r="A189" s="1">
        <v>44657</v>
      </c>
      <c r="B189">
        <v>15</v>
      </c>
    </row>
    <row r="190" spans="1:2" x14ac:dyDescent="0.25">
      <c r="A190" s="1">
        <v>44658</v>
      </c>
      <c r="B190">
        <v>15</v>
      </c>
    </row>
    <row r="191" spans="1:2" x14ac:dyDescent="0.25">
      <c r="A191" s="1">
        <v>44659</v>
      </c>
      <c r="B191">
        <v>15</v>
      </c>
    </row>
    <row r="192" spans="1:2" x14ac:dyDescent="0.25">
      <c r="A192" s="1">
        <v>44660</v>
      </c>
      <c r="B192">
        <v>18</v>
      </c>
    </row>
    <row r="193" spans="1:2" x14ac:dyDescent="0.25">
      <c r="A193" s="1">
        <v>44661</v>
      </c>
      <c r="B193">
        <v>18</v>
      </c>
    </row>
    <row r="194" spans="1:2" x14ac:dyDescent="0.25">
      <c r="A194" s="1">
        <v>44662</v>
      </c>
      <c r="B194">
        <v>36</v>
      </c>
    </row>
    <row r="195" spans="1:2" x14ac:dyDescent="0.25">
      <c r="A195" s="1">
        <v>44663</v>
      </c>
      <c r="B195">
        <v>36</v>
      </c>
    </row>
    <row r="196" spans="1:2" x14ac:dyDescent="0.25">
      <c r="A196" s="1">
        <v>44664</v>
      </c>
      <c r="B196">
        <v>36</v>
      </c>
    </row>
    <row r="197" spans="1:2" x14ac:dyDescent="0.25">
      <c r="A197" s="1">
        <v>44665</v>
      </c>
      <c r="B197">
        <v>45</v>
      </c>
    </row>
    <row r="198" spans="1:2" x14ac:dyDescent="0.25">
      <c r="A198" s="1">
        <v>44666</v>
      </c>
      <c r="B198">
        <v>37</v>
      </c>
    </row>
    <row r="199" spans="1:2" x14ac:dyDescent="0.25">
      <c r="A199" s="1">
        <v>44667</v>
      </c>
      <c r="B199">
        <v>37</v>
      </c>
    </row>
    <row r="200" spans="1:2" x14ac:dyDescent="0.25">
      <c r="A200" s="1">
        <v>44668</v>
      </c>
      <c r="B200">
        <v>37</v>
      </c>
    </row>
    <row r="201" spans="1:2" x14ac:dyDescent="0.25">
      <c r="A201" s="1">
        <v>44669</v>
      </c>
      <c r="B201">
        <v>14</v>
      </c>
    </row>
    <row r="202" spans="1:2" x14ac:dyDescent="0.25">
      <c r="A202" s="1">
        <v>44670</v>
      </c>
      <c r="B202">
        <v>5</v>
      </c>
    </row>
    <row r="203" spans="1:2" x14ac:dyDescent="0.25">
      <c r="A203" s="1">
        <v>44671</v>
      </c>
      <c r="B203">
        <v>10</v>
      </c>
    </row>
    <row r="204" spans="1:2" x14ac:dyDescent="0.25">
      <c r="A204" s="1">
        <v>44672</v>
      </c>
      <c r="B204">
        <v>5</v>
      </c>
    </row>
    <row r="205" spans="1:2" x14ac:dyDescent="0.25">
      <c r="A205" s="1">
        <v>44673</v>
      </c>
      <c r="B205">
        <v>5</v>
      </c>
    </row>
    <row r="206" spans="1:2" x14ac:dyDescent="0.25">
      <c r="A206" s="1">
        <v>44674</v>
      </c>
      <c r="B206">
        <v>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14B44-4C83-435A-83D5-CEC46C11D84A}">
  <dimension ref="A1:G100"/>
  <sheetViews>
    <sheetView workbookViewId="0">
      <selection activeCell="E2" sqref="E2"/>
    </sheetView>
  </sheetViews>
  <sheetFormatPr defaultRowHeight="15" x14ac:dyDescent="0.25"/>
  <cols>
    <col min="1" max="1" width="18" bestFit="1" customWidth="1"/>
  </cols>
  <sheetData>
    <row r="1" spans="1:7" x14ac:dyDescent="0.25">
      <c r="A1" s="37" t="s">
        <v>97</v>
      </c>
      <c r="B1" s="37" t="s">
        <v>98</v>
      </c>
      <c r="C1" s="37" t="s">
        <v>99</v>
      </c>
      <c r="D1" s="37" t="s">
        <v>100</v>
      </c>
      <c r="E1" s="37" t="s">
        <v>101</v>
      </c>
      <c r="F1" s="37" t="s">
        <v>102</v>
      </c>
      <c r="G1" s="37" t="s">
        <v>103</v>
      </c>
    </row>
    <row r="2" spans="1:7" x14ac:dyDescent="0.25">
      <c r="A2" s="38">
        <v>44515</v>
      </c>
      <c r="B2" t="s">
        <v>284</v>
      </c>
      <c r="C2">
        <v>30</v>
      </c>
      <c r="D2" t="s">
        <v>283</v>
      </c>
      <c r="E2" t="s">
        <v>285</v>
      </c>
    </row>
    <row r="3" spans="1:7" x14ac:dyDescent="0.25">
      <c r="A3" s="38">
        <v>44516</v>
      </c>
      <c r="B3" t="s">
        <v>104</v>
      </c>
      <c r="C3">
        <v>72</v>
      </c>
      <c r="D3" t="s">
        <v>105</v>
      </c>
      <c r="F3" t="s">
        <v>106</v>
      </c>
      <c r="G3" t="s">
        <v>286</v>
      </c>
    </row>
    <row r="4" spans="1:7" x14ac:dyDescent="0.25">
      <c r="A4" s="38">
        <v>44517</v>
      </c>
      <c r="B4" t="s">
        <v>107</v>
      </c>
      <c r="C4">
        <v>99</v>
      </c>
      <c r="D4" t="s">
        <v>105</v>
      </c>
      <c r="F4" t="s">
        <v>108</v>
      </c>
    </row>
    <row r="5" spans="1:7" x14ac:dyDescent="0.25">
      <c r="A5" s="38">
        <v>44518</v>
      </c>
      <c r="B5" t="s">
        <v>109</v>
      </c>
      <c r="C5">
        <v>112</v>
      </c>
      <c r="D5" t="s">
        <v>105</v>
      </c>
      <c r="F5" t="s">
        <v>110</v>
      </c>
    </row>
    <row r="6" spans="1:7" x14ac:dyDescent="0.25">
      <c r="A6" s="38">
        <v>44519</v>
      </c>
      <c r="B6" t="s">
        <v>111</v>
      </c>
      <c r="C6">
        <v>134</v>
      </c>
      <c r="D6" t="s">
        <v>105</v>
      </c>
      <c r="F6" t="s">
        <v>112</v>
      </c>
    </row>
    <row r="7" spans="1:7" x14ac:dyDescent="0.25">
      <c r="A7" s="38">
        <v>44520</v>
      </c>
      <c r="B7" t="s">
        <v>113</v>
      </c>
      <c r="C7">
        <v>134</v>
      </c>
      <c r="D7" t="s">
        <v>105</v>
      </c>
      <c r="F7" t="s">
        <v>114</v>
      </c>
    </row>
    <row r="8" spans="1:7" x14ac:dyDescent="0.25">
      <c r="A8" s="38">
        <v>44521</v>
      </c>
      <c r="B8" t="s">
        <v>115</v>
      </c>
      <c r="C8">
        <v>146</v>
      </c>
      <c r="D8" t="s">
        <v>105</v>
      </c>
      <c r="F8" t="s">
        <v>116</v>
      </c>
    </row>
    <row r="9" spans="1:7" x14ac:dyDescent="0.25">
      <c r="A9" s="38">
        <v>44522</v>
      </c>
      <c r="B9" t="s">
        <v>117</v>
      </c>
      <c r="C9">
        <v>166</v>
      </c>
      <c r="D9" t="s">
        <v>105</v>
      </c>
      <c r="E9" t="s">
        <v>118</v>
      </c>
      <c r="F9" t="s">
        <v>119</v>
      </c>
      <c r="G9" t="s">
        <v>118</v>
      </c>
    </row>
    <row r="10" spans="1:7" x14ac:dyDescent="0.25">
      <c r="A10" s="38">
        <v>44523</v>
      </c>
      <c r="B10" t="s">
        <v>120</v>
      </c>
      <c r="C10">
        <v>171</v>
      </c>
      <c r="D10" t="s">
        <v>105</v>
      </c>
      <c r="E10" t="s">
        <v>118</v>
      </c>
      <c r="F10" t="s">
        <v>121</v>
      </c>
      <c r="G10" t="s">
        <v>118</v>
      </c>
    </row>
    <row r="11" spans="1:7" x14ac:dyDescent="0.25">
      <c r="A11" s="38">
        <v>44524</v>
      </c>
      <c r="B11" t="s">
        <v>122</v>
      </c>
      <c r="C11">
        <v>157</v>
      </c>
      <c r="D11" t="s">
        <v>105</v>
      </c>
      <c r="F11" t="s">
        <v>123</v>
      </c>
    </row>
    <row r="12" spans="1:7" x14ac:dyDescent="0.25">
      <c r="A12" s="38">
        <v>44525</v>
      </c>
      <c r="B12" t="s">
        <v>124</v>
      </c>
      <c r="C12">
        <v>163</v>
      </c>
      <c r="D12" t="s">
        <v>105</v>
      </c>
      <c r="F12" t="s">
        <v>125</v>
      </c>
    </row>
    <row r="13" spans="1:7" x14ac:dyDescent="0.25">
      <c r="A13" s="38">
        <v>44526</v>
      </c>
      <c r="B13" t="s">
        <v>126</v>
      </c>
      <c r="C13">
        <v>159</v>
      </c>
      <c r="D13" t="s">
        <v>105</v>
      </c>
      <c r="F13" t="s">
        <v>127</v>
      </c>
    </row>
    <row r="14" spans="1:7" x14ac:dyDescent="0.25">
      <c r="A14" s="38">
        <v>44527</v>
      </c>
      <c r="B14" t="s">
        <v>128</v>
      </c>
      <c r="C14">
        <v>153</v>
      </c>
      <c r="D14" t="s">
        <v>105</v>
      </c>
      <c r="F14" t="s">
        <v>129</v>
      </c>
    </row>
    <row r="15" spans="1:7" x14ac:dyDescent="0.25">
      <c r="A15" s="38">
        <v>44528</v>
      </c>
      <c r="B15" t="s">
        <v>130</v>
      </c>
      <c r="C15">
        <v>154</v>
      </c>
      <c r="D15" t="s">
        <v>105</v>
      </c>
      <c r="F15" t="s">
        <v>131</v>
      </c>
    </row>
    <row r="16" spans="1:7" x14ac:dyDescent="0.25">
      <c r="A16" s="38">
        <v>44529</v>
      </c>
      <c r="B16" t="s">
        <v>132</v>
      </c>
      <c r="C16">
        <v>154</v>
      </c>
      <c r="D16" t="s">
        <v>105</v>
      </c>
      <c r="F16" t="s">
        <v>133</v>
      </c>
    </row>
    <row r="17" spans="1:7" x14ac:dyDescent="0.25">
      <c r="A17" s="38">
        <v>44530</v>
      </c>
      <c r="B17" t="s">
        <v>134</v>
      </c>
      <c r="C17">
        <v>166</v>
      </c>
      <c r="D17" t="s">
        <v>105</v>
      </c>
      <c r="E17" t="s">
        <v>135</v>
      </c>
      <c r="F17" t="s">
        <v>136</v>
      </c>
      <c r="G17" t="s">
        <v>135</v>
      </c>
    </row>
    <row r="18" spans="1:7" x14ac:dyDescent="0.25">
      <c r="A18" s="38">
        <v>44531</v>
      </c>
      <c r="B18" t="s">
        <v>137</v>
      </c>
      <c r="C18">
        <v>139</v>
      </c>
      <c r="D18" t="s">
        <v>105</v>
      </c>
    </row>
    <row r="19" spans="1:7" x14ac:dyDescent="0.25">
      <c r="A19" s="38">
        <v>44532</v>
      </c>
      <c r="B19" t="s">
        <v>137</v>
      </c>
      <c r="C19">
        <v>139</v>
      </c>
      <c r="D19" t="s">
        <v>105</v>
      </c>
      <c r="F19" t="s">
        <v>138</v>
      </c>
    </row>
    <row r="20" spans="1:7" x14ac:dyDescent="0.25">
      <c r="A20" s="38">
        <v>44533</v>
      </c>
      <c r="B20" t="s">
        <v>139</v>
      </c>
      <c r="C20">
        <v>139</v>
      </c>
      <c r="D20" t="s">
        <v>105</v>
      </c>
      <c r="E20" t="s">
        <v>140</v>
      </c>
      <c r="F20" t="s">
        <v>141</v>
      </c>
      <c r="G20" t="s">
        <v>140</v>
      </c>
    </row>
    <row r="21" spans="1:7" x14ac:dyDescent="0.25">
      <c r="A21" s="38">
        <v>44534</v>
      </c>
      <c r="B21" t="s">
        <v>142</v>
      </c>
      <c r="C21">
        <v>130</v>
      </c>
      <c r="D21" t="s">
        <v>143</v>
      </c>
    </row>
    <row r="22" spans="1:7" x14ac:dyDescent="0.25">
      <c r="A22" s="38">
        <v>44535</v>
      </c>
      <c r="B22" t="s">
        <v>144</v>
      </c>
      <c r="C22">
        <v>144</v>
      </c>
      <c r="D22" t="s">
        <v>143</v>
      </c>
      <c r="E22" t="s">
        <v>145</v>
      </c>
      <c r="F22" t="s">
        <v>146</v>
      </c>
      <c r="G22" t="s">
        <v>145</v>
      </c>
    </row>
    <row r="23" spans="1:7" x14ac:dyDescent="0.25">
      <c r="A23" s="38">
        <v>44536</v>
      </c>
      <c r="B23" t="s">
        <v>147</v>
      </c>
      <c r="C23">
        <v>147</v>
      </c>
      <c r="D23" t="s">
        <v>148</v>
      </c>
      <c r="F23" t="s">
        <v>149</v>
      </c>
    </row>
    <row r="24" spans="1:7" x14ac:dyDescent="0.25">
      <c r="A24" s="38">
        <v>44537</v>
      </c>
      <c r="B24" t="s">
        <v>150</v>
      </c>
      <c r="C24">
        <v>147</v>
      </c>
      <c r="D24" t="s">
        <v>151</v>
      </c>
      <c r="F24" t="s">
        <v>152</v>
      </c>
    </row>
    <row r="25" spans="1:7" x14ac:dyDescent="0.25">
      <c r="A25" s="38">
        <v>44538</v>
      </c>
      <c r="B25" t="s">
        <v>153</v>
      </c>
      <c r="C25">
        <v>146</v>
      </c>
      <c r="D25" t="s">
        <v>151</v>
      </c>
      <c r="F25" t="s">
        <v>154</v>
      </c>
    </row>
    <row r="26" spans="1:7" x14ac:dyDescent="0.25">
      <c r="A26" s="38">
        <v>44539</v>
      </c>
      <c r="B26" t="s">
        <v>155</v>
      </c>
      <c r="C26">
        <v>132</v>
      </c>
      <c r="D26" t="s">
        <v>156</v>
      </c>
      <c r="F26" t="s">
        <v>157</v>
      </c>
    </row>
    <row r="27" spans="1:7" x14ac:dyDescent="0.25">
      <c r="A27" s="38">
        <v>44540</v>
      </c>
      <c r="B27" t="s">
        <v>158</v>
      </c>
      <c r="C27">
        <v>130</v>
      </c>
      <c r="D27" t="s">
        <v>156</v>
      </c>
      <c r="F27" t="s">
        <v>159</v>
      </c>
    </row>
    <row r="28" spans="1:7" x14ac:dyDescent="0.25">
      <c r="A28" s="38">
        <v>44541</v>
      </c>
      <c r="B28" t="s">
        <v>160</v>
      </c>
      <c r="C28">
        <v>133</v>
      </c>
      <c r="D28" t="s">
        <v>156</v>
      </c>
      <c r="F28" t="s">
        <v>161</v>
      </c>
    </row>
    <row r="29" spans="1:7" x14ac:dyDescent="0.25">
      <c r="A29" s="38">
        <v>44542</v>
      </c>
      <c r="B29" t="s">
        <v>162</v>
      </c>
      <c r="C29">
        <v>132</v>
      </c>
      <c r="D29" t="s">
        <v>156</v>
      </c>
      <c r="F29" t="s">
        <v>163</v>
      </c>
    </row>
    <row r="30" spans="1:7" x14ac:dyDescent="0.25">
      <c r="A30" s="38">
        <v>44543</v>
      </c>
      <c r="B30" t="s">
        <v>164</v>
      </c>
      <c r="C30">
        <v>115</v>
      </c>
      <c r="D30" t="s">
        <v>156</v>
      </c>
      <c r="F30" t="s">
        <v>165</v>
      </c>
    </row>
    <row r="31" spans="1:7" x14ac:dyDescent="0.25">
      <c r="A31" s="38">
        <v>44544</v>
      </c>
      <c r="B31" t="s">
        <v>166</v>
      </c>
      <c r="C31">
        <v>129</v>
      </c>
      <c r="D31" t="s">
        <v>156</v>
      </c>
      <c r="E31" t="s">
        <v>167</v>
      </c>
      <c r="F31" t="s">
        <v>168</v>
      </c>
      <c r="G31" t="s">
        <v>167</v>
      </c>
    </row>
    <row r="32" spans="1:7" x14ac:dyDescent="0.25">
      <c r="A32" s="38">
        <v>44545</v>
      </c>
      <c r="B32" t="s">
        <v>169</v>
      </c>
      <c r="C32">
        <v>109</v>
      </c>
      <c r="D32" t="s">
        <v>170</v>
      </c>
      <c r="E32" t="s">
        <v>171</v>
      </c>
      <c r="F32" t="s">
        <v>172</v>
      </c>
      <c r="G32" t="s">
        <v>171</v>
      </c>
    </row>
    <row r="33" spans="1:7" x14ac:dyDescent="0.25">
      <c r="A33" s="38">
        <v>44546</v>
      </c>
      <c r="B33" t="s">
        <v>173</v>
      </c>
      <c r="C33">
        <v>92</v>
      </c>
      <c r="D33" t="s">
        <v>170</v>
      </c>
      <c r="F33" t="s">
        <v>174</v>
      </c>
    </row>
    <row r="34" spans="1:7" x14ac:dyDescent="0.25">
      <c r="A34" s="38">
        <v>44547</v>
      </c>
      <c r="B34" t="s">
        <v>175</v>
      </c>
      <c r="C34">
        <v>99</v>
      </c>
      <c r="D34" t="s">
        <v>170</v>
      </c>
    </row>
    <row r="35" spans="1:7" x14ac:dyDescent="0.25">
      <c r="A35" s="38">
        <v>44548</v>
      </c>
      <c r="B35" t="s">
        <v>176</v>
      </c>
      <c r="C35">
        <v>108</v>
      </c>
      <c r="D35" t="s">
        <v>170</v>
      </c>
      <c r="F35" t="s">
        <v>177</v>
      </c>
    </row>
    <row r="36" spans="1:7" x14ac:dyDescent="0.25">
      <c r="A36" s="38">
        <v>44549</v>
      </c>
      <c r="B36" t="s">
        <v>178</v>
      </c>
      <c r="C36">
        <v>112</v>
      </c>
      <c r="D36" t="s">
        <v>179</v>
      </c>
      <c r="E36" t="s">
        <v>180</v>
      </c>
      <c r="F36" t="s">
        <v>181</v>
      </c>
      <c r="G36" t="s">
        <v>180</v>
      </c>
    </row>
    <row r="37" spans="1:7" x14ac:dyDescent="0.25">
      <c r="A37" s="38">
        <v>44550</v>
      </c>
      <c r="B37" t="s">
        <v>182</v>
      </c>
      <c r="C37">
        <v>111</v>
      </c>
      <c r="D37" t="s">
        <v>179</v>
      </c>
      <c r="F37" t="s">
        <v>183</v>
      </c>
    </row>
    <row r="38" spans="1:7" x14ac:dyDescent="0.25">
      <c r="A38" s="38">
        <v>44551</v>
      </c>
      <c r="B38" t="s">
        <v>184</v>
      </c>
      <c r="C38">
        <v>107</v>
      </c>
      <c r="D38" t="s">
        <v>185</v>
      </c>
      <c r="F38" t="s">
        <v>186</v>
      </c>
    </row>
    <row r="39" spans="1:7" x14ac:dyDescent="0.25">
      <c r="A39" s="38">
        <v>44552</v>
      </c>
      <c r="B39" t="s">
        <v>187</v>
      </c>
      <c r="C39">
        <v>101</v>
      </c>
      <c r="D39" t="s">
        <v>185</v>
      </c>
      <c r="F39" t="s">
        <v>188</v>
      </c>
    </row>
    <row r="40" spans="1:7" x14ac:dyDescent="0.25">
      <c r="A40" s="38">
        <v>44553</v>
      </c>
      <c r="B40" t="s">
        <v>189</v>
      </c>
      <c r="C40">
        <v>110</v>
      </c>
      <c r="D40" t="s">
        <v>185</v>
      </c>
      <c r="E40" t="s">
        <v>190</v>
      </c>
      <c r="F40" t="s">
        <v>191</v>
      </c>
      <c r="G40" t="s">
        <v>190</v>
      </c>
    </row>
    <row r="41" spans="1:7" x14ac:dyDescent="0.25">
      <c r="A41" s="38">
        <v>44554</v>
      </c>
      <c r="B41" t="s">
        <v>192</v>
      </c>
      <c r="C41">
        <v>99</v>
      </c>
      <c r="D41" t="s">
        <v>185</v>
      </c>
      <c r="E41" t="s">
        <v>193</v>
      </c>
      <c r="F41" t="s">
        <v>194</v>
      </c>
      <c r="G41" t="s">
        <v>193</v>
      </c>
    </row>
    <row r="42" spans="1:7" x14ac:dyDescent="0.25">
      <c r="A42" s="38">
        <v>44555</v>
      </c>
      <c r="B42" t="s">
        <v>195</v>
      </c>
      <c r="C42">
        <v>115</v>
      </c>
      <c r="D42" t="s">
        <v>185</v>
      </c>
      <c r="F42" t="s">
        <v>196</v>
      </c>
    </row>
    <row r="43" spans="1:7" x14ac:dyDescent="0.25">
      <c r="A43" s="38">
        <v>44556</v>
      </c>
      <c r="B43" t="s">
        <v>197</v>
      </c>
      <c r="C43">
        <v>85</v>
      </c>
      <c r="D43" t="s">
        <v>185</v>
      </c>
      <c r="E43" t="s">
        <v>198</v>
      </c>
      <c r="F43" t="s">
        <v>199</v>
      </c>
      <c r="G43" t="s">
        <v>198</v>
      </c>
    </row>
    <row r="44" spans="1:7" x14ac:dyDescent="0.25">
      <c r="A44" s="38">
        <v>44557</v>
      </c>
      <c r="B44" t="s">
        <v>200</v>
      </c>
      <c r="C44">
        <v>65</v>
      </c>
      <c r="D44" t="s">
        <v>201</v>
      </c>
      <c r="E44" t="s">
        <v>202</v>
      </c>
      <c r="F44" t="s">
        <v>203</v>
      </c>
      <c r="G44" t="s">
        <v>202</v>
      </c>
    </row>
    <row r="45" spans="1:7" x14ac:dyDescent="0.25">
      <c r="A45" s="38">
        <v>44558</v>
      </c>
      <c r="B45" t="s">
        <v>204</v>
      </c>
      <c r="C45">
        <v>66</v>
      </c>
      <c r="D45" t="s">
        <v>201</v>
      </c>
      <c r="E45" t="s">
        <v>205</v>
      </c>
      <c r="F45" t="s">
        <v>206</v>
      </c>
      <c r="G45" t="s">
        <v>205</v>
      </c>
    </row>
    <row r="46" spans="1:7" x14ac:dyDescent="0.25">
      <c r="A46" s="38">
        <v>44559</v>
      </c>
      <c r="B46" t="s">
        <v>207</v>
      </c>
      <c r="C46">
        <v>10</v>
      </c>
      <c r="D46" t="s">
        <v>208</v>
      </c>
      <c r="E46" t="s">
        <v>209</v>
      </c>
      <c r="F46" t="s">
        <v>210</v>
      </c>
      <c r="G46" t="s">
        <v>209</v>
      </c>
    </row>
    <row r="47" spans="1:7" x14ac:dyDescent="0.25">
      <c r="A47" s="38">
        <v>44560</v>
      </c>
      <c r="B47" t="s">
        <v>211</v>
      </c>
      <c r="C47">
        <v>25</v>
      </c>
      <c r="D47" t="s">
        <v>212</v>
      </c>
      <c r="F47" t="s">
        <v>213</v>
      </c>
    </row>
    <row r="48" spans="1:7" x14ac:dyDescent="0.25">
      <c r="A48" s="38">
        <v>44561</v>
      </c>
      <c r="B48" t="s">
        <v>214</v>
      </c>
      <c r="C48">
        <v>3</v>
      </c>
      <c r="D48" t="s">
        <v>215</v>
      </c>
      <c r="F48" t="s">
        <v>216</v>
      </c>
    </row>
    <row r="49" spans="1:7" x14ac:dyDescent="0.25">
      <c r="A49" s="38">
        <v>44562</v>
      </c>
      <c r="B49" t="s">
        <v>217</v>
      </c>
      <c r="C49">
        <v>3</v>
      </c>
      <c r="D49" t="s">
        <v>21</v>
      </c>
      <c r="F49" t="s">
        <v>218</v>
      </c>
    </row>
    <row r="50" spans="1:7" x14ac:dyDescent="0.25">
      <c r="A50" s="38">
        <v>44563</v>
      </c>
      <c r="B50" t="s">
        <v>219</v>
      </c>
      <c r="C50">
        <v>6</v>
      </c>
      <c r="D50" t="s">
        <v>220</v>
      </c>
      <c r="F50" t="s">
        <v>219</v>
      </c>
    </row>
    <row r="51" spans="1:7" x14ac:dyDescent="0.25">
      <c r="A51" s="38">
        <v>44564</v>
      </c>
      <c r="B51" t="s">
        <v>221</v>
      </c>
      <c r="C51">
        <v>3</v>
      </c>
      <c r="D51" t="s">
        <v>22</v>
      </c>
      <c r="F51" t="s">
        <v>221</v>
      </c>
    </row>
    <row r="52" spans="1:7" x14ac:dyDescent="0.25">
      <c r="A52" s="38">
        <v>44565</v>
      </c>
      <c r="B52" t="s">
        <v>222</v>
      </c>
      <c r="C52">
        <v>3</v>
      </c>
      <c r="D52" t="s">
        <v>23</v>
      </c>
      <c r="F52" t="s">
        <v>222</v>
      </c>
    </row>
    <row r="53" spans="1:7" x14ac:dyDescent="0.25">
      <c r="A53" s="38">
        <v>44566</v>
      </c>
      <c r="B53" t="s">
        <v>223</v>
      </c>
      <c r="C53">
        <v>2</v>
      </c>
      <c r="D53" t="s">
        <v>22</v>
      </c>
      <c r="F53" t="s">
        <v>223</v>
      </c>
    </row>
    <row r="54" spans="1:7" x14ac:dyDescent="0.25">
      <c r="A54" s="38">
        <v>44577</v>
      </c>
      <c r="B54" t="s">
        <v>224</v>
      </c>
      <c r="C54">
        <v>5</v>
      </c>
      <c r="D54" t="s">
        <v>21</v>
      </c>
    </row>
    <row r="55" spans="1:7" x14ac:dyDescent="0.25">
      <c r="A55" s="38">
        <v>44578</v>
      </c>
      <c r="B55" t="s">
        <v>224</v>
      </c>
      <c r="C55">
        <v>5</v>
      </c>
      <c r="D55" t="s">
        <v>21</v>
      </c>
      <c r="F55" t="s">
        <v>224</v>
      </c>
    </row>
    <row r="56" spans="1:7" x14ac:dyDescent="0.25">
      <c r="A56" s="38">
        <v>44579</v>
      </c>
      <c r="B56" t="s">
        <v>225</v>
      </c>
      <c r="C56">
        <v>2</v>
      </c>
      <c r="D56" t="s">
        <v>226</v>
      </c>
    </row>
    <row r="57" spans="1:7" x14ac:dyDescent="0.25">
      <c r="A57" s="38">
        <v>44580</v>
      </c>
      <c r="B57" t="s">
        <v>227</v>
      </c>
      <c r="C57">
        <v>7</v>
      </c>
      <c r="D57" t="s">
        <v>226</v>
      </c>
    </row>
    <row r="58" spans="1:7" x14ac:dyDescent="0.25">
      <c r="A58" s="38">
        <v>44581</v>
      </c>
      <c r="B58" t="s">
        <v>227</v>
      </c>
      <c r="C58">
        <v>7</v>
      </c>
      <c r="D58" t="s">
        <v>226</v>
      </c>
    </row>
    <row r="59" spans="1:7" x14ac:dyDescent="0.25">
      <c r="A59" s="38">
        <v>44582</v>
      </c>
      <c r="B59" t="s">
        <v>228</v>
      </c>
      <c r="C59">
        <v>9</v>
      </c>
      <c r="D59" t="s">
        <v>229</v>
      </c>
      <c r="F59" t="s">
        <v>230</v>
      </c>
    </row>
    <row r="60" spans="1:7" x14ac:dyDescent="0.25">
      <c r="A60" s="38">
        <v>44583</v>
      </c>
      <c r="B60" t="s">
        <v>231</v>
      </c>
      <c r="C60">
        <v>17</v>
      </c>
      <c r="D60" t="s">
        <v>232</v>
      </c>
      <c r="E60" t="s">
        <v>233</v>
      </c>
      <c r="F60" t="s">
        <v>234</v>
      </c>
      <c r="G60" t="s">
        <v>233</v>
      </c>
    </row>
    <row r="61" spans="1:7" x14ac:dyDescent="0.25">
      <c r="A61" s="38">
        <v>44584</v>
      </c>
      <c r="B61" t="s">
        <v>235</v>
      </c>
      <c r="C61">
        <v>13</v>
      </c>
      <c r="D61" t="s">
        <v>236</v>
      </c>
      <c r="F61" t="s">
        <v>237</v>
      </c>
    </row>
    <row r="62" spans="1:7" x14ac:dyDescent="0.25">
      <c r="A62" s="38">
        <v>44585</v>
      </c>
      <c r="B62" t="s">
        <v>238</v>
      </c>
      <c r="C62">
        <v>15</v>
      </c>
      <c r="D62" t="s">
        <v>236</v>
      </c>
      <c r="E62" t="s">
        <v>239</v>
      </c>
      <c r="F62" t="s">
        <v>240</v>
      </c>
      <c r="G62" t="s">
        <v>239</v>
      </c>
    </row>
    <row r="63" spans="1:7" x14ac:dyDescent="0.25">
      <c r="A63" s="38">
        <v>44586</v>
      </c>
      <c r="B63" t="s">
        <v>241</v>
      </c>
      <c r="C63">
        <v>20</v>
      </c>
      <c r="D63" t="s">
        <v>242</v>
      </c>
      <c r="E63" t="s">
        <v>243</v>
      </c>
      <c r="G63" t="s">
        <v>243</v>
      </c>
    </row>
    <row r="64" spans="1:7" x14ac:dyDescent="0.25">
      <c r="A64" s="38">
        <v>44587</v>
      </c>
      <c r="B64" t="s">
        <v>244</v>
      </c>
      <c r="C64">
        <v>23</v>
      </c>
      <c r="D64" t="s">
        <v>242</v>
      </c>
      <c r="F64" t="s">
        <v>245</v>
      </c>
    </row>
    <row r="65" spans="1:7" x14ac:dyDescent="0.25">
      <c r="A65" s="38">
        <v>44588</v>
      </c>
      <c r="B65" t="s">
        <v>246</v>
      </c>
      <c r="C65">
        <v>19</v>
      </c>
      <c r="D65" t="s">
        <v>242</v>
      </c>
      <c r="E65" t="s">
        <v>247</v>
      </c>
      <c r="F65" t="s">
        <v>246</v>
      </c>
      <c r="G65" t="s">
        <v>247</v>
      </c>
    </row>
    <row r="66" spans="1:7" x14ac:dyDescent="0.25">
      <c r="A66" s="38">
        <v>44613</v>
      </c>
      <c r="B66" t="s">
        <v>248</v>
      </c>
      <c r="C66">
        <v>4</v>
      </c>
      <c r="D66" t="s">
        <v>24</v>
      </c>
    </row>
    <row r="67" spans="1:7" x14ac:dyDescent="0.25">
      <c r="A67" s="38">
        <v>44614</v>
      </c>
      <c r="B67" t="s">
        <v>248</v>
      </c>
      <c r="C67">
        <v>4</v>
      </c>
      <c r="D67" t="s">
        <v>24</v>
      </c>
    </row>
    <row r="68" spans="1:7" x14ac:dyDescent="0.25">
      <c r="A68" s="38">
        <v>44615</v>
      </c>
      <c r="B68" t="s">
        <v>248</v>
      </c>
      <c r="C68">
        <v>4</v>
      </c>
      <c r="D68" t="s">
        <v>24</v>
      </c>
    </row>
    <row r="69" spans="1:7" x14ac:dyDescent="0.25">
      <c r="A69" s="38">
        <v>44616</v>
      </c>
      <c r="B69" t="s">
        <v>248</v>
      </c>
      <c r="C69">
        <v>4</v>
      </c>
      <c r="D69" t="s">
        <v>24</v>
      </c>
    </row>
    <row r="70" spans="1:7" x14ac:dyDescent="0.25">
      <c r="A70" s="38">
        <v>44617</v>
      </c>
      <c r="B70" t="s">
        <v>248</v>
      </c>
      <c r="C70">
        <v>4</v>
      </c>
      <c r="D70" t="s">
        <v>24</v>
      </c>
    </row>
    <row r="71" spans="1:7" x14ac:dyDescent="0.25">
      <c r="A71" s="38">
        <v>44618</v>
      </c>
      <c r="B71" t="s">
        <v>248</v>
      </c>
      <c r="C71">
        <v>4</v>
      </c>
      <c r="D71" t="s">
        <v>24</v>
      </c>
    </row>
    <row r="72" spans="1:7" x14ac:dyDescent="0.25">
      <c r="A72" s="38">
        <v>44619</v>
      </c>
      <c r="B72" t="s">
        <v>248</v>
      </c>
      <c r="C72">
        <v>4</v>
      </c>
      <c r="D72" t="s">
        <v>24</v>
      </c>
    </row>
    <row r="73" spans="1:7" x14ac:dyDescent="0.25">
      <c r="A73" s="38">
        <v>44620</v>
      </c>
      <c r="B73" t="s">
        <v>248</v>
      </c>
      <c r="C73">
        <v>4</v>
      </c>
      <c r="D73" t="s">
        <v>24</v>
      </c>
    </row>
    <row r="74" spans="1:7" x14ac:dyDescent="0.25">
      <c r="A74" s="38">
        <v>44621</v>
      </c>
      <c r="B74" t="s">
        <v>248</v>
      </c>
      <c r="C74">
        <v>4</v>
      </c>
      <c r="D74" t="s">
        <v>24</v>
      </c>
    </row>
    <row r="75" spans="1:7" x14ac:dyDescent="0.25">
      <c r="A75" s="38">
        <v>44622</v>
      </c>
      <c r="B75" t="s">
        <v>248</v>
      </c>
      <c r="C75">
        <v>4</v>
      </c>
      <c r="D75" t="s">
        <v>24</v>
      </c>
    </row>
    <row r="76" spans="1:7" x14ac:dyDescent="0.25">
      <c r="A76" s="38">
        <v>44623</v>
      </c>
      <c r="B76" t="s">
        <v>248</v>
      </c>
      <c r="C76">
        <v>4</v>
      </c>
      <c r="D76" t="s">
        <v>24</v>
      </c>
    </row>
    <row r="77" spans="1:7" x14ac:dyDescent="0.25">
      <c r="A77" s="38">
        <v>44624</v>
      </c>
      <c r="B77" t="s">
        <v>248</v>
      </c>
      <c r="C77">
        <v>4</v>
      </c>
      <c r="D77" t="s">
        <v>24</v>
      </c>
    </row>
    <row r="78" spans="1:7" x14ac:dyDescent="0.25">
      <c r="A78" s="38">
        <v>44625</v>
      </c>
      <c r="B78" t="s">
        <v>248</v>
      </c>
      <c r="C78">
        <v>4</v>
      </c>
      <c r="D78" t="s">
        <v>24</v>
      </c>
    </row>
    <row r="79" spans="1:7" x14ac:dyDescent="0.25">
      <c r="A79" s="38">
        <v>44626</v>
      </c>
      <c r="B79" t="s">
        <v>249</v>
      </c>
      <c r="C79">
        <v>12</v>
      </c>
      <c r="D79" t="s">
        <v>250</v>
      </c>
      <c r="E79" t="s">
        <v>251</v>
      </c>
      <c r="G79" t="s">
        <v>251</v>
      </c>
    </row>
    <row r="80" spans="1:7" x14ac:dyDescent="0.25">
      <c r="A80" s="38">
        <v>44627</v>
      </c>
      <c r="B80" t="s">
        <v>249</v>
      </c>
      <c r="C80">
        <v>12</v>
      </c>
      <c r="D80" t="s">
        <v>250</v>
      </c>
      <c r="E80" t="s">
        <v>251</v>
      </c>
      <c r="F80" t="s">
        <v>252</v>
      </c>
      <c r="G80" t="s">
        <v>251</v>
      </c>
    </row>
    <row r="81" spans="1:7" x14ac:dyDescent="0.25">
      <c r="A81" s="38">
        <v>44628</v>
      </c>
      <c r="B81" t="s">
        <v>248</v>
      </c>
      <c r="C81">
        <v>4</v>
      </c>
      <c r="D81" t="s">
        <v>24</v>
      </c>
    </row>
    <row r="82" spans="1:7" x14ac:dyDescent="0.25">
      <c r="A82" s="38">
        <v>44629</v>
      </c>
      <c r="B82" t="s">
        <v>248</v>
      </c>
      <c r="C82">
        <v>4</v>
      </c>
      <c r="D82" t="s">
        <v>24</v>
      </c>
    </row>
    <row r="83" spans="1:7" x14ac:dyDescent="0.25">
      <c r="A83" s="38">
        <v>44630</v>
      </c>
      <c r="B83" t="s">
        <v>248</v>
      </c>
      <c r="C83">
        <v>4</v>
      </c>
      <c r="D83" t="s">
        <v>24</v>
      </c>
    </row>
    <row r="84" spans="1:7" x14ac:dyDescent="0.25">
      <c r="A84" s="38">
        <v>44631</v>
      </c>
      <c r="B84" t="s">
        <v>248</v>
      </c>
      <c r="C84">
        <v>4</v>
      </c>
      <c r="D84" t="s">
        <v>24</v>
      </c>
    </row>
    <row r="85" spans="1:7" x14ac:dyDescent="0.25">
      <c r="A85" s="38">
        <v>44632</v>
      </c>
      <c r="B85" t="s">
        <v>248</v>
      </c>
      <c r="C85">
        <v>4</v>
      </c>
      <c r="D85" t="s">
        <v>24</v>
      </c>
    </row>
    <row r="86" spans="1:7" x14ac:dyDescent="0.25">
      <c r="A86" s="38">
        <v>44633</v>
      </c>
      <c r="B86" t="s">
        <v>248</v>
      </c>
      <c r="C86">
        <v>4</v>
      </c>
      <c r="D86" t="s">
        <v>24</v>
      </c>
    </row>
    <row r="87" spans="1:7" x14ac:dyDescent="0.25">
      <c r="A87" s="38">
        <v>44634</v>
      </c>
      <c r="B87" t="s">
        <v>248</v>
      </c>
      <c r="C87">
        <v>4</v>
      </c>
      <c r="D87" t="s">
        <v>24</v>
      </c>
    </row>
    <row r="88" spans="1:7" x14ac:dyDescent="0.25">
      <c r="A88" s="38">
        <v>44635</v>
      </c>
      <c r="B88" t="s">
        <v>253</v>
      </c>
      <c r="C88">
        <v>7</v>
      </c>
      <c r="D88" t="s">
        <v>254</v>
      </c>
      <c r="E88" t="s">
        <v>255</v>
      </c>
      <c r="G88" t="s">
        <v>255</v>
      </c>
    </row>
    <row r="89" spans="1:7" x14ac:dyDescent="0.25">
      <c r="A89" s="38">
        <v>44636</v>
      </c>
      <c r="B89" t="s">
        <v>253</v>
      </c>
      <c r="C89">
        <v>7</v>
      </c>
      <c r="D89" t="s">
        <v>254</v>
      </c>
      <c r="F89" t="s">
        <v>256</v>
      </c>
    </row>
    <row r="90" spans="1:7" x14ac:dyDescent="0.25">
      <c r="A90" s="38">
        <v>44637</v>
      </c>
      <c r="B90" t="s">
        <v>257</v>
      </c>
      <c r="C90">
        <v>8</v>
      </c>
      <c r="D90" t="s">
        <v>254</v>
      </c>
      <c r="E90" t="s">
        <v>258</v>
      </c>
      <c r="G90" t="s">
        <v>258</v>
      </c>
    </row>
    <row r="91" spans="1:7" x14ac:dyDescent="0.25">
      <c r="A91" s="38">
        <v>44638</v>
      </c>
      <c r="B91" t="s">
        <v>257</v>
      </c>
      <c r="C91">
        <v>8</v>
      </c>
      <c r="D91" t="s">
        <v>254</v>
      </c>
    </row>
    <row r="92" spans="1:7" x14ac:dyDescent="0.25">
      <c r="A92" s="38">
        <v>44639</v>
      </c>
      <c r="B92" t="s">
        <v>257</v>
      </c>
      <c r="C92">
        <v>8</v>
      </c>
      <c r="D92" t="s">
        <v>254</v>
      </c>
    </row>
    <row r="93" spans="1:7" x14ac:dyDescent="0.25">
      <c r="A93" s="38">
        <v>44640</v>
      </c>
      <c r="B93" t="s">
        <v>257</v>
      </c>
      <c r="C93">
        <v>8</v>
      </c>
      <c r="D93" t="s">
        <v>254</v>
      </c>
    </row>
    <row r="94" spans="1:7" x14ac:dyDescent="0.25">
      <c r="A94" s="38">
        <v>44641</v>
      </c>
      <c r="B94" t="s">
        <v>257</v>
      </c>
      <c r="C94">
        <v>8</v>
      </c>
      <c r="D94" t="s">
        <v>254</v>
      </c>
    </row>
    <row r="95" spans="1:7" x14ac:dyDescent="0.25">
      <c r="A95" s="38">
        <v>44642</v>
      </c>
      <c r="B95" t="s">
        <v>259</v>
      </c>
      <c r="C95">
        <v>9</v>
      </c>
      <c r="D95" t="s">
        <v>260</v>
      </c>
      <c r="E95" t="s">
        <v>261</v>
      </c>
      <c r="G95" t="s">
        <v>261</v>
      </c>
    </row>
    <row r="96" spans="1:7" x14ac:dyDescent="0.25">
      <c r="A96" s="38">
        <v>44643</v>
      </c>
      <c r="B96" t="s">
        <v>259</v>
      </c>
      <c r="C96">
        <v>9</v>
      </c>
      <c r="D96" t="s">
        <v>260</v>
      </c>
      <c r="E96" t="s">
        <v>262</v>
      </c>
      <c r="F96" t="s">
        <v>263</v>
      </c>
      <c r="G96" t="s">
        <v>262</v>
      </c>
    </row>
    <row r="97" spans="1:7" x14ac:dyDescent="0.25">
      <c r="A97" s="38">
        <v>44644</v>
      </c>
      <c r="B97" t="s">
        <v>264</v>
      </c>
      <c r="C97">
        <v>4</v>
      </c>
      <c r="D97" t="s">
        <v>24</v>
      </c>
    </row>
    <row r="98" spans="1:7" x14ac:dyDescent="0.25">
      <c r="A98" s="38">
        <v>44645</v>
      </c>
      <c r="B98" t="s">
        <v>264</v>
      </c>
      <c r="C98">
        <v>4</v>
      </c>
      <c r="D98" t="s">
        <v>24</v>
      </c>
    </row>
    <row r="99" spans="1:7" x14ac:dyDescent="0.25">
      <c r="A99" s="38">
        <v>44646</v>
      </c>
      <c r="B99" t="s">
        <v>264</v>
      </c>
      <c r="C99">
        <v>4</v>
      </c>
      <c r="D99" t="s">
        <v>24</v>
      </c>
    </row>
    <row r="100" spans="1:7" x14ac:dyDescent="0.25">
      <c r="A100" s="38">
        <v>44647</v>
      </c>
      <c r="B100" t="s">
        <v>264</v>
      </c>
      <c r="C100">
        <v>4</v>
      </c>
      <c r="D100" t="s">
        <v>24</v>
      </c>
      <c r="E100" t="s">
        <v>265</v>
      </c>
      <c r="F100" t="s">
        <v>264</v>
      </c>
      <c r="G100"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MayEp1</vt:lpstr>
      <vt:lpstr>MayEp2</vt:lpstr>
      <vt:lpstr>CocInfo</vt:lpstr>
      <vt:lpstr>DinhViCoc</vt:lpstr>
      <vt:lpstr>NgayEp</vt:lpstr>
      <vt:lpstr>CongViec</vt:lpstr>
      <vt:lpstr>dthi</vt:lpstr>
      <vt:lpstr>NKTC mẫu</vt:lpstr>
      <vt:lpstr>NKTC</vt:lpstr>
      <vt:lpstr>LMTN</vt:lpstr>
      <vt:lpstr>LMTN Mẫu</vt:lpstr>
      <vt:lpstr>NTVL</vt:lpstr>
      <vt:lpstr>NTCV</vt:lpstr>
      <vt:lpstr>454</vt:lpstr>
      <vt:lpstr>904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Trinh</dc:creator>
  <cp:lastModifiedBy>Quan Trinh</cp:lastModifiedBy>
  <dcterms:created xsi:type="dcterms:W3CDTF">2022-04-03T07:33:28Z</dcterms:created>
  <dcterms:modified xsi:type="dcterms:W3CDTF">2022-09-30T07:54:19Z</dcterms:modified>
</cp:coreProperties>
</file>