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felipe_sanhuezac_usm_cl/Documents/Ingeniería Civil Metalúrgica/2025-1/Ayudantías/ICN345 - ADMINISTRACIÓN DE LA PRODUCCIÓN/"/>
    </mc:Choice>
  </mc:AlternateContent>
  <xr:revisionPtr revIDLastSave="607" documentId="11_AD4D2F04E46CFB4ACB3E207B5D51EB3C683EDF1D" xr6:coauthVersionLast="47" xr6:coauthVersionMax="47" xr10:uidLastSave="{A756AAFD-F003-4748-88FD-4AA72C1D6382}"/>
  <bookViews>
    <workbookView xWindow="-120" yWindow="-120" windowWidth="29040" windowHeight="16440" activeTab="2" xr2:uid="{00000000-000D-0000-FFFF-FFFF00000000}"/>
  </bookViews>
  <sheets>
    <sheet name="A)" sheetId="1" r:id="rId1"/>
    <sheet name="B)" sheetId="2" r:id="rId2"/>
    <sheet name="C) y 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H21" i="3"/>
  <c r="H22" i="3"/>
  <c r="H23" i="3"/>
  <c r="H24" i="3"/>
  <c r="H19" i="3"/>
  <c r="C12" i="2"/>
  <c r="B13" i="2"/>
  <c r="C13" i="2" s="1"/>
  <c r="B14" i="2" s="1"/>
  <c r="C14" i="2" s="1"/>
  <c r="B15" i="2" s="1"/>
  <c r="C15" i="2" s="1"/>
  <c r="B12" i="2"/>
  <c r="C11" i="2"/>
  <c r="B11" i="2"/>
  <c r="J4" i="2"/>
  <c r="J3" i="2"/>
  <c r="J2" i="2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D52" i="1"/>
  <c r="E52" i="1"/>
  <c r="F52" i="1"/>
  <c r="G52" i="1"/>
  <c r="C52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K20" i="1"/>
  <c r="L20" i="1"/>
  <c r="M20" i="1"/>
  <c r="N20" i="1"/>
  <c r="J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D20" i="1"/>
  <c r="E20" i="1"/>
  <c r="F20" i="1"/>
  <c r="G20" i="1"/>
  <c r="C20" i="1"/>
  <c r="R20" i="1"/>
  <c r="R19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D12" i="1"/>
  <c r="E12" i="1"/>
  <c r="F12" i="1"/>
  <c r="G12" i="1"/>
  <c r="C12" i="1"/>
  <c r="C37" i="1" l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D36" i="1"/>
  <c r="E36" i="1"/>
  <c r="F36" i="1"/>
  <c r="G36" i="1"/>
  <c r="C36" i="1"/>
  <c r="D29" i="1"/>
  <c r="E31" i="1"/>
  <c r="D30" i="1" l="1"/>
  <c r="D28" i="1"/>
  <c r="G30" i="1"/>
  <c r="F31" i="1"/>
  <c r="F32" i="1"/>
  <c r="G31" i="1"/>
  <c r="E30" i="1"/>
  <c r="F28" i="1"/>
  <c r="C29" i="1"/>
  <c r="C28" i="1"/>
  <c r="G28" i="1"/>
  <c r="C30" i="1"/>
  <c r="G32" i="1"/>
  <c r="G29" i="1"/>
  <c r="E28" i="1"/>
  <c r="C32" i="1"/>
  <c r="D32" i="1"/>
  <c r="C31" i="1"/>
  <c r="F30" i="1"/>
  <c r="E32" i="1"/>
  <c r="D31" i="1"/>
  <c r="F29" i="1" l="1"/>
  <c r="E29" i="1"/>
</calcChain>
</file>

<file path=xl/sharedStrings.xml><?xml version="1.0" encoding="utf-8"?>
<sst xmlns="http://schemas.openxmlformats.org/spreadsheetml/2006/main" count="238" uniqueCount="52">
  <si>
    <t>Costo Variable directo Insumo 1</t>
  </si>
  <si>
    <t>Desde/A</t>
  </si>
  <si>
    <t>B</t>
  </si>
  <si>
    <t>C</t>
  </si>
  <si>
    <t>D</t>
  </si>
  <si>
    <t>E</t>
  </si>
  <si>
    <t>F</t>
  </si>
  <si>
    <t>A</t>
  </si>
  <si>
    <t>Costo Variable directo Insumo 2</t>
  </si>
  <si>
    <t>Insumo 1</t>
  </si>
  <si>
    <t>Insumo 2</t>
  </si>
  <si>
    <t>Tipo de Insumo</t>
  </si>
  <si>
    <t>Costo Variable Directo ($/unidad)</t>
  </si>
  <si>
    <t>Costo Variable Directo -35% ($/unidad)</t>
  </si>
  <si>
    <t>Costos Variables directos totales</t>
  </si>
  <si>
    <t>Costos Variables Indirectos</t>
  </si>
  <si>
    <t>0 - 35</t>
  </si>
  <si>
    <t>36 - 70</t>
  </si>
  <si>
    <t>71 - 105</t>
  </si>
  <si>
    <t>106 - 140</t>
  </si>
  <si>
    <t>Flujo Total de Insumos</t>
  </si>
  <si>
    <t>Rangos de Costos Variables Indirectos</t>
  </si>
  <si>
    <t>Costos Totales</t>
  </si>
  <si>
    <t>Mínimo Flujo de Costos Totales =</t>
  </si>
  <si>
    <t>Máximo Flujo de Costos Totales =</t>
  </si>
  <si>
    <t>Amplitud del Intervalo =</t>
  </si>
  <si>
    <t>Rango</t>
  </si>
  <si>
    <t>Letra</t>
  </si>
  <si>
    <t>Valor</t>
  </si>
  <si>
    <t>U</t>
  </si>
  <si>
    <t>O</t>
  </si>
  <si>
    <t>I</t>
  </si>
  <si>
    <t>MATRIZ REL</t>
  </si>
  <si>
    <t>X</t>
  </si>
  <si>
    <r>
      <t>Grados Totales de Dependencia (TCR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</si>
  <si>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Total</t>
  </si>
  <si>
    <r>
      <t>TCR</t>
    </r>
    <r>
      <rPr>
        <vertAlign val="subscript"/>
        <sz val="11"/>
        <color theme="1"/>
        <rFont val="Calibri"/>
        <family val="2"/>
        <scheme val="minor"/>
      </rPr>
      <t>(A)</t>
    </r>
  </si>
  <si>
    <r>
      <t>TCR</t>
    </r>
    <r>
      <rPr>
        <vertAlign val="subscript"/>
        <sz val="11"/>
        <color theme="1"/>
        <rFont val="Calibri"/>
        <family val="2"/>
        <scheme val="minor"/>
      </rPr>
      <t>(B)</t>
    </r>
  </si>
  <si>
    <r>
      <t>TCR</t>
    </r>
    <r>
      <rPr>
        <vertAlign val="subscript"/>
        <sz val="11"/>
        <color theme="1"/>
        <rFont val="Calibri"/>
        <family val="2"/>
        <scheme val="minor"/>
      </rPr>
      <t>(C)</t>
    </r>
  </si>
  <si>
    <r>
      <t>TCR</t>
    </r>
    <r>
      <rPr>
        <vertAlign val="subscript"/>
        <sz val="11"/>
        <color theme="1"/>
        <rFont val="Calibri"/>
        <family val="2"/>
        <scheme val="minor"/>
      </rPr>
      <t>(D)</t>
    </r>
  </si>
  <si>
    <r>
      <t>TCR</t>
    </r>
    <r>
      <rPr>
        <vertAlign val="subscript"/>
        <sz val="11"/>
        <color theme="1"/>
        <rFont val="Calibri"/>
        <family val="2"/>
        <scheme val="minor"/>
      </rPr>
      <t>(E)</t>
    </r>
  </si>
  <si>
    <r>
      <t>TCR</t>
    </r>
    <r>
      <rPr>
        <vertAlign val="subscript"/>
        <sz val="11"/>
        <color theme="1"/>
        <rFont val="Calibri"/>
        <family val="2"/>
        <scheme val="minor"/>
      </rPr>
      <t>(F)</t>
    </r>
  </si>
  <si>
    <t>Ranking</t>
  </si>
  <si>
    <t>1)</t>
  </si>
  <si>
    <t>2)</t>
  </si>
  <si>
    <t>3)</t>
  </si>
  <si>
    <t>4)</t>
  </si>
  <si>
    <t>5)</t>
  </si>
  <si>
    <t>6)</t>
  </si>
  <si>
    <t>Tetraedro inicial</t>
  </si>
  <si>
    <t>Grafo dual:</t>
  </si>
  <si>
    <t>Plano de bloques: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</si>
</sst>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/>
    <xf numFmtId="0" fontId="0" fillId="0" borderId="16" xfId="0" applyBorder="1"/>
    <xf numFmtId="0" fontId="4" fillId="7" borderId="22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24848</xdr:colOff>
      <xdr:row>33</xdr:row>
      <xdr:rowOff>49695</xdr:rowOff>
    </xdr:from>
    <xdr:to>
      <xdr:col>11</xdr:col>
      <xdr:colOff>596348</xdr:colOff>
      <xdr:row>40</xdr:row>
      <xdr:rowOff>157368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B5A4B75-389B-A8C7-5BF8-2EFA9B8112AC}"/>
            </a:ext>
          </a:extLst>
        </xdr:cNvPr>
        <xdr:cNvSpPr txBox="1"/>
      </xdr:nvSpPr>
      <xdr:spPr>
        <a:xfrm>
          <a:off x="4928152" y="3520108"/>
          <a:ext cx="2410239" cy="1449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"Se incurre en una supervisión con un costo variable indirecto de $250, cada vez que el flujo total de insumos entre cada pareja de departamentos excede las 35 unidades"</a:t>
          </a:r>
          <a:endParaRPr lang="es-ES" sz="1100"/>
        </a:p>
      </xdr:txBody>
    </xdr:sp>
    <xdr:clientData/>
  </xdr:twoCellAnchor>
  <xdr:twoCellAnchor>
    <xdr:from>
      <xdr:col>8</xdr:col>
      <xdr:colOff>33131</xdr:colOff>
      <xdr:row>9</xdr:row>
      <xdr:rowOff>124239</xdr:rowOff>
    </xdr:from>
    <xdr:to>
      <xdr:col>13</xdr:col>
      <xdr:colOff>530087</xdr:colOff>
      <xdr:row>15</xdr:row>
      <xdr:rowOff>8283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298FEEE-D918-D1A2-DF29-CD4CD8E5C045}"/>
            </a:ext>
          </a:extLst>
        </xdr:cNvPr>
        <xdr:cNvSpPr txBox="1"/>
      </xdr:nvSpPr>
      <xdr:spPr>
        <a:xfrm>
          <a:off x="4936435" y="1863587"/>
          <a:ext cx="3561522" cy="1035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"Si el flujo total de insumos entre cada pareja de departamentos, supera o iguala las 50 unidades, entonces, debido al aprovechamiento de economías de escala, se logra una reducción del costo variable directo de cada insumo de un 35%"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15</xdr:row>
      <xdr:rowOff>104775</xdr:rowOff>
    </xdr:from>
    <xdr:to>
      <xdr:col>9</xdr:col>
      <xdr:colOff>638175</xdr:colOff>
      <xdr:row>24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0EECFE-3AC2-C4E0-0442-0EC0F5179D4F}"/>
            </a:ext>
          </a:extLst>
        </xdr:cNvPr>
        <xdr:cNvSpPr txBox="1"/>
      </xdr:nvSpPr>
      <xdr:spPr>
        <a:xfrm>
          <a:off x="6210300" y="2981325"/>
          <a:ext cx="257175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"Se considera trascendente que los departamentos B y C no queden juntos. Además, se cree que es imprescindible que los departamentos C y D, tengan adyacencia entre sí"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37</xdr:row>
      <xdr:rowOff>85725</xdr:rowOff>
    </xdr:from>
    <xdr:to>
      <xdr:col>9</xdr:col>
      <xdr:colOff>714375</xdr:colOff>
      <xdr:row>41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9DC778-D1F8-76FD-E537-9DE27BB28366}"/>
            </a:ext>
          </a:extLst>
        </xdr:cNvPr>
        <xdr:cNvSpPr txBox="1"/>
      </xdr:nvSpPr>
      <xdr:spPr>
        <a:xfrm>
          <a:off x="3200400" y="7429500"/>
          <a:ext cx="437197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Depto C obtiene el cuarto mejor puntaje, pero como tiene relación tipo X con el depto B, entonces el depto C sale del tetraedro inicial, entrando en su lugar el depto D.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3</xdr:col>
      <xdr:colOff>533400</xdr:colOff>
      <xdr:row>44</xdr:row>
      <xdr:rowOff>114300</xdr:rowOff>
    </xdr:to>
    <xdr:grpSp>
      <xdr:nvGrpSpPr>
        <xdr:cNvPr id="3" name="Lienzo 110">
          <a:extLst>
            <a:ext uri="{FF2B5EF4-FFF2-40B4-BE49-F238E27FC236}">
              <a16:creationId xmlns:a16="http://schemas.microsoft.com/office/drawing/2014/main" id="{125231D0-5BA5-09AC-7BB8-D72A11C4376F}"/>
            </a:ext>
          </a:extLst>
        </xdr:cNvPr>
        <xdr:cNvGrpSpPr/>
      </xdr:nvGrpSpPr>
      <xdr:grpSpPr>
        <a:xfrm>
          <a:off x="762000" y="6963103"/>
          <a:ext cx="2057400" cy="1828800"/>
          <a:chOff x="0" y="0"/>
          <a:chExt cx="2057400" cy="1828800"/>
        </a:xfrm>
      </xdr:grpSpPr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DEFF5958-99CF-3E02-2E6E-CE9B3AD677E6}"/>
              </a:ext>
            </a:extLst>
          </xdr:cNvPr>
          <xdr:cNvSpPr/>
        </xdr:nvSpPr>
        <xdr:spPr>
          <a:xfrm>
            <a:off x="0" y="0"/>
            <a:ext cx="2057400" cy="1828800"/>
          </a:xfrm>
          <a:prstGeom prst="rect">
            <a:avLst/>
          </a:prstGeom>
          <a:solidFill>
            <a:srgbClr val="C0C0C0"/>
          </a:solidFill>
          <a:ln>
            <a:noFill/>
          </a:ln>
        </xdr:spPr>
      </xdr:sp>
      <xdr:sp macro="" textlink="">
        <xdr:nvSpPr>
          <xdr:cNvPr id="5" name="Oval 94">
            <a:extLst>
              <a:ext uri="{FF2B5EF4-FFF2-40B4-BE49-F238E27FC236}">
                <a16:creationId xmlns:a16="http://schemas.microsoft.com/office/drawing/2014/main" id="{3F92E758-9819-A467-9DDD-380637281412}"/>
              </a:ext>
            </a:extLst>
          </xdr:cNvPr>
          <xdr:cNvSpPr>
            <a:spLocks noChangeArrowheads="1"/>
          </xdr:cNvSpPr>
        </xdr:nvSpPr>
        <xdr:spPr bwMode="auto">
          <a:xfrm>
            <a:off x="800100" y="114300"/>
            <a:ext cx="342900" cy="342900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" name="Oval 95">
            <a:extLst>
              <a:ext uri="{FF2B5EF4-FFF2-40B4-BE49-F238E27FC236}">
                <a16:creationId xmlns:a16="http://schemas.microsoft.com/office/drawing/2014/main" id="{0B7F0A7C-13E5-BBC9-8C15-00C91AD1385E}"/>
              </a:ext>
            </a:extLst>
          </xdr:cNvPr>
          <xdr:cNvSpPr>
            <a:spLocks noChangeArrowheads="1"/>
          </xdr:cNvSpPr>
        </xdr:nvSpPr>
        <xdr:spPr bwMode="auto">
          <a:xfrm>
            <a:off x="800100" y="800100"/>
            <a:ext cx="34417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7" name="Oval 96">
            <a:extLst>
              <a:ext uri="{FF2B5EF4-FFF2-40B4-BE49-F238E27FC236}">
                <a16:creationId xmlns:a16="http://schemas.microsoft.com/office/drawing/2014/main" id="{F98FDCC9-760E-8ED1-F7F1-8B8903B9B42A}"/>
              </a:ext>
            </a:extLst>
          </xdr:cNvPr>
          <xdr:cNvSpPr>
            <a:spLocks noChangeArrowheads="1"/>
          </xdr:cNvSpPr>
        </xdr:nvSpPr>
        <xdr:spPr bwMode="auto">
          <a:xfrm>
            <a:off x="114300" y="1371600"/>
            <a:ext cx="34290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8" name="Oval 97">
            <a:extLst>
              <a:ext uri="{FF2B5EF4-FFF2-40B4-BE49-F238E27FC236}">
                <a16:creationId xmlns:a16="http://schemas.microsoft.com/office/drawing/2014/main" id="{2B5FBF43-A5A4-DD50-E36A-68630156673C}"/>
              </a:ext>
            </a:extLst>
          </xdr:cNvPr>
          <xdr:cNvSpPr>
            <a:spLocks noChangeArrowheads="1"/>
          </xdr:cNvSpPr>
        </xdr:nvSpPr>
        <xdr:spPr bwMode="auto">
          <a:xfrm>
            <a:off x="1600835" y="1371600"/>
            <a:ext cx="342265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9" name="Freeform 98">
            <a:extLst>
              <a:ext uri="{FF2B5EF4-FFF2-40B4-BE49-F238E27FC236}">
                <a16:creationId xmlns:a16="http://schemas.microsoft.com/office/drawing/2014/main" id="{5E278FED-135A-07EB-9366-5F86DA538D4B}"/>
              </a:ext>
            </a:extLst>
          </xdr:cNvPr>
          <xdr:cNvSpPr>
            <a:spLocks/>
          </xdr:cNvSpPr>
        </xdr:nvSpPr>
        <xdr:spPr bwMode="auto">
          <a:xfrm flipH="1">
            <a:off x="1143000" y="1028700"/>
            <a:ext cx="457200" cy="457200"/>
          </a:xfrm>
          <a:custGeom>
            <a:avLst/>
            <a:gdLst>
              <a:gd name="T0" fmla="*/ 0 w 720"/>
              <a:gd name="T1" fmla="*/ 720 h 720"/>
              <a:gd name="T2" fmla="*/ 180 w 720"/>
              <a:gd name="T3" fmla="*/ 180 h 720"/>
              <a:gd name="T4" fmla="*/ 720 w 720"/>
              <a:gd name="T5" fmla="*/ 0 h 7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720">
                <a:moveTo>
                  <a:pt x="0" y="720"/>
                </a:moveTo>
                <a:cubicBezTo>
                  <a:pt x="30" y="510"/>
                  <a:pt x="60" y="300"/>
                  <a:pt x="180" y="180"/>
                </a:cubicBezTo>
                <a:cubicBezTo>
                  <a:pt x="300" y="60"/>
                  <a:pt x="510" y="30"/>
                  <a:pt x="72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10" name="Freeform 99">
            <a:extLst>
              <a:ext uri="{FF2B5EF4-FFF2-40B4-BE49-F238E27FC236}">
                <a16:creationId xmlns:a16="http://schemas.microsoft.com/office/drawing/2014/main" id="{36D3B772-5616-C5DE-EF99-9EA5AC8CBB88}"/>
              </a:ext>
            </a:extLst>
          </xdr:cNvPr>
          <xdr:cNvSpPr>
            <a:spLocks/>
          </xdr:cNvSpPr>
        </xdr:nvSpPr>
        <xdr:spPr bwMode="auto">
          <a:xfrm>
            <a:off x="342900" y="914400"/>
            <a:ext cx="457200" cy="457200"/>
          </a:xfrm>
          <a:custGeom>
            <a:avLst/>
            <a:gdLst>
              <a:gd name="T0" fmla="*/ 0 w 720"/>
              <a:gd name="T1" fmla="*/ 720 h 720"/>
              <a:gd name="T2" fmla="*/ 180 w 720"/>
              <a:gd name="T3" fmla="*/ 180 h 720"/>
              <a:gd name="T4" fmla="*/ 720 w 720"/>
              <a:gd name="T5" fmla="*/ 0 h 7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720">
                <a:moveTo>
                  <a:pt x="0" y="720"/>
                </a:moveTo>
                <a:cubicBezTo>
                  <a:pt x="30" y="510"/>
                  <a:pt x="60" y="300"/>
                  <a:pt x="180" y="180"/>
                </a:cubicBezTo>
                <a:cubicBezTo>
                  <a:pt x="300" y="60"/>
                  <a:pt x="510" y="30"/>
                  <a:pt x="72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11" name="Freeform 100">
            <a:extLst>
              <a:ext uri="{FF2B5EF4-FFF2-40B4-BE49-F238E27FC236}">
                <a16:creationId xmlns:a16="http://schemas.microsoft.com/office/drawing/2014/main" id="{9DB6387E-09A1-9ABE-689E-4BB76C72514E}"/>
              </a:ext>
            </a:extLst>
          </xdr:cNvPr>
          <xdr:cNvSpPr>
            <a:spLocks/>
          </xdr:cNvSpPr>
        </xdr:nvSpPr>
        <xdr:spPr bwMode="auto">
          <a:xfrm>
            <a:off x="457200" y="1600200"/>
            <a:ext cx="1143000" cy="114300"/>
          </a:xfrm>
          <a:custGeom>
            <a:avLst/>
            <a:gdLst>
              <a:gd name="T0" fmla="*/ 0 w 1800"/>
              <a:gd name="T1" fmla="*/ 0 h 180"/>
              <a:gd name="T2" fmla="*/ 720 w 1800"/>
              <a:gd name="T3" fmla="*/ 180 h 180"/>
              <a:gd name="T4" fmla="*/ 1800 w 1800"/>
              <a:gd name="T5" fmla="*/ 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800" h="180">
                <a:moveTo>
                  <a:pt x="0" y="0"/>
                </a:moveTo>
                <a:cubicBezTo>
                  <a:pt x="210" y="90"/>
                  <a:pt x="420" y="180"/>
                  <a:pt x="720" y="180"/>
                </a:cubicBezTo>
                <a:cubicBezTo>
                  <a:pt x="1020" y="180"/>
                  <a:pt x="1410" y="90"/>
                  <a:pt x="180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12" name="Freeform 101">
            <a:extLst>
              <a:ext uri="{FF2B5EF4-FFF2-40B4-BE49-F238E27FC236}">
                <a16:creationId xmlns:a16="http://schemas.microsoft.com/office/drawing/2014/main" id="{E90159DE-04DB-4CEA-62ED-21C102C2595F}"/>
              </a:ext>
            </a:extLst>
          </xdr:cNvPr>
          <xdr:cNvSpPr>
            <a:spLocks/>
          </xdr:cNvSpPr>
        </xdr:nvSpPr>
        <xdr:spPr bwMode="auto">
          <a:xfrm flipH="1">
            <a:off x="1143000" y="228600"/>
            <a:ext cx="570865" cy="1142365"/>
          </a:xfrm>
          <a:custGeom>
            <a:avLst/>
            <a:gdLst>
              <a:gd name="T0" fmla="*/ 900 w 900"/>
              <a:gd name="T1" fmla="*/ 0 h 1800"/>
              <a:gd name="T2" fmla="*/ 180 w 900"/>
              <a:gd name="T3" fmla="*/ 360 h 1800"/>
              <a:gd name="T4" fmla="*/ 0 w 900"/>
              <a:gd name="T5" fmla="*/ 1800 h 18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00" h="1800">
                <a:moveTo>
                  <a:pt x="900" y="0"/>
                </a:moveTo>
                <a:cubicBezTo>
                  <a:pt x="615" y="30"/>
                  <a:pt x="330" y="60"/>
                  <a:pt x="180" y="360"/>
                </a:cubicBezTo>
                <a:cubicBezTo>
                  <a:pt x="30" y="660"/>
                  <a:pt x="15" y="1230"/>
                  <a:pt x="0" y="18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13" name="Freeform 102">
            <a:extLst>
              <a:ext uri="{FF2B5EF4-FFF2-40B4-BE49-F238E27FC236}">
                <a16:creationId xmlns:a16="http://schemas.microsoft.com/office/drawing/2014/main" id="{49D129E4-D59E-F12B-38BB-ECCD6B35173A}"/>
              </a:ext>
            </a:extLst>
          </xdr:cNvPr>
          <xdr:cNvSpPr>
            <a:spLocks/>
          </xdr:cNvSpPr>
        </xdr:nvSpPr>
        <xdr:spPr bwMode="auto">
          <a:xfrm>
            <a:off x="800100" y="457200"/>
            <a:ext cx="114300" cy="342900"/>
          </a:xfrm>
          <a:custGeom>
            <a:avLst/>
            <a:gdLst>
              <a:gd name="T0" fmla="*/ 180 w 180"/>
              <a:gd name="T1" fmla="*/ 0 h 540"/>
              <a:gd name="T2" fmla="*/ 0 w 180"/>
              <a:gd name="T3" fmla="*/ 180 h 540"/>
              <a:gd name="T4" fmla="*/ 180 w 180"/>
              <a:gd name="T5" fmla="*/ 540 h 5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80" h="540">
                <a:moveTo>
                  <a:pt x="180" y="0"/>
                </a:moveTo>
                <a:cubicBezTo>
                  <a:pt x="90" y="45"/>
                  <a:pt x="0" y="90"/>
                  <a:pt x="0" y="180"/>
                </a:cubicBezTo>
                <a:cubicBezTo>
                  <a:pt x="0" y="270"/>
                  <a:pt x="90" y="405"/>
                  <a:pt x="180" y="54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14" name="Freeform 103">
            <a:extLst>
              <a:ext uri="{FF2B5EF4-FFF2-40B4-BE49-F238E27FC236}">
                <a16:creationId xmlns:a16="http://schemas.microsoft.com/office/drawing/2014/main" id="{C3D3DEBB-077B-E443-7D01-ECA7D7573DD4}"/>
              </a:ext>
            </a:extLst>
          </xdr:cNvPr>
          <xdr:cNvSpPr>
            <a:spLocks/>
          </xdr:cNvSpPr>
        </xdr:nvSpPr>
        <xdr:spPr bwMode="auto">
          <a:xfrm>
            <a:off x="228600" y="229235"/>
            <a:ext cx="571500" cy="1142365"/>
          </a:xfrm>
          <a:custGeom>
            <a:avLst/>
            <a:gdLst>
              <a:gd name="T0" fmla="*/ 900 w 900"/>
              <a:gd name="T1" fmla="*/ 0 h 1800"/>
              <a:gd name="T2" fmla="*/ 180 w 900"/>
              <a:gd name="T3" fmla="*/ 360 h 1800"/>
              <a:gd name="T4" fmla="*/ 0 w 900"/>
              <a:gd name="T5" fmla="*/ 1800 h 18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00" h="1800">
                <a:moveTo>
                  <a:pt x="900" y="0"/>
                </a:moveTo>
                <a:cubicBezTo>
                  <a:pt x="615" y="30"/>
                  <a:pt x="330" y="60"/>
                  <a:pt x="180" y="360"/>
                </a:cubicBezTo>
                <a:cubicBezTo>
                  <a:pt x="30" y="660"/>
                  <a:pt x="15" y="1230"/>
                  <a:pt x="0" y="18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15" name="Text Box 104">
            <a:extLst>
              <a:ext uri="{FF2B5EF4-FFF2-40B4-BE49-F238E27FC236}">
                <a16:creationId xmlns:a16="http://schemas.microsoft.com/office/drawing/2014/main" id="{2766D3B7-C6DC-6D5E-FFB5-FCCE87ECEC19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847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6" name="Text Box 105">
            <a:extLst>
              <a:ext uri="{FF2B5EF4-FFF2-40B4-BE49-F238E27FC236}">
                <a16:creationId xmlns:a16="http://schemas.microsoft.com/office/drawing/2014/main" id="{C0E0BA84-96A1-BE91-4B0E-3B80E409F3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8705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F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7" name="Text Box 106">
            <a:extLst>
              <a:ext uri="{FF2B5EF4-FFF2-40B4-BE49-F238E27FC236}">
                <a16:creationId xmlns:a16="http://schemas.microsoft.com/office/drawing/2014/main" id="{5463906B-ACED-C625-C19E-7EF48706B0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00" y="14420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8" name="Text Box 107">
            <a:extLst>
              <a:ext uri="{FF2B5EF4-FFF2-40B4-BE49-F238E27FC236}">
                <a16:creationId xmlns:a16="http://schemas.microsoft.com/office/drawing/2014/main" id="{27197E18-BC19-9D46-1BD2-E66D99642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4500" y="1485900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A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0</xdr:colOff>
      <xdr:row>45</xdr:row>
      <xdr:rowOff>180976</xdr:rowOff>
    </xdr:from>
    <xdr:to>
      <xdr:col>7</xdr:col>
      <xdr:colOff>314325</xdr:colOff>
      <xdr:row>48</xdr:row>
      <xdr:rowOff>85726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14AC9F54-116E-2DD7-5614-0BCB2A8FE6DC}"/>
            </a:ext>
          </a:extLst>
        </xdr:cNvPr>
        <xdr:cNvSpPr txBox="1"/>
      </xdr:nvSpPr>
      <xdr:spPr>
        <a:xfrm>
          <a:off x="762000" y="9048751"/>
          <a:ext cx="48863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Inserción del depto C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tiene relación tipo X con el depto B, por lo que solamente es aceptable insertarlo en la superficie ADF, donde existe un puntaje de: S</a:t>
          </a:r>
          <a:r>
            <a:rPr lang="es-CL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ADF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165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533400</xdr:colOff>
      <xdr:row>58</xdr:row>
      <xdr:rowOff>114300</xdr:rowOff>
    </xdr:to>
    <xdr:grpSp>
      <xdr:nvGrpSpPr>
        <xdr:cNvPr id="20" name="Lienzo 95">
          <a:extLst>
            <a:ext uri="{FF2B5EF4-FFF2-40B4-BE49-F238E27FC236}">
              <a16:creationId xmlns:a16="http://schemas.microsoft.com/office/drawing/2014/main" id="{501C97BC-2A5A-395D-58B2-3E8888308D64}"/>
            </a:ext>
          </a:extLst>
        </xdr:cNvPr>
        <xdr:cNvGrpSpPr/>
      </xdr:nvGrpSpPr>
      <xdr:grpSpPr>
        <a:xfrm>
          <a:off x="762000" y="9630103"/>
          <a:ext cx="2057400" cy="1828800"/>
          <a:chOff x="0" y="0"/>
          <a:chExt cx="2057400" cy="1828800"/>
        </a:xfrm>
      </xdr:grpSpPr>
      <xdr:sp macro="" textlink="">
        <xdr:nvSpPr>
          <xdr:cNvPr id="21" name="Rectángulo 20">
            <a:extLst>
              <a:ext uri="{FF2B5EF4-FFF2-40B4-BE49-F238E27FC236}">
                <a16:creationId xmlns:a16="http://schemas.microsoft.com/office/drawing/2014/main" id="{F7D34E06-669F-8C75-D45A-52FB4AE1587F}"/>
              </a:ext>
            </a:extLst>
          </xdr:cNvPr>
          <xdr:cNvSpPr/>
        </xdr:nvSpPr>
        <xdr:spPr>
          <a:xfrm>
            <a:off x="0" y="0"/>
            <a:ext cx="2057400" cy="1828800"/>
          </a:xfrm>
          <a:prstGeom prst="rect">
            <a:avLst/>
          </a:prstGeom>
          <a:solidFill>
            <a:srgbClr val="C0C0C0"/>
          </a:solidFill>
          <a:ln>
            <a:noFill/>
          </a:ln>
        </xdr:spPr>
      </xdr:sp>
      <xdr:sp macro="" textlink="">
        <xdr:nvSpPr>
          <xdr:cNvPr id="22" name="Oval 73">
            <a:extLst>
              <a:ext uri="{FF2B5EF4-FFF2-40B4-BE49-F238E27FC236}">
                <a16:creationId xmlns:a16="http://schemas.microsoft.com/office/drawing/2014/main" id="{7E5856A9-7671-18B2-E779-869DA7609E5C}"/>
              </a:ext>
            </a:extLst>
          </xdr:cNvPr>
          <xdr:cNvSpPr>
            <a:spLocks noChangeArrowheads="1"/>
          </xdr:cNvSpPr>
        </xdr:nvSpPr>
        <xdr:spPr bwMode="auto">
          <a:xfrm>
            <a:off x="800100" y="114300"/>
            <a:ext cx="342900" cy="342900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3" name="Oval 74">
            <a:extLst>
              <a:ext uri="{FF2B5EF4-FFF2-40B4-BE49-F238E27FC236}">
                <a16:creationId xmlns:a16="http://schemas.microsoft.com/office/drawing/2014/main" id="{9DF53CCA-4F00-DF2B-CAEB-5D599D6A69B1}"/>
              </a:ext>
            </a:extLst>
          </xdr:cNvPr>
          <xdr:cNvSpPr>
            <a:spLocks noChangeArrowheads="1"/>
          </xdr:cNvSpPr>
        </xdr:nvSpPr>
        <xdr:spPr bwMode="auto">
          <a:xfrm>
            <a:off x="800100" y="800100"/>
            <a:ext cx="34417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4" name="Oval 75">
            <a:extLst>
              <a:ext uri="{FF2B5EF4-FFF2-40B4-BE49-F238E27FC236}">
                <a16:creationId xmlns:a16="http://schemas.microsoft.com/office/drawing/2014/main" id="{CD866553-D9CA-BFE9-45BF-35273295BE39}"/>
              </a:ext>
            </a:extLst>
          </xdr:cNvPr>
          <xdr:cNvSpPr>
            <a:spLocks noChangeArrowheads="1"/>
          </xdr:cNvSpPr>
        </xdr:nvSpPr>
        <xdr:spPr bwMode="auto">
          <a:xfrm>
            <a:off x="114300" y="1371600"/>
            <a:ext cx="34290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5" name="Oval 76">
            <a:extLst>
              <a:ext uri="{FF2B5EF4-FFF2-40B4-BE49-F238E27FC236}">
                <a16:creationId xmlns:a16="http://schemas.microsoft.com/office/drawing/2014/main" id="{75811157-4DE4-CF92-CD93-B5946C62B6F6}"/>
              </a:ext>
            </a:extLst>
          </xdr:cNvPr>
          <xdr:cNvSpPr>
            <a:spLocks noChangeArrowheads="1"/>
          </xdr:cNvSpPr>
        </xdr:nvSpPr>
        <xdr:spPr bwMode="auto">
          <a:xfrm>
            <a:off x="1600835" y="1371600"/>
            <a:ext cx="342265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6" name="Freeform 77">
            <a:extLst>
              <a:ext uri="{FF2B5EF4-FFF2-40B4-BE49-F238E27FC236}">
                <a16:creationId xmlns:a16="http://schemas.microsoft.com/office/drawing/2014/main" id="{0F621CB9-4DC8-3591-67C4-E8FE455DBCCF}"/>
              </a:ext>
            </a:extLst>
          </xdr:cNvPr>
          <xdr:cNvSpPr>
            <a:spLocks/>
          </xdr:cNvSpPr>
        </xdr:nvSpPr>
        <xdr:spPr bwMode="auto">
          <a:xfrm flipH="1">
            <a:off x="1143000" y="1028700"/>
            <a:ext cx="457200" cy="457200"/>
          </a:xfrm>
          <a:custGeom>
            <a:avLst/>
            <a:gdLst>
              <a:gd name="T0" fmla="*/ 0 w 720"/>
              <a:gd name="T1" fmla="*/ 720 h 720"/>
              <a:gd name="T2" fmla="*/ 180 w 720"/>
              <a:gd name="T3" fmla="*/ 180 h 720"/>
              <a:gd name="T4" fmla="*/ 720 w 720"/>
              <a:gd name="T5" fmla="*/ 0 h 7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720">
                <a:moveTo>
                  <a:pt x="0" y="720"/>
                </a:moveTo>
                <a:cubicBezTo>
                  <a:pt x="30" y="510"/>
                  <a:pt x="60" y="300"/>
                  <a:pt x="180" y="180"/>
                </a:cubicBezTo>
                <a:cubicBezTo>
                  <a:pt x="300" y="60"/>
                  <a:pt x="510" y="30"/>
                  <a:pt x="72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7" name="Freeform 78">
            <a:extLst>
              <a:ext uri="{FF2B5EF4-FFF2-40B4-BE49-F238E27FC236}">
                <a16:creationId xmlns:a16="http://schemas.microsoft.com/office/drawing/2014/main" id="{19246231-375D-8E45-A4DD-AD712D0FD01E}"/>
              </a:ext>
            </a:extLst>
          </xdr:cNvPr>
          <xdr:cNvSpPr>
            <a:spLocks/>
          </xdr:cNvSpPr>
        </xdr:nvSpPr>
        <xdr:spPr bwMode="auto">
          <a:xfrm>
            <a:off x="342900" y="914400"/>
            <a:ext cx="457200" cy="457200"/>
          </a:xfrm>
          <a:custGeom>
            <a:avLst/>
            <a:gdLst>
              <a:gd name="T0" fmla="*/ 0 w 720"/>
              <a:gd name="T1" fmla="*/ 720 h 720"/>
              <a:gd name="T2" fmla="*/ 180 w 720"/>
              <a:gd name="T3" fmla="*/ 180 h 720"/>
              <a:gd name="T4" fmla="*/ 720 w 720"/>
              <a:gd name="T5" fmla="*/ 0 h 7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720">
                <a:moveTo>
                  <a:pt x="0" y="720"/>
                </a:moveTo>
                <a:cubicBezTo>
                  <a:pt x="30" y="510"/>
                  <a:pt x="60" y="300"/>
                  <a:pt x="180" y="180"/>
                </a:cubicBezTo>
                <a:cubicBezTo>
                  <a:pt x="300" y="60"/>
                  <a:pt x="510" y="30"/>
                  <a:pt x="72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8" name="Freeform 79">
            <a:extLst>
              <a:ext uri="{FF2B5EF4-FFF2-40B4-BE49-F238E27FC236}">
                <a16:creationId xmlns:a16="http://schemas.microsoft.com/office/drawing/2014/main" id="{895AB75C-5CB1-15A0-C01B-58B5C8CF2878}"/>
              </a:ext>
            </a:extLst>
          </xdr:cNvPr>
          <xdr:cNvSpPr>
            <a:spLocks/>
          </xdr:cNvSpPr>
        </xdr:nvSpPr>
        <xdr:spPr bwMode="auto">
          <a:xfrm flipH="1">
            <a:off x="1143000" y="228600"/>
            <a:ext cx="570865" cy="1142365"/>
          </a:xfrm>
          <a:custGeom>
            <a:avLst/>
            <a:gdLst>
              <a:gd name="T0" fmla="*/ 900 w 900"/>
              <a:gd name="T1" fmla="*/ 0 h 1800"/>
              <a:gd name="T2" fmla="*/ 180 w 900"/>
              <a:gd name="T3" fmla="*/ 360 h 1800"/>
              <a:gd name="T4" fmla="*/ 0 w 900"/>
              <a:gd name="T5" fmla="*/ 1800 h 18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00" h="1800">
                <a:moveTo>
                  <a:pt x="900" y="0"/>
                </a:moveTo>
                <a:cubicBezTo>
                  <a:pt x="615" y="30"/>
                  <a:pt x="330" y="60"/>
                  <a:pt x="180" y="360"/>
                </a:cubicBezTo>
                <a:cubicBezTo>
                  <a:pt x="30" y="660"/>
                  <a:pt x="15" y="1230"/>
                  <a:pt x="0" y="18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29" name="Freeform 80">
            <a:extLst>
              <a:ext uri="{FF2B5EF4-FFF2-40B4-BE49-F238E27FC236}">
                <a16:creationId xmlns:a16="http://schemas.microsoft.com/office/drawing/2014/main" id="{11E51AF9-D366-BF49-6F5C-2129BF1888B2}"/>
              </a:ext>
            </a:extLst>
          </xdr:cNvPr>
          <xdr:cNvSpPr>
            <a:spLocks/>
          </xdr:cNvSpPr>
        </xdr:nvSpPr>
        <xdr:spPr bwMode="auto">
          <a:xfrm flipH="1">
            <a:off x="1028700" y="457200"/>
            <a:ext cx="114300" cy="342900"/>
          </a:xfrm>
          <a:custGeom>
            <a:avLst/>
            <a:gdLst>
              <a:gd name="T0" fmla="*/ 180 w 180"/>
              <a:gd name="T1" fmla="*/ 0 h 540"/>
              <a:gd name="T2" fmla="*/ 0 w 180"/>
              <a:gd name="T3" fmla="*/ 180 h 540"/>
              <a:gd name="T4" fmla="*/ 180 w 180"/>
              <a:gd name="T5" fmla="*/ 540 h 5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80" h="540">
                <a:moveTo>
                  <a:pt x="180" y="0"/>
                </a:moveTo>
                <a:cubicBezTo>
                  <a:pt x="90" y="45"/>
                  <a:pt x="0" y="90"/>
                  <a:pt x="0" y="180"/>
                </a:cubicBezTo>
                <a:cubicBezTo>
                  <a:pt x="0" y="270"/>
                  <a:pt x="90" y="405"/>
                  <a:pt x="180" y="54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30" name="Freeform 81">
            <a:extLst>
              <a:ext uri="{FF2B5EF4-FFF2-40B4-BE49-F238E27FC236}">
                <a16:creationId xmlns:a16="http://schemas.microsoft.com/office/drawing/2014/main" id="{4442187E-FE6D-2E6E-DB21-D3F9981A715D}"/>
              </a:ext>
            </a:extLst>
          </xdr:cNvPr>
          <xdr:cNvSpPr>
            <a:spLocks/>
          </xdr:cNvSpPr>
        </xdr:nvSpPr>
        <xdr:spPr bwMode="auto">
          <a:xfrm>
            <a:off x="228600" y="229235"/>
            <a:ext cx="571500" cy="1142365"/>
          </a:xfrm>
          <a:custGeom>
            <a:avLst/>
            <a:gdLst>
              <a:gd name="T0" fmla="*/ 900 w 900"/>
              <a:gd name="T1" fmla="*/ 0 h 1800"/>
              <a:gd name="T2" fmla="*/ 180 w 900"/>
              <a:gd name="T3" fmla="*/ 360 h 1800"/>
              <a:gd name="T4" fmla="*/ 0 w 900"/>
              <a:gd name="T5" fmla="*/ 1800 h 18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00" h="1800">
                <a:moveTo>
                  <a:pt x="900" y="0"/>
                </a:moveTo>
                <a:cubicBezTo>
                  <a:pt x="615" y="30"/>
                  <a:pt x="330" y="60"/>
                  <a:pt x="180" y="360"/>
                </a:cubicBezTo>
                <a:cubicBezTo>
                  <a:pt x="30" y="660"/>
                  <a:pt x="15" y="1230"/>
                  <a:pt x="0" y="18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31" name="Text Box 82">
            <a:extLst>
              <a:ext uri="{FF2B5EF4-FFF2-40B4-BE49-F238E27FC236}">
                <a16:creationId xmlns:a16="http://schemas.microsoft.com/office/drawing/2014/main" id="{7428CEDA-EBB8-10E6-6F1D-E07E2E9429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847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2" name="Text Box 83">
            <a:extLst>
              <a:ext uri="{FF2B5EF4-FFF2-40B4-BE49-F238E27FC236}">
                <a16:creationId xmlns:a16="http://schemas.microsoft.com/office/drawing/2014/main" id="{81BD862A-213A-DFA2-3FA7-E60A7ACEAF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8705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F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3" name="Text Box 84">
            <a:extLst>
              <a:ext uri="{FF2B5EF4-FFF2-40B4-BE49-F238E27FC236}">
                <a16:creationId xmlns:a16="http://schemas.microsoft.com/office/drawing/2014/main" id="{3E547FE7-EC65-215B-93DF-7A9D1C2E26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00" y="14420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4" name="Text Box 85">
            <a:extLst>
              <a:ext uri="{FF2B5EF4-FFF2-40B4-BE49-F238E27FC236}">
                <a16:creationId xmlns:a16="http://schemas.microsoft.com/office/drawing/2014/main" id="{D997443C-ADF1-42B2-DA31-385AA769A163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4500" y="1485900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A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5" name="Oval 86">
            <a:extLst>
              <a:ext uri="{FF2B5EF4-FFF2-40B4-BE49-F238E27FC236}">
                <a16:creationId xmlns:a16="http://schemas.microsoft.com/office/drawing/2014/main" id="{AE594243-58D7-57DA-8847-E700F4ECEF83}"/>
              </a:ext>
            </a:extLst>
          </xdr:cNvPr>
          <xdr:cNvSpPr>
            <a:spLocks noChangeArrowheads="1"/>
          </xdr:cNvSpPr>
        </xdr:nvSpPr>
        <xdr:spPr bwMode="auto">
          <a:xfrm>
            <a:off x="913130" y="1257935"/>
            <a:ext cx="34417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36" name="Text Box 87">
            <a:extLst>
              <a:ext uri="{FF2B5EF4-FFF2-40B4-BE49-F238E27FC236}">
                <a16:creationId xmlns:a16="http://schemas.microsoft.com/office/drawing/2014/main" id="{E8FA112D-ACFD-481B-A6B6-FEF7C9C177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8700" y="13277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37" name="Freeform 88">
            <a:extLst>
              <a:ext uri="{FF2B5EF4-FFF2-40B4-BE49-F238E27FC236}">
                <a16:creationId xmlns:a16="http://schemas.microsoft.com/office/drawing/2014/main" id="{3CE94D9F-ED5C-2178-12E0-E70BF1B1E7DC}"/>
              </a:ext>
            </a:extLst>
          </xdr:cNvPr>
          <xdr:cNvSpPr>
            <a:spLocks/>
          </xdr:cNvSpPr>
        </xdr:nvSpPr>
        <xdr:spPr bwMode="auto">
          <a:xfrm>
            <a:off x="895350" y="1143000"/>
            <a:ext cx="133350" cy="133350"/>
          </a:xfrm>
          <a:custGeom>
            <a:avLst/>
            <a:gdLst>
              <a:gd name="T0" fmla="*/ 30 w 210"/>
              <a:gd name="T1" fmla="*/ 0 h 210"/>
              <a:gd name="T2" fmla="*/ 30 w 210"/>
              <a:gd name="T3" fmla="*/ 180 h 210"/>
              <a:gd name="T4" fmla="*/ 210 w 210"/>
              <a:gd name="T5" fmla="*/ 18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0" h="210">
                <a:moveTo>
                  <a:pt x="30" y="0"/>
                </a:moveTo>
                <a:cubicBezTo>
                  <a:pt x="15" y="75"/>
                  <a:pt x="0" y="150"/>
                  <a:pt x="30" y="180"/>
                </a:cubicBezTo>
                <a:cubicBezTo>
                  <a:pt x="60" y="210"/>
                  <a:pt x="135" y="195"/>
                  <a:pt x="210" y="18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38" name="Freeform 89">
            <a:extLst>
              <a:ext uri="{FF2B5EF4-FFF2-40B4-BE49-F238E27FC236}">
                <a16:creationId xmlns:a16="http://schemas.microsoft.com/office/drawing/2014/main" id="{37F61523-D47E-2822-EE7B-4A5F714B46F5}"/>
              </a:ext>
            </a:extLst>
          </xdr:cNvPr>
          <xdr:cNvSpPr>
            <a:spLocks/>
          </xdr:cNvSpPr>
        </xdr:nvSpPr>
        <xdr:spPr bwMode="auto">
          <a:xfrm>
            <a:off x="1257300" y="1466850"/>
            <a:ext cx="342900" cy="133350"/>
          </a:xfrm>
          <a:custGeom>
            <a:avLst/>
            <a:gdLst>
              <a:gd name="T0" fmla="*/ 0 w 540"/>
              <a:gd name="T1" fmla="*/ 30 h 210"/>
              <a:gd name="T2" fmla="*/ 180 w 540"/>
              <a:gd name="T3" fmla="*/ 30 h 210"/>
              <a:gd name="T4" fmla="*/ 540 w 540"/>
              <a:gd name="T5" fmla="*/ 21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40" h="210">
                <a:moveTo>
                  <a:pt x="0" y="30"/>
                </a:moveTo>
                <a:cubicBezTo>
                  <a:pt x="45" y="15"/>
                  <a:pt x="90" y="0"/>
                  <a:pt x="180" y="30"/>
                </a:cubicBezTo>
                <a:cubicBezTo>
                  <a:pt x="270" y="60"/>
                  <a:pt x="480" y="180"/>
                  <a:pt x="540" y="21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39" name="Freeform 90">
            <a:extLst>
              <a:ext uri="{FF2B5EF4-FFF2-40B4-BE49-F238E27FC236}">
                <a16:creationId xmlns:a16="http://schemas.microsoft.com/office/drawing/2014/main" id="{89F0D571-7F42-6482-BDAC-9B30AFC64B57}"/>
              </a:ext>
            </a:extLst>
          </xdr:cNvPr>
          <xdr:cNvSpPr>
            <a:spLocks/>
          </xdr:cNvSpPr>
        </xdr:nvSpPr>
        <xdr:spPr bwMode="auto">
          <a:xfrm>
            <a:off x="457200" y="1600200"/>
            <a:ext cx="1257300" cy="133350"/>
          </a:xfrm>
          <a:custGeom>
            <a:avLst/>
            <a:gdLst>
              <a:gd name="T0" fmla="*/ 0 w 1980"/>
              <a:gd name="T1" fmla="*/ 0 h 210"/>
              <a:gd name="T2" fmla="*/ 720 w 1980"/>
              <a:gd name="T3" fmla="*/ 180 h 210"/>
              <a:gd name="T4" fmla="*/ 1980 w 1980"/>
              <a:gd name="T5" fmla="*/ 18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80" h="210">
                <a:moveTo>
                  <a:pt x="0" y="0"/>
                </a:moveTo>
                <a:cubicBezTo>
                  <a:pt x="195" y="75"/>
                  <a:pt x="390" y="150"/>
                  <a:pt x="720" y="180"/>
                </a:cubicBezTo>
                <a:cubicBezTo>
                  <a:pt x="1050" y="210"/>
                  <a:pt x="1515" y="195"/>
                  <a:pt x="1980" y="18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40" name="Freeform 91">
            <a:extLst>
              <a:ext uri="{FF2B5EF4-FFF2-40B4-BE49-F238E27FC236}">
                <a16:creationId xmlns:a16="http://schemas.microsoft.com/office/drawing/2014/main" id="{10281C32-158F-B17A-7DCE-A8CE786ACD9B}"/>
              </a:ext>
            </a:extLst>
          </xdr:cNvPr>
          <xdr:cNvSpPr>
            <a:spLocks/>
          </xdr:cNvSpPr>
        </xdr:nvSpPr>
        <xdr:spPr bwMode="auto">
          <a:xfrm>
            <a:off x="457200" y="1371600"/>
            <a:ext cx="457200" cy="114300"/>
          </a:xfrm>
          <a:custGeom>
            <a:avLst/>
            <a:gdLst>
              <a:gd name="T0" fmla="*/ 720 w 720"/>
              <a:gd name="T1" fmla="*/ 180 h 180"/>
              <a:gd name="T2" fmla="*/ 360 w 720"/>
              <a:gd name="T3" fmla="*/ 0 h 180"/>
              <a:gd name="T4" fmla="*/ 0 w 720"/>
              <a:gd name="T5" fmla="*/ 18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180">
                <a:moveTo>
                  <a:pt x="720" y="180"/>
                </a:moveTo>
                <a:cubicBezTo>
                  <a:pt x="600" y="90"/>
                  <a:pt x="480" y="0"/>
                  <a:pt x="360" y="0"/>
                </a:cubicBezTo>
                <a:cubicBezTo>
                  <a:pt x="240" y="0"/>
                  <a:pt x="60" y="150"/>
                  <a:pt x="0" y="18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</xdr:grpSp>
    <xdr:clientData/>
  </xdr:twoCellAnchor>
  <xdr:twoCellAnchor>
    <xdr:from>
      <xdr:col>1</xdr:col>
      <xdr:colOff>19050</xdr:colOff>
      <xdr:row>59</xdr:row>
      <xdr:rowOff>180975</xdr:rowOff>
    </xdr:from>
    <xdr:to>
      <xdr:col>8</xdr:col>
      <xdr:colOff>590550</xdr:colOff>
      <xdr:row>67</xdr:row>
      <xdr:rowOff>28575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5C413884-2A4C-B7B0-F503-0CFC1A20F3D3}"/>
            </a:ext>
          </a:extLst>
        </xdr:cNvPr>
        <xdr:cNvSpPr txBox="1"/>
      </xdr:nvSpPr>
      <xdr:spPr>
        <a:xfrm>
          <a:off x="781050" y="11715750"/>
          <a:ext cx="59055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Inserción del depto E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tiene relación tipo A con el depto B. Por ello, se escoge insertar el depto E en aquella superficie contigua al depto B donde exista el mejor puntaje: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</a:t>
          </a:r>
          <a:r>
            <a:rPr lang="es-CL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BDF  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A + I + I    =  81+9+9  =  99</a:t>
          </a:r>
          <a:r>
            <a:rPr lang="es-ES_trad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☻ 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Superficie de mejor puntaje, luego se escoge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BFA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 A + I + U  =  81+9+1  =  91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 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BDA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+ I + U  =  81+9+1  =  91		</a:t>
          </a:r>
          <a:endParaRPr lang="es-ES" sz="1100"/>
        </a:p>
      </xdr:txBody>
    </xdr:sp>
    <xdr:clientData/>
  </xdr:twoCellAnchor>
  <xdr:twoCellAnchor>
    <xdr:from>
      <xdr:col>1</xdr:col>
      <xdr:colOff>0</xdr:colOff>
      <xdr:row>68</xdr:row>
      <xdr:rowOff>0</xdr:rowOff>
    </xdr:from>
    <xdr:to>
      <xdr:col>3</xdr:col>
      <xdr:colOff>533400</xdr:colOff>
      <xdr:row>77</xdr:row>
      <xdr:rowOff>114300</xdr:rowOff>
    </xdr:to>
    <xdr:grpSp>
      <xdr:nvGrpSpPr>
        <xdr:cNvPr id="42" name="Lienzo 75">
          <a:extLst>
            <a:ext uri="{FF2B5EF4-FFF2-40B4-BE49-F238E27FC236}">
              <a16:creationId xmlns:a16="http://schemas.microsoft.com/office/drawing/2014/main" id="{924E03E5-54EE-6403-167F-8B0FF4B57153}"/>
            </a:ext>
          </a:extLst>
        </xdr:cNvPr>
        <xdr:cNvGrpSpPr/>
      </xdr:nvGrpSpPr>
      <xdr:grpSpPr>
        <a:xfrm>
          <a:off x="762000" y="13249603"/>
          <a:ext cx="2057400" cy="1828800"/>
          <a:chOff x="0" y="0"/>
          <a:chExt cx="2057400" cy="1828800"/>
        </a:xfrm>
      </xdr:grpSpPr>
      <xdr:sp macro="" textlink="">
        <xdr:nvSpPr>
          <xdr:cNvPr id="43" name="Rectángulo 42">
            <a:extLst>
              <a:ext uri="{FF2B5EF4-FFF2-40B4-BE49-F238E27FC236}">
                <a16:creationId xmlns:a16="http://schemas.microsoft.com/office/drawing/2014/main" id="{BB5977EB-CFCF-80E2-C5E3-E06E8956E791}"/>
              </a:ext>
            </a:extLst>
          </xdr:cNvPr>
          <xdr:cNvSpPr/>
        </xdr:nvSpPr>
        <xdr:spPr>
          <a:xfrm>
            <a:off x="0" y="0"/>
            <a:ext cx="2057400" cy="1828800"/>
          </a:xfrm>
          <a:prstGeom prst="rect">
            <a:avLst/>
          </a:prstGeom>
          <a:solidFill>
            <a:srgbClr val="C0C0C0"/>
          </a:solidFill>
          <a:ln>
            <a:noFill/>
          </a:ln>
        </xdr:spPr>
      </xdr:sp>
      <xdr:sp macro="" textlink="">
        <xdr:nvSpPr>
          <xdr:cNvPr id="44" name="Oval 47">
            <a:extLst>
              <a:ext uri="{FF2B5EF4-FFF2-40B4-BE49-F238E27FC236}">
                <a16:creationId xmlns:a16="http://schemas.microsoft.com/office/drawing/2014/main" id="{B07932F8-79CA-55C2-46CE-D250289C61FA}"/>
              </a:ext>
            </a:extLst>
          </xdr:cNvPr>
          <xdr:cNvSpPr>
            <a:spLocks noChangeArrowheads="1"/>
          </xdr:cNvSpPr>
        </xdr:nvSpPr>
        <xdr:spPr bwMode="auto">
          <a:xfrm>
            <a:off x="800100" y="114300"/>
            <a:ext cx="342900" cy="342900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45" name="Oval 48">
            <a:extLst>
              <a:ext uri="{FF2B5EF4-FFF2-40B4-BE49-F238E27FC236}">
                <a16:creationId xmlns:a16="http://schemas.microsoft.com/office/drawing/2014/main" id="{B939F775-9FE4-FA1E-391F-D2611F30084D}"/>
              </a:ext>
            </a:extLst>
          </xdr:cNvPr>
          <xdr:cNvSpPr>
            <a:spLocks noChangeArrowheads="1"/>
          </xdr:cNvSpPr>
        </xdr:nvSpPr>
        <xdr:spPr bwMode="auto">
          <a:xfrm>
            <a:off x="800100" y="800100"/>
            <a:ext cx="34417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46" name="Oval 49">
            <a:extLst>
              <a:ext uri="{FF2B5EF4-FFF2-40B4-BE49-F238E27FC236}">
                <a16:creationId xmlns:a16="http://schemas.microsoft.com/office/drawing/2014/main" id="{D8FFFC79-C8FD-E8EE-E521-4AD7FAA3AE18}"/>
              </a:ext>
            </a:extLst>
          </xdr:cNvPr>
          <xdr:cNvSpPr>
            <a:spLocks noChangeArrowheads="1"/>
          </xdr:cNvSpPr>
        </xdr:nvSpPr>
        <xdr:spPr bwMode="auto">
          <a:xfrm>
            <a:off x="114300" y="1371600"/>
            <a:ext cx="34290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47" name="Oval 50">
            <a:extLst>
              <a:ext uri="{FF2B5EF4-FFF2-40B4-BE49-F238E27FC236}">
                <a16:creationId xmlns:a16="http://schemas.microsoft.com/office/drawing/2014/main" id="{2BF87ADB-4D07-91DC-1933-7CA43B574CA8}"/>
              </a:ext>
            </a:extLst>
          </xdr:cNvPr>
          <xdr:cNvSpPr>
            <a:spLocks noChangeArrowheads="1"/>
          </xdr:cNvSpPr>
        </xdr:nvSpPr>
        <xdr:spPr bwMode="auto">
          <a:xfrm>
            <a:off x="1600835" y="1371600"/>
            <a:ext cx="342265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48" name="Freeform 51">
            <a:extLst>
              <a:ext uri="{FF2B5EF4-FFF2-40B4-BE49-F238E27FC236}">
                <a16:creationId xmlns:a16="http://schemas.microsoft.com/office/drawing/2014/main" id="{11A2D2BB-9CE0-4D90-610B-01855C6110F3}"/>
              </a:ext>
            </a:extLst>
          </xdr:cNvPr>
          <xdr:cNvSpPr>
            <a:spLocks/>
          </xdr:cNvSpPr>
        </xdr:nvSpPr>
        <xdr:spPr bwMode="auto">
          <a:xfrm flipH="1">
            <a:off x="1143000" y="1028700"/>
            <a:ext cx="571500" cy="342900"/>
          </a:xfrm>
          <a:custGeom>
            <a:avLst/>
            <a:gdLst>
              <a:gd name="T0" fmla="*/ 0 w 720"/>
              <a:gd name="T1" fmla="*/ 720 h 720"/>
              <a:gd name="T2" fmla="*/ 180 w 720"/>
              <a:gd name="T3" fmla="*/ 180 h 720"/>
              <a:gd name="T4" fmla="*/ 720 w 720"/>
              <a:gd name="T5" fmla="*/ 0 h 72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720">
                <a:moveTo>
                  <a:pt x="0" y="720"/>
                </a:moveTo>
                <a:cubicBezTo>
                  <a:pt x="30" y="510"/>
                  <a:pt x="60" y="300"/>
                  <a:pt x="180" y="180"/>
                </a:cubicBezTo>
                <a:cubicBezTo>
                  <a:pt x="300" y="60"/>
                  <a:pt x="510" y="30"/>
                  <a:pt x="72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49" name="Freeform 52">
            <a:extLst>
              <a:ext uri="{FF2B5EF4-FFF2-40B4-BE49-F238E27FC236}">
                <a16:creationId xmlns:a16="http://schemas.microsoft.com/office/drawing/2014/main" id="{ABBD1F3D-4B58-019F-2D24-10217674618E}"/>
              </a:ext>
            </a:extLst>
          </xdr:cNvPr>
          <xdr:cNvSpPr>
            <a:spLocks/>
          </xdr:cNvSpPr>
        </xdr:nvSpPr>
        <xdr:spPr bwMode="auto">
          <a:xfrm flipH="1">
            <a:off x="1143000" y="228600"/>
            <a:ext cx="685800" cy="1142365"/>
          </a:xfrm>
          <a:custGeom>
            <a:avLst/>
            <a:gdLst>
              <a:gd name="T0" fmla="*/ 900 w 900"/>
              <a:gd name="T1" fmla="*/ 0 h 1800"/>
              <a:gd name="T2" fmla="*/ 180 w 900"/>
              <a:gd name="T3" fmla="*/ 360 h 1800"/>
              <a:gd name="T4" fmla="*/ 0 w 900"/>
              <a:gd name="T5" fmla="*/ 1800 h 18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00" h="1800">
                <a:moveTo>
                  <a:pt x="900" y="0"/>
                </a:moveTo>
                <a:cubicBezTo>
                  <a:pt x="615" y="30"/>
                  <a:pt x="330" y="60"/>
                  <a:pt x="180" y="360"/>
                </a:cubicBezTo>
                <a:cubicBezTo>
                  <a:pt x="30" y="660"/>
                  <a:pt x="15" y="1230"/>
                  <a:pt x="0" y="18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50" name="Freeform 53">
            <a:extLst>
              <a:ext uri="{FF2B5EF4-FFF2-40B4-BE49-F238E27FC236}">
                <a16:creationId xmlns:a16="http://schemas.microsoft.com/office/drawing/2014/main" id="{741AA6B7-370D-C890-314A-AB95AB49A9FE}"/>
              </a:ext>
            </a:extLst>
          </xdr:cNvPr>
          <xdr:cNvSpPr>
            <a:spLocks/>
          </xdr:cNvSpPr>
        </xdr:nvSpPr>
        <xdr:spPr bwMode="auto">
          <a:xfrm flipH="1">
            <a:off x="1028700" y="457200"/>
            <a:ext cx="114300" cy="342900"/>
          </a:xfrm>
          <a:custGeom>
            <a:avLst/>
            <a:gdLst>
              <a:gd name="T0" fmla="*/ 180 w 180"/>
              <a:gd name="T1" fmla="*/ 0 h 540"/>
              <a:gd name="T2" fmla="*/ 0 w 180"/>
              <a:gd name="T3" fmla="*/ 180 h 540"/>
              <a:gd name="T4" fmla="*/ 180 w 180"/>
              <a:gd name="T5" fmla="*/ 540 h 54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80" h="540">
                <a:moveTo>
                  <a:pt x="180" y="0"/>
                </a:moveTo>
                <a:cubicBezTo>
                  <a:pt x="90" y="45"/>
                  <a:pt x="0" y="90"/>
                  <a:pt x="0" y="180"/>
                </a:cubicBezTo>
                <a:cubicBezTo>
                  <a:pt x="0" y="270"/>
                  <a:pt x="90" y="405"/>
                  <a:pt x="180" y="54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51" name="Freeform 54">
            <a:extLst>
              <a:ext uri="{FF2B5EF4-FFF2-40B4-BE49-F238E27FC236}">
                <a16:creationId xmlns:a16="http://schemas.microsoft.com/office/drawing/2014/main" id="{C641944A-571B-EA34-6816-74BB255EA081}"/>
              </a:ext>
            </a:extLst>
          </xdr:cNvPr>
          <xdr:cNvSpPr>
            <a:spLocks/>
          </xdr:cNvSpPr>
        </xdr:nvSpPr>
        <xdr:spPr bwMode="auto">
          <a:xfrm>
            <a:off x="114300" y="114300"/>
            <a:ext cx="800100" cy="1371600"/>
          </a:xfrm>
          <a:custGeom>
            <a:avLst/>
            <a:gdLst>
              <a:gd name="T0" fmla="*/ 900 w 900"/>
              <a:gd name="T1" fmla="*/ 0 h 1800"/>
              <a:gd name="T2" fmla="*/ 180 w 900"/>
              <a:gd name="T3" fmla="*/ 360 h 1800"/>
              <a:gd name="T4" fmla="*/ 0 w 900"/>
              <a:gd name="T5" fmla="*/ 1800 h 18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900" h="1800">
                <a:moveTo>
                  <a:pt x="900" y="0"/>
                </a:moveTo>
                <a:cubicBezTo>
                  <a:pt x="615" y="30"/>
                  <a:pt x="330" y="60"/>
                  <a:pt x="180" y="360"/>
                </a:cubicBezTo>
                <a:cubicBezTo>
                  <a:pt x="30" y="660"/>
                  <a:pt x="15" y="1230"/>
                  <a:pt x="0" y="18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52" name="Text Box 55">
            <a:extLst>
              <a:ext uri="{FF2B5EF4-FFF2-40B4-BE49-F238E27FC236}">
                <a16:creationId xmlns:a16="http://schemas.microsoft.com/office/drawing/2014/main" id="{10C1987A-8A5D-002A-C825-56280B988346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847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B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3" name="Text Box 56">
            <a:extLst>
              <a:ext uri="{FF2B5EF4-FFF2-40B4-BE49-F238E27FC236}">
                <a16:creationId xmlns:a16="http://schemas.microsoft.com/office/drawing/2014/main" id="{27E0623E-8105-67A3-207F-C604FC8EAD9E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8705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F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4" name="Text Box 57">
            <a:extLst>
              <a:ext uri="{FF2B5EF4-FFF2-40B4-BE49-F238E27FC236}">
                <a16:creationId xmlns:a16="http://schemas.microsoft.com/office/drawing/2014/main" id="{33585087-EA5E-16F9-0E90-4B8CF9A92C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8600" y="14420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D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5" name="Text Box 58">
            <a:extLst>
              <a:ext uri="{FF2B5EF4-FFF2-40B4-BE49-F238E27FC236}">
                <a16:creationId xmlns:a16="http://schemas.microsoft.com/office/drawing/2014/main" id="{17944FB8-FE63-7357-A39D-166147DA5C5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14500" y="1485900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A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6" name="Oval 59">
            <a:extLst>
              <a:ext uri="{FF2B5EF4-FFF2-40B4-BE49-F238E27FC236}">
                <a16:creationId xmlns:a16="http://schemas.microsoft.com/office/drawing/2014/main" id="{D1C33029-4ECC-1E8E-F6C3-2172A45ADD22}"/>
              </a:ext>
            </a:extLst>
          </xdr:cNvPr>
          <xdr:cNvSpPr>
            <a:spLocks noChangeArrowheads="1"/>
          </xdr:cNvSpPr>
        </xdr:nvSpPr>
        <xdr:spPr bwMode="auto">
          <a:xfrm>
            <a:off x="913130" y="1257935"/>
            <a:ext cx="344170" cy="342265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57" name="Text Box 60">
            <a:extLst>
              <a:ext uri="{FF2B5EF4-FFF2-40B4-BE49-F238E27FC236}">
                <a16:creationId xmlns:a16="http://schemas.microsoft.com/office/drawing/2014/main" id="{B951BA35-DD54-0042-F07E-9F74035CA6B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28700" y="13277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C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8" name="Freeform 61">
            <a:extLst>
              <a:ext uri="{FF2B5EF4-FFF2-40B4-BE49-F238E27FC236}">
                <a16:creationId xmlns:a16="http://schemas.microsoft.com/office/drawing/2014/main" id="{979D5037-47D5-099B-8D48-8943B3505690}"/>
              </a:ext>
            </a:extLst>
          </xdr:cNvPr>
          <xdr:cNvSpPr>
            <a:spLocks/>
          </xdr:cNvSpPr>
        </xdr:nvSpPr>
        <xdr:spPr bwMode="auto">
          <a:xfrm>
            <a:off x="895350" y="1143000"/>
            <a:ext cx="133350" cy="133350"/>
          </a:xfrm>
          <a:custGeom>
            <a:avLst/>
            <a:gdLst>
              <a:gd name="T0" fmla="*/ 30 w 210"/>
              <a:gd name="T1" fmla="*/ 0 h 210"/>
              <a:gd name="T2" fmla="*/ 30 w 210"/>
              <a:gd name="T3" fmla="*/ 180 h 210"/>
              <a:gd name="T4" fmla="*/ 210 w 210"/>
              <a:gd name="T5" fmla="*/ 18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0" h="210">
                <a:moveTo>
                  <a:pt x="30" y="0"/>
                </a:moveTo>
                <a:cubicBezTo>
                  <a:pt x="15" y="75"/>
                  <a:pt x="0" y="150"/>
                  <a:pt x="30" y="180"/>
                </a:cubicBezTo>
                <a:cubicBezTo>
                  <a:pt x="60" y="210"/>
                  <a:pt x="135" y="195"/>
                  <a:pt x="210" y="18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59" name="Freeform 62">
            <a:extLst>
              <a:ext uri="{FF2B5EF4-FFF2-40B4-BE49-F238E27FC236}">
                <a16:creationId xmlns:a16="http://schemas.microsoft.com/office/drawing/2014/main" id="{F2E43C99-80CE-5DC7-681F-4F5FA436EED8}"/>
              </a:ext>
            </a:extLst>
          </xdr:cNvPr>
          <xdr:cNvSpPr>
            <a:spLocks/>
          </xdr:cNvSpPr>
        </xdr:nvSpPr>
        <xdr:spPr bwMode="auto">
          <a:xfrm>
            <a:off x="1257300" y="1466850"/>
            <a:ext cx="342900" cy="133350"/>
          </a:xfrm>
          <a:custGeom>
            <a:avLst/>
            <a:gdLst>
              <a:gd name="T0" fmla="*/ 0 w 540"/>
              <a:gd name="T1" fmla="*/ 30 h 210"/>
              <a:gd name="T2" fmla="*/ 180 w 540"/>
              <a:gd name="T3" fmla="*/ 30 h 210"/>
              <a:gd name="T4" fmla="*/ 540 w 540"/>
              <a:gd name="T5" fmla="*/ 21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40" h="210">
                <a:moveTo>
                  <a:pt x="0" y="30"/>
                </a:moveTo>
                <a:cubicBezTo>
                  <a:pt x="45" y="15"/>
                  <a:pt x="90" y="0"/>
                  <a:pt x="180" y="30"/>
                </a:cubicBezTo>
                <a:cubicBezTo>
                  <a:pt x="270" y="60"/>
                  <a:pt x="480" y="180"/>
                  <a:pt x="540" y="21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0" name="Freeform 63">
            <a:extLst>
              <a:ext uri="{FF2B5EF4-FFF2-40B4-BE49-F238E27FC236}">
                <a16:creationId xmlns:a16="http://schemas.microsoft.com/office/drawing/2014/main" id="{F948C6BF-DA47-17D4-7777-8B66115E46A2}"/>
              </a:ext>
            </a:extLst>
          </xdr:cNvPr>
          <xdr:cNvSpPr>
            <a:spLocks/>
          </xdr:cNvSpPr>
        </xdr:nvSpPr>
        <xdr:spPr bwMode="auto">
          <a:xfrm>
            <a:off x="457200" y="1600200"/>
            <a:ext cx="1257300" cy="133350"/>
          </a:xfrm>
          <a:custGeom>
            <a:avLst/>
            <a:gdLst>
              <a:gd name="T0" fmla="*/ 0 w 1980"/>
              <a:gd name="T1" fmla="*/ 0 h 210"/>
              <a:gd name="T2" fmla="*/ 720 w 1980"/>
              <a:gd name="T3" fmla="*/ 180 h 210"/>
              <a:gd name="T4" fmla="*/ 1980 w 1980"/>
              <a:gd name="T5" fmla="*/ 18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980" h="210">
                <a:moveTo>
                  <a:pt x="0" y="0"/>
                </a:moveTo>
                <a:cubicBezTo>
                  <a:pt x="195" y="75"/>
                  <a:pt x="390" y="150"/>
                  <a:pt x="720" y="180"/>
                </a:cubicBezTo>
                <a:cubicBezTo>
                  <a:pt x="1050" y="210"/>
                  <a:pt x="1515" y="195"/>
                  <a:pt x="1980" y="18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1" name="Freeform 64">
            <a:extLst>
              <a:ext uri="{FF2B5EF4-FFF2-40B4-BE49-F238E27FC236}">
                <a16:creationId xmlns:a16="http://schemas.microsoft.com/office/drawing/2014/main" id="{8A15724C-8DEE-D4E4-9575-BC400D8495CA}"/>
              </a:ext>
            </a:extLst>
          </xdr:cNvPr>
          <xdr:cNvSpPr>
            <a:spLocks/>
          </xdr:cNvSpPr>
        </xdr:nvSpPr>
        <xdr:spPr bwMode="auto">
          <a:xfrm>
            <a:off x="457200" y="1371600"/>
            <a:ext cx="457200" cy="114300"/>
          </a:xfrm>
          <a:custGeom>
            <a:avLst/>
            <a:gdLst>
              <a:gd name="T0" fmla="*/ 720 w 720"/>
              <a:gd name="T1" fmla="*/ 180 h 180"/>
              <a:gd name="T2" fmla="*/ 360 w 720"/>
              <a:gd name="T3" fmla="*/ 0 h 180"/>
              <a:gd name="T4" fmla="*/ 0 w 720"/>
              <a:gd name="T5" fmla="*/ 180 h 1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720" h="180">
                <a:moveTo>
                  <a:pt x="720" y="180"/>
                </a:moveTo>
                <a:cubicBezTo>
                  <a:pt x="600" y="90"/>
                  <a:pt x="480" y="0"/>
                  <a:pt x="360" y="0"/>
                </a:cubicBezTo>
                <a:cubicBezTo>
                  <a:pt x="240" y="0"/>
                  <a:pt x="60" y="150"/>
                  <a:pt x="0" y="18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2" name="Oval 65">
            <a:extLst>
              <a:ext uri="{FF2B5EF4-FFF2-40B4-BE49-F238E27FC236}">
                <a16:creationId xmlns:a16="http://schemas.microsoft.com/office/drawing/2014/main" id="{3071680E-BFF8-F864-0A6D-F7E9CD67EFC8}"/>
              </a:ext>
            </a:extLst>
          </xdr:cNvPr>
          <xdr:cNvSpPr>
            <a:spLocks noChangeArrowheads="1"/>
          </xdr:cNvSpPr>
        </xdr:nvSpPr>
        <xdr:spPr bwMode="auto">
          <a:xfrm>
            <a:off x="457200" y="457200"/>
            <a:ext cx="342900" cy="342900"/>
          </a:xfrm>
          <a:prstGeom prst="ellipse">
            <a:avLst/>
          </a:prstGeom>
          <a:solidFill>
            <a:srgbClr val="FFFFFF"/>
          </a:solidFill>
          <a:ln w="28575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3" name="Freeform 66">
            <a:extLst>
              <a:ext uri="{FF2B5EF4-FFF2-40B4-BE49-F238E27FC236}">
                <a16:creationId xmlns:a16="http://schemas.microsoft.com/office/drawing/2014/main" id="{068289B2-D1C6-FE6C-0B52-565A27F5E510}"/>
              </a:ext>
            </a:extLst>
          </xdr:cNvPr>
          <xdr:cNvSpPr>
            <a:spLocks/>
          </xdr:cNvSpPr>
        </xdr:nvSpPr>
        <xdr:spPr bwMode="auto">
          <a:xfrm>
            <a:off x="228600" y="685800"/>
            <a:ext cx="228600" cy="685800"/>
          </a:xfrm>
          <a:custGeom>
            <a:avLst/>
            <a:gdLst>
              <a:gd name="T0" fmla="*/ 0 w 540"/>
              <a:gd name="T1" fmla="*/ 900 h 900"/>
              <a:gd name="T2" fmla="*/ 180 w 540"/>
              <a:gd name="T3" fmla="*/ 360 h 900"/>
              <a:gd name="T4" fmla="*/ 540 w 540"/>
              <a:gd name="T5" fmla="*/ 0 h 9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540" h="900">
                <a:moveTo>
                  <a:pt x="0" y="900"/>
                </a:moveTo>
                <a:cubicBezTo>
                  <a:pt x="45" y="705"/>
                  <a:pt x="90" y="510"/>
                  <a:pt x="180" y="360"/>
                </a:cubicBezTo>
                <a:cubicBezTo>
                  <a:pt x="270" y="210"/>
                  <a:pt x="405" y="105"/>
                  <a:pt x="54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4" name="Freeform 67">
            <a:extLst>
              <a:ext uri="{FF2B5EF4-FFF2-40B4-BE49-F238E27FC236}">
                <a16:creationId xmlns:a16="http://schemas.microsoft.com/office/drawing/2014/main" id="{398E925C-6A1C-650C-F64D-5F3E4898D14B}"/>
              </a:ext>
            </a:extLst>
          </xdr:cNvPr>
          <xdr:cNvSpPr>
            <a:spLocks/>
          </xdr:cNvSpPr>
        </xdr:nvSpPr>
        <xdr:spPr bwMode="auto">
          <a:xfrm>
            <a:off x="666750" y="228600"/>
            <a:ext cx="133350" cy="228600"/>
          </a:xfrm>
          <a:custGeom>
            <a:avLst/>
            <a:gdLst>
              <a:gd name="T0" fmla="*/ 30 w 210"/>
              <a:gd name="T1" fmla="*/ 360 h 360"/>
              <a:gd name="T2" fmla="*/ 30 w 210"/>
              <a:gd name="T3" fmla="*/ 180 h 360"/>
              <a:gd name="T4" fmla="*/ 210 w 210"/>
              <a:gd name="T5" fmla="*/ 0 h 3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0" h="360">
                <a:moveTo>
                  <a:pt x="30" y="360"/>
                </a:moveTo>
                <a:cubicBezTo>
                  <a:pt x="15" y="300"/>
                  <a:pt x="0" y="240"/>
                  <a:pt x="30" y="180"/>
                </a:cubicBezTo>
                <a:cubicBezTo>
                  <a:pt x="60" y="120"/>
                  <a:pt x="135" y="60"/>
                  <a:pt x="210" y="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5" name="Text Box 68">
            <a:extLst>
              <a:ext uri="{FF2B5EF4-FFF2-40B4-BE49-F238E27FC236}">
                <a16:creationId xmlns:a16="http://schemas.microsoft.com/office/drawing/2014/main" id="{B6BD5A74-B9D1-EB37-6E0C-2D16AD863522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1500" y="527685"/>
            <a:ext cx="114300" cy="158115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10800" rIns="0" bIns="10800" anchor="t" anchorCtr="0" upright="1">
            <a:noAutofit/>
          </a:bodyPr>
          <a:lstStyle/>
          <a:p>
            <a:pPr algn="ctr"/>
            <a:r>
              <a:rPr lang="es-ES_tradnl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E</a:t>
            </a:r>
            <a:endParaRPr lang="es-ES" sz="10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66" name="Freeform 69">
            <a:extLst>
              <a:ext uri="{FF2B5EF4-FFF2-40B4-BE49-F238E27FC236}">
                <a16:creationId xmlns:a16="http://schemas.microsoft.com/office/drawing/2014/main" id="{6D357BC2-79B2-614F-88A2-60021B62E2B4}"/>
              </a:ext>
            </a:extLst>
          </xdr:cNvPr>
          <xdr:cNvSpPr>
            <a:spLocks/>
          </xdr:cNvSpPr>
        </xdr:nvSpPr>
        <xdr:spPr bwMode="auto">
          <a:xfrm>
            <a:off x="800100" y="666750"/>
            <a:ext cx="133350" cy="133350"/>
          </a:xfrm>
          <a:custGeom>
            <a:avLst/>
            <a:gdLst>
              <a:gd name="T0" fmla="*/ 0 w 210"/>
              <a:gd name="T1" fmla="*/ 30 h 210"/>
              <a:gd name="T2" fmla="*/ 180 w 210"/>
              <a:gd name="T3" fmla="*/ 30 h 210"/>
              <a:gd name="T4" fmla="*/ 180 w 210"/>
              <a:gd name="T5" fmla="*/ 210 h 2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0" h="210">
                <a:moveTo>
                  <a:pt x="0" y="30"/>
                </a:moveTo>
                <a:cubicBezTo>
                  <a:pt x="75" y="15"/>
                  <a:pt x="150" y="0"/>
                  <a:pt x="180" y="30"/>
                </a:cubicBezTo>
                <a:cubicBezTo>
                  <a:pt x="210" y="60"/>
                  <a:pt x="195" y="135"/>
                  <a:pt x="180" y="21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  <xdr:sp macro="" textlink="">
        <xdr:nvSpPr>
          <xdr:cNvPr id="67" name="Freeform 70">
            <a:extLst>
              <a:ext uri="{FF2B5EF4-FFF2-40B4-BE49-F238E27FC236}">
                <a16:creationId xmlns:a16="http://schemas.microsoft.com/office/drawing/2014/main" id="{CDA55D1A-FAB8-0752-2137-37F3149C0C37}"/>
              </a:ext>
            </a:extLst>
          </xdr:cNvPr>
          <xdr:cNvSpPr>
            <a:spLocks/>
          </xdr:cNvSpPr>
        </xdr:nvSpPr>
        <xdr:spPr bwMode="auto">
          <a:xfrm>
            <a:off x="342900" y="990600"/>
            <a:ext cx="457200" cy="381000"/>
          </a:xfrm>
          <a:custGeom>
            <a:avLst/>
            <a:gdLst>
              <a:gd name="T0" fmla="*/ 720 w 720"/>
              <a:gd name="T1" fmla="*/ 60 h 600"/>
              <a:gd name="T2" fmla="*/ 540 w 720"/>
              <a:gd name="T3" fmla="*/ 60 h 600"/>
              <a:gd name="T4" fmla="*/ 180 w 720"/>
              <a:gd name="T5" fmla="*/ 420 h 600"/>
              <a:gd name="T6" fmla="*/ 0 w 720"/>
              <a:gd name="T7" fmla="*/ 600 h 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720" h="600">
                <a:moveTo>
                  <a:pt x="720" y="60"/>
                </a:moveTo>
                <a:cubicBezTo>
                  <a:pt x="675" y="30"/>
                  <a:pt x="630" y="0"/>
                  <a:pt x="540" y="60"/>
                </a:cubicBezTo>
                <a:cubicBezTo>
                  <a:pt x="450" y="120"/>
                  <a:pt x="270" y="330"/>
                  <a:pt x="180" y="420"/>
                </a:cubicBezTo>
                <a:cubicBezTo>
                  <a:pt x="90" y="510"/>
                  <a:pt x="45" y="555"/>
                  <a:pt x="0" y="600"/>
                </a:cubicBezTo>
              </a:path>
            </a:pathLst>
          </a:custGeom>
          <a:noFill/>
          <a:ln w="28575" cmpd="sng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ES"/>
          </a:p>
        </xdr:txBody>
      </xdr:sp>
    </xdr:grpSp>
    <xdr:clientData/>
  </xdr:twoCellAnchor>
  <xdr:twoCellAnchor>
    <xdr:from>
      <xdr:col>1</xdr:col>
      <xdr:colOff>9525</xdr:colOff>
      <xdr:row>103</xdr:row>
      <xdr:rowOff>180974</xdr:rowOff>
    </xdr:from>
    <xdr:to>
      <xdr:col>8</xdr:col>
      <xdr:colOff>752475</xdr:colOff>
      <xdr:row>114</xdr:row>
      <xdr:rowOff>152400</xdr:rowOff>
    </xdr:to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E3BBE57F-E4B0-E08F-D2F8-5D929E140ED5}"/>
            </a:ext>
          </a:extLst>
        </xdr:cNvPr>
        <xdr:cNvSpPr txBox="1"/>
      </xdr:nvSpPr>
      <xdr:spPr>
        <a:xfrm>
          <a:off x="771525" y="20440649"/>
          <a:ext cx="6076950" cy="2066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Relaciones que están afuera del layout: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con C: relación tipo X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con C: relación tipo O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con A: relación tipo U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Debido a que una de las relaciones que queda afuera del layout (relación entre deptos E y C), no es una de las 3 relaciones con más bajo puntaje en la matriz REL, entonces </a:t>
          </a:r>
          <a:r>
            <a:rPr lang="es-C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layout no es óptimo</a:t>
          </a:r>
          <a:r>
            <a:rPr lang="es-C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/>
        </a:p>
      </xdr:txBody>
    </xdr:sp>
    <xdr:clientData/>
  </xdr:twoCellAnchor>
  <xdr:twoCellAnchor editAs="oneCell">
    <xdr:from>
      <xdr:col>1</xdr:col>
      <xdr:colOff>5286</xdr:colOff>
      <xdr:row>81</xdr:row>
      <xdr:rowOff>39414</xdr:rowOff>
    </xdr:from>
    <xdr:to>
      <xdr:col>4</xdr:col>
      <xdr:colOff>415855</xdr:colOff>
      <xdr:row>93</xdr:row>
      <xdr:rowOff>163659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1AA63BD4-3BD8-FF6D-2D3F-4EAB17684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286" y="15772086"/>
          <a:ext cx="2696569" cy="2410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6"/>
  <sheetViews>
    <sheetView showGridLines="0" topLeftCell="A24" zoomScale="124" zoomScaleNormal="124" workbookViewId="0">
      <selection activeCell="G56" sqref="G56"/>
    </sheetView>
  </sheetViews>
  <sheetFormatPr baseColWidth="10" defaultColWidth="9.140625" defaultRowHeight="15" x14ac:dyDescent="0.25"/>
  <cols>
    <col min="1" max="15" width="9.140625" style="1"/>
    <col min="16" max="16" width="14.5703125" style="1" bestFit="1" customWidth="1"/>
    <col min="17" max="17" width="31" style="1" bestFit="1" customWidth="1"/>
    <col min="18" max="18" width="35.85546875" style="1" bestFit="1" customWidth="1"/>
    <col min="19" max="16384" width="9.140625" style="1"/>
  </cols>
  <sheetData>
    <row r="1" spans="2:14" ht="15.75" thickBot="1" x14ac:dyDescent="0.3"/>
    <row r="2" spans="2:14" ht="15.75" thickBot="1" x14ac:dyDescent="0.3">
      <c r="B2" s="29" t="s">
        <v>9</v>
      </c>
      <c r="C2" s="30"/>
      <c r="D2" s="30"/>
      <c r="E2" s="30"/>
      <c r="F2" s="30"/>
      <c r="G2" s="31"/>
      <c r="I2" s="29" t="s">
        <v>10</v>
      </c>
      <c r="J2" s="30"/>
      <c r="K2" s="30"/>
      <c r="L2" s="30"/>
      <c r="M2" s="30"/>
      <c r="N2" s="31"/>
    </row>
    <row r="3" spans="2:14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</row>
    <row r="4" spans="2:14" x14ac:dyDescent="0.25">
      <c r="B4" s="2" t="s">
        <v>7</v>
      </c>
      <c r="C4" s="2">
        <v>83</v>
      </c>
      <c r="D4" s="2">
        <v>0</v>
      </c>
      <c r="E4" s="2">
        <v>21</v>
      </c>
      <c r="F4" s="2">
        <v>3</v>
      </c>
      <c r="G4" s="2">
        <v>57</v>
      </c>
      <c r="I4" s="2" t="s">
        <v>7</v>
      </c>
      <c r="J4" s="2">
        <v>21</v>
      </c>
      <c r="K4" s="2">
        <v>50</v>
      </c>
      <c r="L4" s="2">
        <v>0</v>
      </c>
      <c r="M4" s="2">
        <v>0</v>
      </c>
      <c r="N4" s="2">
        <v>34</v>
      </c>
    </row>
    <row r="5" spans="2:14" x14ac:dyDescent="0.25">
      <c r="B5" s="2" t="s">
        <v>2</v>
      </c>
      <c r="C5" s="4"/>
      <c r="D5" s="2">
        <v>14</v>
      </c>
      <c r="E5" s="2">
        <v>50</v>
      </c>
      <c r="F5" s="2">
        <v>33</v>
      </c>
      <c r="G5" s="2">
        <v>9</v>
      </c>
      <c r="I5" s="2" t="s">
        <v>2</v>
      </c>
      <c r="J5" s="4"/>
      <c r="K5" s="2">
        <v>26</v>
      </c>
      <c r="L5" s="2">
        <v>18</v>
      </c>
      <c r="M5" s="2">
        <v>80</v>
      </c>
      <c r="N5" s="2">
        <v>0</v>
      </c>
    </row>
    <row r="6" spans="2:14" x14ac:dyDescent="0.25">
      <c r="B6" s="2" t="s">
        <v>3</v>
      </c>
      <c r="C6" s="4"/>
      <c r="D6" s="4"/>
      <c r="E6" s="2">
        <v>0</v>
      </c>
      <c r="F6" s="2">
        <v>24</v>
      </c>
      <c r="G6" s="2">
        <v>64</v>
      </c>
      <c r="I6" s="2" t="s">
        <v>3</v>
      </c>
      <c r="J6" s="4"/>
      <c r="K6" s="4"/>
      <c r="L6" s="2">
        <v>29</v>
      </c>
      <c r="M6" s="2">
        <v>7</v>
      </c>
      <c r="N6" s="2">
        <v>42</v>
      </c>
    </row>
    <row r="7" spans="2:14" x14ac:dyDescent="0.25">
      <c r="B7" s="2" t="s">
        <v>4</v>
      </c>
      <c r="C7" s="4"/>
      <c r="D7" s="4"/>
      <c r="E7" s="4"/>
      <c r="F7" s="2">
        <v>17</v>
      </c>
      <c r="G7" s="2">
        <v>0</v>
      </c>
      <c r="I7" s="2" t="s">
        <v>4</v>
      </c>
      <c r="J7" s="4"/>
      <c r="K7" s="4"/>
      <c r="L7" s="4"/>
      <c r="M7" s="2">
        <v>28</v>
      </c>
      <c r="N7" s="2">
        <v>22</v>
      </c>
    </row>
    <row r="8" spans="2:14" x14ac:dyDescent="0.25">
      <c r="B8" s="2" t="s">
        <v>5</v>
      </c>
      <c r="C8" s="4"/>
      <c r="D8" s="4"/>
      <c r="E8" s="4"/>
      <c r="F8" s="4"/>
      <c r="G8" s="2">
        <v>0</v>
      </c>
      <c r="I8" s="2" t="s">
        <v>5</v>
      </c>
      <c r="J8" s="4"/>
      <c r="K8" s="4"/>
      <c r="L8" s="4"/>
      <c r="M8" s="4"/>
      <c r="N8" s="2">
        <v>39</v>
      </c>
    </row>
    <row r="9" spans="2:14" ht="15.75" thickBot="1" x14ac:dyDescent="0.3"/>
    <row r="10" spans="2:14" ht="15.75" thickBot="1" x14ac:dyDescent="0.3">
      <c r="B10" s="29" t="s">
        <v>20</v>
      </c>
      <c r="C10" s="30"/>
      <c r="D10" s="30"/>
      <c r="E10" s="30"/>
      <c r="F10" s="30"/>
      <c r="G10" s="31"/>
    </row>
    <row r="11" spans="2:14" x14ac:dyDescent="0.25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</row>
    <row r="12" spans="2:14" x14ac:dyDescent="0.25">
      <c r="B12" s="2" t="s">
        <v>7</v>
      </c>
      <c r="C12" s="2">
        <f>C4+J4</f>
        <v>104</v>
      </c>
      <c r="D12" s="2">
        <f t="shared" ref="D12:G12" si="0">D4+K4</f>
        <v>50</v>
      </c>
      <c r="E12" s="2">
        <f t="shared" si="0"/>
        <v>21</v>
      </c>
      <c r="F12" s="2">
        <f t="shared" si="0"/>
        <v>3</v>
      </c>
      <c r="G12" s="2">
        <f t="shared" si="0"/>
        <v>91</v>
      </c>
    </row>
    <row r="13" spans="2:14" x14ac:dyDescent="0.25">
      <c r="B13" s="2" t="s">
        <v>2</v>
      </c>
      <c r="C13" s="4">
        <f t="shared" ref="C13:C16" si="1">C5+J5</f>
        <v>0</v>
      </c>
      <c r="D13" s="2">
        <f t="shared" ref="D13:D16" si="2">D5+K5</f>
        <v>40</v>
      </c>
      <c r="E13" s="2">
        <f t="shared" ref="E13:E16" si="3">E5+L5</f>
        <v>68</v>
      </c>
      <c r="F13" s="2">
        <f t="shared" ref="F13:F16" si="4">F5+M5</f>
        <v>113</v>
      </c>
      <c r="G13" s="2">
        <f t="shared" ref="G13:G16" si="5">G5+N5</f>
        <v>9</v>
      </c>
    </row>
    <row r="14" spans="2:14" x14ac:dyDescent="0.25">
      <c r="B14" s="2" t="s">
        <v>3</v>
      </c>
      <c r="C14" s="4">
        <f t="shared" si="1"/>
        <v>0</v>
      </c>
      <c r="D14" s="4">
        <f t="shared" si="2"/>
        <v>0</v>
      </c>
      <c r="E14" s="2">
        <f t="shared" si="3"/>
        <v>29</v>
      </c>
      <c r="F14" s="2">
        <f t="shared" si="4"/>
        <v>31</v>
      </c>
      <c r="G14" s="2">
        <f t="shared" si="5"/>
        <v>106</v>
      </c>
    </row>
    <row r="15" spans="2:14" x14ac:dyDescent="0.25">
      <c r="B15" s="2" t="s">
        <v>4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2">
        <f t="shared" si="4"/>
        <v>45</v>
      </c>
      <c r="G15" s="2">
        <f t="shared" si="5"/>
        <v>22</v>
      </c>
    </row>
    <row r="16" spans="2:14" x14ac:dyDescent="0.25">
      <c r="B16" s="2" t="s">
        <v>5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2">
        <f t="shared" si="5"/>
        <v>39</v>
      </c>
    </row>
    <row r="18" spans="2:18" ht="15.75" thickBot="1" x14ac:dyDescent="0.3">
      <c r="B18" s="29" t="s">
        <v>0</v>
      </c>
      <c r="C18" s="30"/>
      <c r="D18" s="30"/>
      <c r="E18" s="30"/>
      <c r="F18" s="30"/>
      <c r="G18" s="31"/>
      <c r="I18" s="29" t="s">
        <v>8</v>
      </c>
      <c r="J18" s="30"/>
      <c r="K18" s="30"/>
      <c r="L18" s="30"/>
      <c r="M18" s="30"/>
      <c r="N18" s="31"/>
      <c r="P18" s="2" t="s">
        <v>11</v>
      </c>
      <c r="Q18" s="2" t="s">
        <v>12</v>
      </c>
      <c r="R18" s="2" t="s">
        <v>13</v>
      </c>
    </row>
    <row r="19" spans="2:18" x14ac:dyDescent="0.25"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I19" s="3" t="s">
        <v>1</v>
      </c>
      <c r="J19" s="3" t="s">
        <v>2</v>
      </c>
      <c r="K19" s="3" t="s">
        <v>3</v>
      </c>
      <c r="L19" s="3" t="s">
        <v>4</v>
      </c>
      <c r="M19" s="3" t="s">
        <v>5</v>
      </c>
      <c r="N19" s="3" t="s">
        <v>6</v>
      </c>
      <c r="P19" s="2" t="s">
        <v>9</v>
      </c>
      <c r="Q19" s="2">
        <v>80</v>
      </c>
      <c r="R19" s="2">
        <f>Q19*(100-35)%</f>
        <v>52</v>
      </c>
    </row>
    <row r="20" spans="2:18" x14ac:dyDescent="0.25">
      <c r="B20" s="2" t="s">
        <v>7</v>
      </c>
      <c r="C20" s="2">
        <f>IF(C12&lt;50,$Q$19*C4,$R$19*C4)</f>
        <v>4316</v>
      </c>
      <c r="D20" s="2">
        <f t="shared" ref="D20:G20" si="6">IF(D12&lt;50,$Q$19*D4,$R$19*D4)</f>
        <v>0</v>
      </c>
      <c r="E20" s="2">
        <f t="shared" si="6"/>
        <v>1680</v>
      </c>
      <c r="F20" s="2">
        <f t="shared" si="6"/>
        <v>240</v>
      </c>
      <c r="G20" s="2">
        <f t="shared" si="6"/>
        <v>2964</v>
      </c>
      <c r="I20" s="2" t="s">
        <v>7</v>
      </c>
      <c r="J20" s="2">
        <f>IF(C12&lt;50,$Q$20*J4,$R$20*J4)</f>
        <v>819</v>
      </c>
      <c r="K20" s="2">
        <f t="shared" ref="K20:N20" si="7">IF(D12&lt;50,$Q$20*K4,$R$20*K4)</f>
        <v>1950</v>
      </c>
      <c r="L20" s="2">
        <f t="shared" si="7"/>
        <v>0</v>
      </c>
      <c r="M20" s="2">
        <f t="shared" si="7"/>
        <v>0</v>
      </c>
      <c r="N20" s="2">
        <f t="shared" si="7"/>
        <v>1326</v>
      </c>
      <c r="P20" s="2" t="s">
        <v>10</v>
      </c>
      <c r="Q20" s="2">
        <v>60</v>
      </c>
      <c r="R20" s="2">
        <f>Q20*(100-35)%</f>
        <v>39</v>
      </c>
    </row>
    <row r="21" spans="2:18" x14ac:dyDescent="0.25">
      <c r="B21" s="2" t="s">
        <v>2</v>
      </c>
      <c r="C21" s="4">
        <f t="shared" ref="C21:G21" si="8">IF(C13&lt;50,$Q$19*C5,$R$19*C5)</f>
        <v>0</v>
      </c>
      <c r="D21" s="2">
        <f t="shared" si="8"/>
        <v>1120</v>
      </c>
      <c r="E21" s="2">
        <f t="shared" si="8"/>
        <v>2600</v>
      </c>
      <c r="F21" s="2">
        <f t="shared" si="8"/>
        <v>1716</v>
      </c>
      <c r="G21" s="2">
        <f t="shared" si="8"/>
        <v>720</v>
      </c>
      <c r="I21" s="2" t="s">
        <v>2</v>
      </c>
      <c r="J21" s="4">
        <f t="shared" ref="J21:J24" si="9">IF(C13&lt;50,$Q$20*J5,$R$20*J5)</f>
        <v>0</v>
      </c>
      <c r="K21" s="2">
        <f t="shared" ref="K21:K24" si="10">IF(D13&lt;50,$Q$20*K5,$R$20*K5)</f>
        <v>1560</v>
      </c>
      <c r="L21" s="2">
        <f t="shared" ref="L21:L24" si="11">IF(E13&lt;50,$Q$20*L5,$R$20*L5)</f>
        <v>702</v>
      </c>
      <c r="M21" s="2">
        <f t="shared" ref="M21:M24" si="12">IF(F13&lt;50,$Q$20*M5,$R$20*M5)</f>
        <v>3120</v>
      </c>
      <c r="N21" s="2">
        <f t="shared" ref="N21:N24" si="13">IF(G13&lt;50,$Q$20*N5,$R$20*N5)</f>
        <v>0</v>
      </c>
    </row>
    <row r="22" spans="2:18" x14ac:dyDescent="0.25">
      <c r="B22" s="2" t="s">
        <v>3</v>
      </c>
      <c r="C22" s="4">
        <f t="shared" ref="C22:G22" si="14">IF(C14&lt;50,$Q$19*C6,$R$19*C6)</f>
        <v>0</v>
      </c>
      <c r="D22" s="4">
        <f t="shared" si="14"/>
        <v>0</v>
      </c>
      <c r="E22" s="2">
        <f t="shared" si="14"/>
        <v>0</v>
      </c>
      <c r="F22" s="2">
        <f t="shared" si="14"/>
        <v>1920</v>
      </c>
      <c r="G22" s="2">
        <f t="shared" si="14"/>
        <v>3328</v>
      </c>
      <c r="I22" s="2" t="s">
        <v>3</v>
      </c>
      <c r="J22" s="4">
        <f t="shared" si="9"/>
        <v>0</v>
      </c>
      <c r="K22" s="4">
        <f t="shared" si="10"/>
        <v>0</v>
      </c>
      <c r="L22" s="2">
        <f t="shared" si="11"/>
        <v>1740</v>
      </c>
      <c r="M22" s="2">
        <f t="shared" si="12"/>
        <v>420</v>
      </c>
      <c r="N22" s="2">
        <f t="shared" si="13"/>
        <v>1638</v>
      </c>
    </row>
    <row r="23" spans="2:18" x14ac:dyDescent="0.25">
      <c r="B23" s="2" t="s">
        <v>4</v>
      </c>
      <c r="C23" s="4">
        <f t="shared" ref="C23:G23" si="15">IF(C15&lt;50,$Q$19*C7,$R$19*C7)</f>
        <v>0</v>
      </c>
      <c r="D23" s="4">
        <f t="shared" si="15"/>
        <v>0</v>
      </c>
      <c r="E23" s="4">
        <f t="shared" si="15"/>
        <v>0</v>
      </c>
      <c r="F23" s="2">
        <f t="shared" si="15"/>
        <v>1360</v>
      </c>
      <c r="G23" s="2">
        <f t="shared" si="15"/>
        <v>0</v>
      </c>
      <c r="I23" s="2" t="s">
        <v>4</v>
      </c>
      <c r="J23" s="4">
        <f t="shared" si="9"/>
        <v>0</v>
      </c>
      <c r="K23" s="4">
        <f t="shared" si="10"/>
        <v>0</v>
      </c>
      <c r="L23" s="4">
        <f t="shared" si="11"/>
        <v>0</v>
      </c>
      <c r="M23" s="2">
        <f t="shared" si="12"/>
        <v>1680</v>
      </c>
      <c r="N23" s="2">
        <f t="shared" si="13"/>
        <v>1320</v>
      </c>
    </row>
    <row r="24" spans="2:18" x14ac:dyDescent="0.25">
      <c r="B24" s="2" t="s">
        <v>5</v>
      </c>
      <c r="C24" s="4">
        <f t="shared" ref="C24:G24" si="16">IF(C16&lt;50,$Q$19*C8,$R$19*C8)</f>
        <v>0</v>
      </c>
      <c r="D24" s="4">
        <f t="shared" si="16"/>
        <v>0</v>
      </c>
      <c r="E24" s="4">
        <f t="shared" si="16"/>
        <v>0</v>
      </c>
      <c r="F24" s="4">
        <f t="shared" si="16"/>
        <v>0</v>
      </c>
      <c r="G24" s="2">
        <f t="shared" si="16"/>
        <v>0</v>
      </c>
      <c r="I24" s="2" t="s">
        <v>5</v>
      </c>
      <c r="J24" s="4">
        <f t="shared" si="9"/>
        <v>0</v>
      </c>
      <c r="K24" s="4">
        <f t="shared" si="10"/>
        <v>0</v>
      </c>
      <c r="L24" s="4">
        <f t="shared" si="11"/>
        <v>0</v>
      </c>
      <c r="M24" s="4">
        <f t="shared" si="12"/>
        <v>0</v>
      </c>
      <c r="N24" s="2">
        <f t="shared" si="13"/>
        <v>2340</v>
      </c>
    </row>
    <row r="25" spans="2:18" ht="15.75" thickBot="1" x14ac:dyDescent="0.3"/>
    <row r="26" spans="2:18" ht="15.75" thickBot="1" x14ac:dyDescent="0.3">
      <c r="B26" s="29" t="s">
        <v>14</v>
      </c>
      <c r="C26" s="30"/>
      <c r="D26" s="30"/>
      <c r="E26" s="30"/>
      <c r="F26" s="30"/>
      <c r="G26" s="31"/>
    </row>
    <row r="27" spans="2:18" x14ac:dyDescent="0.25">
      <c r="B27" s="3" t="s">
        <v>1</v>
      </c>
      <c r="C27" s="3" t="s">
        <v>2</v>
      </c>
      <c r="D27" s="3" t="s">
        <v>3</v>
      </c>
      <c r="E27" s="3" t="s">
        <v>4</v>
      </c>
      <c r="F27" s="3" t="s">
        <v>5</v>
      </c>
      <c r="G27" s="3" t="s">
        <v>6</v>
      </c>
    </row>
    <row r="28" spans="2:18" x14ac:dyDescent="0.25">
      <c r="B28" s="2" t="s">
        <v>7</v>
      </c>
      <c r="C28" s="2">
        <f>C20+J20</f>
        <v>5135</v>
      </c>
      <c r="D28" s="2">
        <f t="shared" ref="D28:G28" si="17">D20+K20</f>
        <v>1950</v>
      </c>
      <c r="E28" s="2">
        <f t="shared" si="17"/>
        <v>1680</v>
      </c>
      <c r="F28" s="2">
        <f t="shared" si="17"/>
        <v>240</v>
      </c>
      <c r="G28" s="2">
        <f t="shared" si="17"/>
        <v>4290</v>
      </c>
    </row>
    <row r="29" spans="2:18" x14ac:dyDescent="0.25">
      <c r="B29" s="2" t="s">
        <v>2</v>
      </c>
      <c r="C29" s="4">
        <f t="shared" ref="C29:C32" si="18">C21+J21</f>
        <v>0</v>
      </c>
      <c r="D29" s="2">
        <f t="shared" ref="D29:D32" si="19">D21+K21</f>
        <v>2680</v>
      </c>
      <c r="E29" s="2">
        <f t="shared" ref="E29:E32" si="20">E21+L21</f>
        <v>3302</v>
      </c>
      <c r="F29" s="2">
        <f t="shared" ref="F29:F32" si="21">F21+M21</f>
        <v>4836</v>
      </c>
      <c r="G29" s="2">
        <f t="shared" ref="G29:G32" si="22">G21+N21</f>
        <v>720</v>
      </c>
    </row>
    <row r="30" spans="2:18" x14ac:dyDescent="0.25">
      <c r="B30" s="2" t="s">
        <v>3</v>
      </c>
      <c r="C30" s="4">
        <f t="shared" si="18"/>
        <v>0</v>
      </c>
      <c r="D30" s="4">
        <f t="shared" si="19"/>
        <v>0</v>
      </c>
      <c r="E30" s="2">
        <f t="shared" si="20"/>
        <v>1740</v>
      </c>
      <c r="F30" s="2">
        <f t="shared" si="21"/>
        <v>2340</v>
      </c>
      <c r="G30" s="2">
        <f t="shared" si="22"/>
        <v>4966</v>
      </c>
    </row>
    <row r="31" spans="2:18" x14ac:dyDescent="0.25">
      <c r="B31" s="2" t="s">
        <v>4</v>
      </c>
      <c r="C31" s="4">
        <f t="shared" si="18"/>
        <v>0</v>
      </c>
      <c r="D31" s="4">
        <f t="shared" si="19"/>
        <v>0</v>
      </c>
      <c r="E31" s="4">
        <f t="shared" si="20"/>
        <v>0</v>
      </c>
      <c r="F31" s="2">
        <f t="shared" si="21"/>
        <v>3040</v>
      </c>
      <c r="G31" s="2">
        <f t="shared" si="22"/>
        <v>1320</v>
      </c>
    </row>
    <row r="32" spans="2:18" x14ac:dyDescent="0.25">
      <c r="B32" s="2" t="s">
        <v>5</v>
      </c>
      <c r="C32" s="4">
        <f t="shared" si="18"/>
        <v>0</v>
      </c>
      <c r="D32" s="4">
        <f t="shared" si="19"/>
        <v>0</v>
      </c>
      <c r="E32" s="4">
        <f t="shared" si="20"/>
        <v>0</v>
      </c>
      <c r="F32" s="4">
        <f t="shared" si="21"/>
        <v>0</v>
      </c>
      <c r="G32" s="2">
        <f t="shared" si="22"/>
        <v>2340</v>
      </c>
    </row>
    <row r="34" spans="2:13" ht="15.75" thickBot="1" x14ac:dyDescent="0.3">
      <c r="B34" s="29" t="s">
        <v>20</v>
      </c>
      <c r="C34" s="30"/>
      <c r="D34" s="30"/>
      <c r="E34" s="30"/>
      <c r="F34" s="30"/>
      <c r="G34" s="31"/>
    </row>
    <row r="35" spans="2:13" x14ac:dyDescent="0.25"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</row>
    <row r="36" spans="2:13" x14ac:dyDescent="0.25">
      <c r="B36" s="2" t="s">
        <v>7</v>
      </c>
      <c r="C36" s="2">
        <f t="shared" ref="C36:G40" si="23">C4+J4</f>
        <v>104</v>
      </c>
      <c r="D36" s="2">
        <f t="shared" si="23"/>
        <v>50</v>
      </c>
      <c r="E36" s="2">
        <f t="shared" si="23"/>
        <v>21</v>
      </c>
      <c r="F36" s="2">
        <f t="shared" si="23"/>
        <v>3</v>
      </c>
      <c r="G36" s="2">
        <f t="shared" si="23"/>
        <v>91</v>
      </c>
    </row>
    <row r="37" spans="2:13" x14ac:dyDescent="0.25">
      <c r="B37" s="2" t="s">
        <v>2</v>
      </c>
      <c r="C37" s="4">
        <f t="shared" si="23"/>
        <v>0</v>
      </c>
      <c r="D37" s="2">
        <f t="shared" si="23"/>
        <v>40</v>
      </c>
      <c r="E37" s="2">
        <f t="shared" si="23"/>
        <v>68</v>
      </c>
      <c r="F37" s="2">
        <f t="shared" si="23"/>
        <v>113</v>
      </c>
      <c r="G37" s="2">
        <f t="shared" si="23"/>
        <v>9</v>
      </c>
    </row>
    <row r="38" spans="2:13" x14ac:dyDescent="0.25">
      <c r="B38" s="2" t="s">
        <v>3</v>
      </c>
      <c r="C38" s="4">
        <f t="shared" si="23"/>
        <v>0</v>
      </c>
      <c r="D38" s="4">
        <f t="shared" si="23"/>
        <v>0</v>
      </c>
      <c r="E38" s="2">
        <f t="shared" si="23"/>
        <v>29</v>
      </c>
      <c r="F38" s="2">
        <f t="shared" si="23"/>
        <v>31</v>
      </c>
      <c r="G38" s="2">
        <f t="shared" si="23"/>
        <v>106</v>
      </c>
    </row>
    <row r="39" spans="2:13" x14ac:dyDescent="0.25">
      <c r="B39" s="2" t="s">
        <v>4</v>
      </c>
      <c r="C39" s="4">
        <f t="shared" si="23"/>
        <v>0</v>
      </c>
      <c r="D39" s="4">
        <f t="shared" si="23"/>
        <v>0</v>
      </c>
      <c r="E39" s="4">
        <f t="shared" si="23"/>
        <v>0</v>
      </c>
      <c r="F39" s="2">
        <f t="shared" si="23"/>
        <v>45</v>
      </c>
      <c r="G39" s="2">
        <f t="shared" si="23"/>
        <v>22</v>
      </c>
      <c r="L39" s="26"/>
      <c r="M39" s="26"/>
    </row>
    <row r="40" spans="2:13" x14ac:dyDescent="0.25">
      <c r="B40" s="2" t="s">
        <v>5</v>
      </c>
      <c r="C40" s="4">
        <f t="shared" si="23"/>
        <v>0</v>
      </c>
      <c r="D40" s="4">
        <f t="shared" si="23"/>
        <v>0</v>
      </c>
      <c r="E40" s="4">
        <f t="shared" si="23"/>
        <v>0</v>
      </c>
      <c r="F40" s="4">
        <f t="shared" si="23"/>
        <v>0</v>
      </c>
      <c r="G40" s="2">
        <f t="shared" si="23"/>
        <v>39</v>
      </c>
      <c r="J40" s="26"/>
      <c r="K40" s="26"/>
    </row>
    <row r="41" spans="2:13" ht="15.75" thickBot="1" x14ac:dyDescent="0.3"/>
    <row r="42" spans="2:13" ht="15.75" thickBot="1" x14ac:dyDescent="0.3">
      <c r="B42" s="29" t="s">
        <v>15</v>
      </c>
      <c r="C42" s="30"/>
      <c r="D42" s="30"/>
      <c r="E42" s="30"/>
      <c r="F42" s="30"/>
      <c r="G42" s="31"/>
      <c r="I42" s="29" t="s">
        <v>21</v>
      </c>
      <c r="J42" s="30"/>
      <c r="K42" s="30"/>
      <c r="L42" s="31"/>
    </row>
    <row r="43" spans="2:13" x14ac:dyDescent="0.25">
      <c r="B43" s="3" t="s">
        <v>1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I43" s="27" t="s">
        <v>16</v>
      </c>
      <c r="J43" s="27"/>
      <c r="K43" s="27">
        <v>0</v>
      </c>
      <c r="L43" s="27"/>
    </row>
    <row r="44" spans="2:13" x14ac:dyDescent="0.25">
      <c r="B44" s="2" t="s">
        <v>7</v>
      </c>
      <c r="C44" s="2">
        <v>500</v>
      </c>
      <c r="D44" s="2">
        <v>250</v>
      </c>
      <c r="E44" s="2">
        <v>0</v>
      </c>
      <c r="F44" s="2">
        <v>0</v>
      </c>
      <c r="G44" s="2">
        <v>500</v>
      </c>
      <c r="I44" s="28" t="s">
        <v>17</v>
      </c>
      <c r="J44" s="28"/>
      <c r="K44" s="28">
        <v>250</v>
      </c>
      <c r="L44" s="28"/>
    </row>
    <row r="45" spans="2:13" x14ac:dyDescent="0.25">
      <c r="B45" s="2" t="s">
        <v>2</v>
      </c>
      <c r="C45" s="4"/>
      <c r="D45" s="2">
        <v>250</v>
      </c>
      <c r="E45" s="2">
        <v>250</v>
      </c>
      <c r="F45" s="2">
        <v>750</v>
      </c>
      <c r="G45" s="2">
        <v>0</v>
      </c>
      <c r="I45" s="28" t="s">
        <v>18</v>
      </c>
      <c r="J45" s="28"/>
      <c r="K45" s="28">
        <v>500</v>
      </c>
      <c r="L45" s="28"/>
    </row>
    <row r="46" spans="2:13" x14ac:dyDescent="0.25">
      <c r="B46" s="2" t="s">
        <v>3</v>
      </c>
      <c r="C46" s="4"/>
      <c r="D46" s="4"/>
      <c r="E46" s="2">
        <v>0</v>
      </c>
      <c r="F46" s="2">
        <v>0</v>
      </c>
      <c r="G46" s="2">
        <v>750</v>
      </c>
      <c r="I46" s="28" t="s">
        <v>19</v>
      </c>
      <c r="J46" s="28"/>
      <c r="K46" s="28">
        <v>750</v>
      </c>
      <c r="L46" s="28"/>
    </row>
    <row r="47" spans="2:13" x14ac:dyDescent="0.25">
      <c r="B47" s="2" t="s">
        <v>4</v>
      </c>
      <c r="C47" s="4"/>
      <c r="D47" s="4"/>
      <c r="E47" s="4"/>
      <c r="F47" s="2">
        <v>250</v>
      </c>
      <c r="G47" s="2">
        <v>0</v>
      </c>
    </row>
    <row r="48" spans="2:13" x14ac:dyDescent="0.25">
      <c r="B48" s="2" t="s">
        <v>5</v>
      </c>
      <c r="C48" s="4"/>
      <c r="D48" s="4"/>
      <c r="E48" s="4"/>
      <c r="F48" s="4"/>
      <c r="G48" s="2">
        <v>250</v>
      </c>
    </row>
    <row r="49" spans="2:7" ht="15.75" thickBot="1" x14ac:dyDescent="0.3"/>
    <row r="50" spans="2:7" ht="15.75" thickBot="1" x14ac:dyDescent="0.3">
      <c r="B50" s="29" t="s">
        <v>22</v>
      </c>
      <c r="C50" s="30"/>
      <c r="D50" s="30"/>
      <c r="E50" s="30"/>
      <c r="F50" s="30"/>
      <c r="G50" s="31"/>
    </row>
    <row r="51" spans="2:7" x14ac:dyDescent="0.25">
      <c r="B51" s="3" t="s">
        <v>1</v>
      </c>
      <c r="C51" s="3" t="s">
        <v>2</v>
      </c>
      <c r="D51" s="3" t="s">
        <v>3</v>
      </c>
      <c r="E51" s="3" t="s">
        <v>4</v>
      </c>
      <c r="F51" s="3" t="s">
        <v>5</v>
      </c>
      <c r="G51" s="3" t="s">
        <v>6</v>
      </c>
    </row>
    <row r="52" spans="2:7" x14ac:dyDescent="0.25">
      <c r="B52" s="2" t="s">
        <v>7</v>
      </c>
      <c r="C52" s="2">
        <f>C28+C44</f>
        <v>5635</v>
      </c>
      <c r="D52" s="2">
        <f t="shared" ref="D52:G52" si="24">D28+D44</f>
        <v>2200</v>
      </c>
      <c r="E52" s="2">
        <f t="shared" si="24"/>
        <v>1680</v>
      </c>
      <c r="F52" s="2">
        <f t="shared" si="24"/>
        <v>240</v>
      </c>
      <c r="G52" s="2">
        <f t="shared" si="24"/>
        <v>4790</v>
      </c>
    </row>
    <row r="53" spans="2:7" x14ac:dyDescent="0.25">
      <c r="B53" s="2" t="s">
        <v>2</v>
      </c>
      <c r="C53" s="4">
        <f t="shared" ref="C53:G53" si="25">C29+C45</f>
        <v>0</v>
      </c>
      <c r="D53" s="2">
        <f t="shared" si="25"/>
        <v>2930</v>
      </c>
      <c r="E53" s="2">
        <f t="shared" si="25"/>
        <v>3552</v>
      </c>
      <c r="F53" s="2">
        <f t="shared" si="25"/>
        <v>5586</v>
      </c>
      <c r="G53" s="2">
        <f t="shared" si="25"/>
        <v>720</v>
      </c>
    </row>
    <row r="54" spans="2:7" x14ac:dyDescent="0.25">
      <c r="B54" s="2" t="s">
        <v>3</v>
      </c>
      <c r="C54" s="4">
        <f t="shared" ref="C54:G54" si="26">C30+C46</f>
        <v>0</v>
      </c>
      <c r="D54" s="4">
        <f t="shared" si="26"/>
        <v>0</v>
      </c>
      <c r="E54" s="2">
        <f t="shared" si="26"/>
        <v>1740</v>
      </c>
      <c r="F54" s="2">
        <f t="shared" si="26"/>
        <v>2340</v>
      </c>
      <c r="G54" s="2">
        <f t="shared" si="26"/>
        <v>5716</v>
      </c>
    </row>
    <row r="55" spans="2:7" x14ac:dyDescent="0.25">
      <c r="B55" s="2" t="s">
        <v>4</v>
      </c>
      <c r="C55" s="4">
        <f t="shared" ref="C55:G55" si="27">C31+C47</f>
        <v>0</v>
      </c>
      <c r="D55" s="4">
        <f t="shared" si="27"/>
        <v>0</v>
      </c>
      <c r="E55" s="4">
        <f t="shared" si="27"/>
        <v>0</v>
      </c>
      <c r="F55" s="2">
        <f t="shared" si="27"/>
        <v>3290</v>
      </c>
      <c r="G55" s="2">
        <f t="shared" si="27"/>
        <v>1320</v>
      </c>
    </row>
    <row r="56" spans="2:7" x14ac:dyDescent="0.25">
      <c r="B56" s="2" t="s">
        <v>5</v>
      </c>
      <c r="C56" s="4">
        <f t="shared" ref="C56:G56" si="28">C32+C48</f>
        <v>0</v>
      </c>
      <c r="D56" s="4">
        <f t="shared" si="28"/>
        <v>0</v>
      </c>
      <c r="E56" s="4">
        <f t="shared" si="28"/>
        <v>0</v>
      </c>
      <c r="F56" s="4">
        <f t="shared" si="28"/>
        <v>0</v>
      </c>
      <c r="G56" s="2">
        <f t="shared" si="28"/>
        <v>2590</v>
      </c>
    </row>
  </sheetData>
  <mergeCells count="20">
    <mergeCell ref="B34:G34"/>
    <mergeCell ref="I42:L42"/>
    <mergeCell ref="B2:G2"/>
    <mergeCell ref="I2:N2"/>
    <mergeCell ref="B18:G18"/>
    <mergeCell ref="I18:N18"/>
    <mergeCell ref="B26:G26"/>
    <mergeCell ref="B10:G10"/>
    <mergeCell ref="B50:G50"/>
    <mergeCell ref="B42:G42"/>
    <mergeCell ref="I43:J43"/>
    <mergeCell ref="I44:J44"/>
    <mergeCell ref="I45:J45"/>
    <mergeCell ref="I46:J46"/>
    <mergeCell ref="L39:M39"/>
    <mergeCell ref="K43:L43"/>
    <mergeCell ref="K44:L44"/>
    <mergeCell ref="K45:L45"/>
    <mergeCell ref="K46:L46"/>
    <mergeCell ref="J40:K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FA1B-2745-4FCB-A317-5F4E9D72A7EF}">
  <dimension ref="B1:J23"/>
  <sheetViews>
    <sheetView showGridLines="0" zoomScale="160" zoomScaleNormal="160" workbookViewId="0">
      <selection activeCell="H23" sqref="H23"/>
    </sheetView>
  </sheetViews>
  <sheetFormatPr baseColWidth="10" defaultRowHeight="15" x14ac:dyDescent="0.25"/>
  <cols>
    <col min="9" max="9" width="30.7109375" bestFit="1" customWidth="1"/>
  </cols>
  <sheetData>
    <row r="1" spans="2:10" ht="15.75" thickBot="1" x14ac:dyDescent="0.3"/>
    <row r="2" spans="2:10" ht="15.75" thickBot="1" x14ac:dyDescent="0.3">
      <c r="B2" s="29" t="s">
        <v>22</v>
      </c>
      <c r="C2" s="30"/>
      <c r="D2" s="30"/>
      <c r="E2" s="30"/>
      <c r="F2" s="30"/>
      <c r="G2" s="31"/>
      <c r="I2" t="s">
        <v>23</v>
      </c>
      <c r="J2">
        <f>MIN(C4:G8)</f>
        <v>240</v>
      </c>
    </row>
    <row r="3" spans="2:1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I3" s="5" t="s">
        <v>24</v>
      </c>
      <c r="J3">
        <f>MAX(C4:G8)</f>
        <v>5716</v>
      </c>
    </row>
    <row r="4" spans="2:10" x14ac:dyDescent="0.25">
      <c r="B4" s="2" t="s">
        <v>7</v>
      </c>
      <c r="C4" s="2">
        <v>5635</v>
      </c>
      <c r="D4" s="2">
        <v>2200</v>
      </c>
      <c r="E4" s="2">
        <v>1680</v>
      </c>
      <c r="F4" s="2">
        <v>240</v>
      </c>
      <c r="G4" s="2">
        <v>4790</v>
      </c>
      <c r="I4" t="s">
        <v>25</v>
      </c>
      <c r="J4" s="7">
        <f>(J3-J2)/5</f>
        <v>1095.2</v>
      </c>
    </row>
    <row r="5" spans="2:10" x14ac:dyDescent="0.25">
      <c r="B5" s="2" t="s">
        <v>2</v>
      </c>
      <c r="C5" s="4"/>
      <c r="D5" s="2">
        <v>2930</v>
      </c>
      <c r="E5" s="2">
        <v>3552</v>
      </c>
      <c r="F5" s="2">
        <v>5586</v>
      </c>
      <c r="G5" s="2">
        <v>720</v>
      </c>
    </row>
    <row r="6" spans="2:10" x14ac:dyDescent="0.25">
      <c r="B6" s="2" t="s">
        <v>3</v>
      </c>
      <c r="C6" s="4"/>
      <c r="D6" s="4"/>
      <c r="E6" s="2">
        <v>1740</v>
      </c>
      <c r="F6" s="2">
        <v>2340</v>
      </c>
      <c r="G6" s="2">
        <v>5716</v>
      </c>
    </row>
    <row r="7" spans="2:10" x14ac:dyDescent="0.25">
      <c r="B7" s="2" t="s">
        <v>4</v>
      </c>
      <c r="C7" s="4"/>
      <c r="D7" s="4"/>
      <c r="E7" s="4"/>
      <c r="F7" s="2">
        <v>3290</v>
      </c>
      <c r="G7" s="2">
        <v>1320</v>
      </c>
    </row>
    <row r="8" spans="2:10" x14ac:dyDescent="0.25">
      <c r="B8" s="2" t="s">
        <v>5</v>
      </c>
      <c r="C8" s="4"/>
      <c r="D8" s="4"/>
      <c r="E8" s="4"/>
      <c r="F8" s="4"/>
      <c r="G8" s="2">
        <v>2590</v>
      </c>
    </row>
    <row r="10" spans="2:10" x14ac:dyDescent="0.25">
      <c r="B10" s="28" t="s">
        <v>26</v>
      </c>
      <c r="C10" s="28"/>
      <c r="D10" s="2" t="s">
        <v>27</v>
      </c>
      <c r="E10" s="2" t="s">
        <v>28</v>
      </c>
    </row>
    <row r="11" spans="2:10" x14ac:dyDescent="0.25">
      <c r="B11" s="2">
        <f>$J$2</f>
        <v>240</v>
      </c>
      <c r="C11" s="8">
        <f>+B11+$J$4</f>
        <v>1335.2</v>
      </c>
      <c r="D11" s="2" t="s">
        <v>29</v>
      </c>
      <c r="E11" s="2">
        <v>1</v>
      </c>
    </row>
    <row r="12" spans="2:10" x14ac:dyDescent="0.25">
      <c r="B12" s="8">
        <f>C11</f>
        <v>1335.2</v>
      </c>
      <c r="C12" s="8">
        <f t="shared" ref="C12:C15" si="0">+B12+$J$4</f>
        <v>2430.4</v>
      </c>
      <c r="D12" s="2" t="s">
        <v>30</v>
      </c>
      <c r="E12" s="2">
        <v>3</v>
      </c>
    </row>
    <row r="13" spans="2:10" x14ac:dyDescent="0.25">
      <c r="B13" s="8">
        <f t="shared" ref="B13:B15" si="1">C12</f>
        <v>2430.4</v>
      </c>
      <c r="C13" s="8">
        <f t="shared" si="0"/>
        <v>3525.6000000000004</v>
      </c>
      <c r="D13" s="2" t="s">
        <v>31</v>
      </c>
      <c r="E13" s="2">
        <v>9</v>
      </c>
    </row>
    <row r="14" spans="2:10" x14ac:dyDescent="0.25">
      <c r="B14" s="8">
        <f t="shared" si="1"/>
        <v>3525.6000000000004</v>
      </c>
      <c r="C14" s="8">
        <f t="shared" si="0"/>
        <v>4620.8</v>
      </c>
      <c r="D14" s="2" t="s">
        <v>5</v>
      </c>
      <c r="E14" s="2">
        <v>27</v>
      </c>
    </row>
    <row r="15" spans="2:10" x14ac:dyDescent="0.25">
      <c r="B15" s="8">
        <f t="shared" si="1"/>
        <v>4620.8</v>
      </c>
      <c r="C15" s="8">
        <f t="shared" si="0"/>
        <v>5716</v>
      </c>
      <c r="D15" s="2" t="s">
        <v>7</v>
      </c>
      <c r="E15" s="2">
        <v>81</v>
      </c>
    </row>
    <row r="16" spans="2:10" ht="15.75" thickBot="1" x14ac:dyDescent="0.3">
      <c r="B16" s="6"/>
      <c r="C16" s="6"/>
    </row>
    <row r="17" spans="2:7" ht="15.75" thickBot="1" x14ac:dyDescent="0.3">
      <c r="B17" s="29" t="s">
        <v>32</v>
      </c>
      <c r="C17" s="30"/>
      <c r="D17" s="30"/>
      <c r="E17" s="30"/>
      <c r="F17" s="30"/>
      <c r="G17" s="31"/>
    </row>
    <row r="18" spans="2:7" x14ac:dyDescent="0.25"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</row>
    <row r="19" spans="2:7" x14ac:dyDescent="0.25">
      <c r="B19" s="2" t="s">
        <v>7</v>
      </c>
      <c r="C19" s="9" t="s">
        <v>7</v>
      </c>
      <c r="D19" s="9" t="s">
        <v>30</v>
      </c>
      <c r="E19" s="9" t="s">
        <v>30</v>
      </c>
      <c r="F19" s="9" t="s">
        <v>29</v>
      </c>
      <c r="G19" s="9" t="s">
        <v>7</v>
      </c>
    </row>
    <row r="20" spans="2:7" x14ac:dyDescent="0.25">
      <c r="B20" s="2" t="s">
        <v>2</v>
      </c>
      <c r="C20" s="10"/>
      <c r="D20" s="11" t="s">
        <v>33</v>
      </c>
      <c r="E20" s="9" t="s">
        <v>5</v>
      </c>
      <c r="F20" s="9" t="s">
        <v>7</v>
      </c>
      <c r="G20" s="9" t="s">
        <v>29</v>
      </c>
    </row>
    <row r="21" spans="2:7" x14ac:dyDescent="0.25">
      <c r="B21" s="2" t="s">
        <v>3</v>
      </c>
      <c r="C21" s="10"/>
      <c r="D21" s="10"/>
      <c r="E21" s="11" t="s">
        <v>7</v>
      </c>
      <c r="F21" s="9" t="s">
        <v>30</v>
      </c>
      <c r="G21" s="9" t="s">
        <v>7</v>
      </c>
    </row>
    <row r="22" spans="2:7" x14ac:dyDescent="0.25">
      <c r="B22" s="2" t="s">
        <v>4</v>
      </c>
      <c r="C22" s="10"/>
      <c r="D22" s="10"/>
      <c r="E22" s="10"/>
      <c r="F22" s="9" t="s">
        <v>31</v>
      </c>
      <c r="G22" s="9" t="s">
        <v>29</v>
      </c>
    </row>
    <row r="23" spans="2:7" x14ac:dyDescent="0.25">
      <c r="B23" s="2" t="s">
        <v>5</v>
      </c>
      <c r="C23" s="10"/>
      <c r="D23" s="10"/>
      <c r="E23" s="10"/>
      <c r="F23" s="10"/>
      <c r="G23" s="9" t="s">
        <v>31</v>
      </c>
    </row>
  </sheetData>
  <mergeCells count="3">
    <mergeCell ref="B2:G2"/>
    <mergeCell ref="B10:C10"/>
    <mergeCell ref="B17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9B82-B0C6-484F-9020-44A8AB885F10}">
  <dimension ref="B2:H103"/>
  <sheetViews>
    <sheetView showGridLines="0" tabSelected="1" topLeftCell="A65" zoomScale="145" zoomScaleNormal="145" workbookViewId="0">
      <selection activeCell="G86" sqref="G86"/>
    </sheetView>
  </sheetViews>
  <sheetFormatPr baseColWidth="10" defaultRowHeight="15" x14ac:dyDescent="0.25"/>
  <sheetData>
    <row r="2" spans="2:7" x14ac:dyDescent="0.25">
      <c r="B2" s="28" t="s">
        <v>26</v>
      </c>
      <c r="C2" s="28"/>
      <c r="D2" s="2" t="s">
        <v>27</v>
      </c>
      <c r="E2" s="2" t="s">
        <v>28</v>
      </c>
    </row>
    <row r="3" spans="2:7" x14ac:dyDescent="0.25">
      <c r="B3" s="2">
        <v>240</v>
      </c>
      <c r="C3" s="8">
        <v>1335.2</v>
      </c>
      <c r="D3" s="2" t="s">
        <v>29</v>
      </c>
      <c r="E3" s="2">
        <v>1</v>
      </c>
    </row>
    <row r="4" spans="2:7" x14ac:dyDescent="0.25">
      <c r="B4" s="8">
        <v>1335.2</v>
      </c>
      <c r="C4" s="8">
        <v>2430.4</v>
      </c>
      <c r="D4" s="2" t="s">
        <v>30</v>
      </c>
      <c r="E4" s="2">
        <v>3</v>
      </c>
    </row>
    <row r="5" spans="2:7" x14ac:dyDescent="0.25">
      <c r="B5" s="8">
        <v>2430.4</v>
      </c>
      <c r="C5" s="8">
        <v>3525.6000000000004</v>
      </c>
      <c r="D5" s="2" t="s">
        <v>31</v>
      </c>
      <c r="E5" s="2">
        <v>9</v>
      </c>
    </row>
    <row r="6" spans="2:7" x14ac:dyDescent="0.25">
      <c r="B6" s="8">
        <v>3525.6000000000004</v>
      </c>
      <c r="C6" s="8">
        <v>4620.8</v>
      </c>
      <c r="D6" s="2" t="s">
        <v>5</v>
      </c>
      <c r="E6" s="2">
        <v>27</v>
      </c>
    </row>
    <row r="7" spans="2:7" x14ac:dyDescent="0.25">
      <c r="B7" s="8">
        <v>4620.8</v>
      </c>
      <c r="C7" s="8">
        <v>5716</v>
      </c>
      <c r="D7" s="2" t="s">
        <v>7</v>
      </c>
      <c r="E7" s="2">
        <v>81</v>
      </c>
    </row>
    <row r="8" spans="2:7" ht="15.75" thickBot="1" x14ac:dyDescent="0.3">
      <c r="B8" s="6"/>
      <c r="C8" s="6"/>
    </row>
    <row r="9" spans="2:7" ht="15.75" thickBot="1" x14ac:dyDescent="0.3">
      <c r="B9" s="29" t="s">
        <v>32</v>
      </c>
      <c r="C9" s="30"/>
      <c r="D9" s="30"/>
      <c r="E9" s="30"/>
      <c r="F9" s="30"/>
      <c r="G9" s="31"/>
    </row>
    <row r="10" spans="2:7" x14ac:dyDescent="0.25"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</row>
    <row r="11" spans="2:7" x14ac:dyDescent="0.25">
      <c r="B11" s="2" t="s">
        <v>7</v>
      </c>
      <c r="C11" s="9" t="s">
        <v>7</v>
      </c>
      <c r="D11" s="9" t="s">
        <v>30</v>
      </c>
      <c r="E11" s="9" t="s">
        <v>30</v>
      </c>
      <c r="F11" s="9" t="s">
        <v>29</v>
      </c>
      <c r="G11" s="9" t="s">
        <v>7</v>
      </c>
    </row>
    <row r="12" spans="2:7" x14ac:dyDescent="0.25">
      <c r="B12" s="2" t="s">
        <v>2</v>
      </c>
      <c r="C12" s="10">
        <v>0</v>
      </c>
      <c r="D12" s="11" t="s">
        <v>33</v>
      </c>
      <c r="E12" s="9" t="s">
        <v>5</v>
      </c>
      <c r="F12" s="9" t="s">
        <v>7</v>
      </c>
      <c r="G12" s="9" t="s">
        <v>29</v>
      </c>
    </row>
    <row r="13" spans="2:7" x14ac:dyDescent="0.25">
      <c r="B13" s="2" t="s">
        <v>3</v>
      </c>
      <c r="C13" s="10">
        <v>0</v>
      </c>
      <c r="D13" s="10">
        <v>0</v>
      </c>
      <c r="E13" s="11" t="s">
        <v>7</v>
      </c>
      <c r="F13" s="9" t="s">
        <v>30</v>
      </c>
      <c r="G13" s="9" t="s">
        <v>7</v>
      </c>
    </row>
    <row r="14" spans="2:7" x14ac:dyDescent="0.25">
      <c r="B14" s="2" t="s">
        <v>4</v>
      </c>
      <c r="C14" s="10">
        <v>0</v>
      </c>
      <c r="D14" s="10">
        <v>0</v>
      </c>
      <c r="E14" s="10">
        <v>0</v>
      </c>
      <c r="F14" s="9" t="s">
        <v>31</v>
      </c>
      <c r="G14" s="9" t="s">
        <v>29</v>
      </c>
    </row>
    <row r="15" spans="2:7" x14ac:dyDescent="0.25">
      <c r="B15" s="2" t="s">
        <v>5</v>
      </c>
      <c r="C15" s="10">
        <v>0</v>
      </c>
      <c r="D15" s="10">
        <v>0</v>
      </c>
      <c r="E15" s="10">
        <v>0</v>
      </c>
      <c r="F15" s="10">
        <v>0</v>
      </c>
      <c r="G15" s="9" t="s">
        <v>31</v>
      </c>
    </row>
    <row r="17" spans="2:8" ht="18" x14ac:dyDescent="0.35">
      <c r="B17" s="56" t="s">
        <v>34</v>
      </c>
      <c r="C17" s="56"/>
      <c r="D17" s="56"/>
      <c r="E17" s="56"/>
      <c r="F17" s="56"/>
      <c r="G17" s="56"/>
      <c r="H17" s="56"/>
    </row>
    <row r="18" spans="2:8" x14ac:dyDescent="0.25">
      <c r="C18" s="12" t="s">
        <v>7</v>
      </c>
      <c r="D18" s="13" t="s">
        <v>5</v>
      </c>
      <c r="E18" s="13" t="s">
        <v>31</v>
      </c>
      <c r="F18" s="13" t="s">
        <v>30</v>
      </c>
      <c r="G18" s="14" t="s">
        <v>29</v>
      </c>
      <c r="H18" s="14" t="s">
        <v>35</v>
      </c>
    </row>
    <row r="19" spans="2:8" ht="18" x14ac:dyDescent="0.35">
      <c r="B19" s="15" t="s">
        <v>36</v>
      </c>
      <c r="C19" s="5">
        <v>2</v>
      </c>
      <c r="D19" s="1"/>
      <c r="E19" s="1"/>
      <c r="F19" s="1">
        <v>2</v>
      </c>
      <c r="G19" s="16">
        <v>1</v>
      </c>
      <c r="H19" s="17">
        <f>C19*$E$7+D19*$E$6+E19*$E$5+F19*$E$4+G19*$E$3</f>
        <v>169</v>
      </c>
    </row>
    <row r="20" spans="2:8" ht="18" x14ac:dyDescent="0.35">
      <c r="B20" s="15" t="s">
        <v>37</v>
      </c>
      <c r="C20" s="5">
        <v>2</v>
      </c>
      <c r="D20" s="1">
        <v>1</v>
      </c>
      <c r="E20" s="1"/>
      <c r="F20" s="1"/>
      <c r="G20" s="16">
        <v>1</v>
      </c>
      <c r="H20" s="18">
        <f t="shared" ref="H20:H24" si="0">C20*$E$7+D20*$E$6+E20*$E$5+F20*$E$4+G20*$E$3</f>
        <v>190</v>
      </c>
    </row>
    <row r="21" spans="2:8" ht="18" x14ac:dyDescent="0.35">
      <c r="B21" s="15" t="s">
        <v>38</v>
      </c>
      <c r="C21" s="5">
        <v>2</v>
      </c>
      <c r="D21" s="1"/>
      <c r="E21" s="1"/>
      <c r="F21" s="1">
        <v>2</v>
      </c>
      <c r="G21" s="16"/>
      <c r="H21" s="18">
        <f t="shared" si="0"/>
        <v>168</v>
      </c>
    </row>
    <row r="22" spans="2:8" ht="18" x14ac:dyDescent="0.35">
      <c r="B22" s="15" t="s">
        <v>39</v>
      </c>
      <c r="C22" s="5">
        <v>1</v>
      </c>
      <c r="D22" s="1">
        <v>1</v>
      </c>
      <c r="E22" s="1">
        <v>1</v>
      </c>
      <c r="F22" s="1">
        <v>1</v>
      </c>
      <c r="G22" s="16">
        <v>1</v>
      </c>
      <c r="H22" s="18">
        <f t="shared" si="0"/>
        <v>121</v>
      </c>
    </row>
    <row r="23" spans="2:8" ht="18" x14ac:dyDescent="0.35">
      <c r="B23" s="15" t="s">
        <v>40</v>
      </c>
      <c r="C23" s="5">
        <v>1</v>
      </c>
      <c r="D23" s="1"/>
      <c r="E23" s="1">
        <v>2</v>
      </c>
      <c r="F23" s="1">
        <v>1</v>
      </c>
      <c r="G23" s="16">
        <v>1</v>
      </c>
      <c r="H23" s="18">
        <f t="shared" si="0"/>
        <v>103</v>
      </c>
    </row>
    <row r="24" spans="2:8" ht="18" x14ac:dyDescent="0.35">
      <c r="B24" s="22" t="s">
        <v>41</v>
      </c>
      <c r="C24" s="19">
        <v>2</v>
      </c>
      <c r="D24" s="20"/>
      <c r="E24" s="20">
        <v>1</v>
      </c>
      <c r="F24" s="20"/>
      <c r="G24" s="21">
        <v>2</v>
      </c>
      <c r="H24" s="3">
        <f t="shared" si="0"/>
        <v>173</v>
      </c>
    </row>
    <row r="26" spans="2:8" x14ac:dyDescent="0.25">
      <c r="B26" t="s">
        <v>42</v>
      </c>
    </row>
    <row r="27" spans="2:8" x14ac:dyDescent="0.25">
      <c r="B27" t="s">
        <v>43</v>
      </c>
      <c r="C27" t="s">
        <v>2</v>
      </c>
    </row>
    <row r="28" spans="2:8" x14ac:dyDescent="0.25">
      <c r="B28" t="s">
        <v>44</v>
      </c>
      <c r="C28" t="s">
        <v>6</v>
      </c>
    </row>
    <row r="29" spans="2:8" x14ac:dyDescent="0.25">
      <c r="B29" t="s">
        <v>45</v>
      </c>
      <c r="C29" t="s">
        <v>7</v>
      </c>
    </row>
    <row r="30" spans="2:8" ht="15.75" thickBot="1" x14ac:dyDescent="0.3">
      <c r="B30" s="23" t="s">
        <v>46</v>
      </c>
      <c r="C30" s="23" t="s">
        <v>3</v>
      </c>
    </row>
    <row r="31" spans="2:8" x14ac:dyDescent="0.25">
      <c r="B31" t="s">
        <v>47</v>
      </c>
      <c r="C31" s="57" t="s">
        <v>4</v>
      </c>
    </row>
    <row r="32" spans="2:8" x14ac:dyDescent="0.25">
      <c r="B32" t="s">
        <v>48</v>
      </c>
      <c r="C32" s="57" t="s">
        <v>5</v>
      </c>
    </row>
    <row r="34" spans="2:3" x14ac:dyDescent="0.25">
      <c r="B34" s="56" t="s">
        <v>49</v>
      </c>
      <c r="C34" s="56"/>
    </row>
    <row r="80" spans="2:3" ht="15.75" x14ac:dyDescent="0.25">
      <c r="B80" s="32" t="s">
        <v>50</v>
      </c>
      <c r="C80" s="32"/>
    </row>
    <row r="96" spans="2:3" ht="15.75" x14ac:dyDescent="0.25">
      <c r="B96" s="32" t="s">
        <v>51</v>
      </c>
      <c r="C96" s="32"/>
    </row>
    <row r="97" spans="2:6" ht="15.75" thickBot="1" x14ac:dyDescent="0.3"/>
    <row r="98" spans="2:6" ht="21" thickBot="1" x14ac:dyDescent="0.3">
      <c r="B98" s="33" t="s">
        <v>2</v>
      </c>
      <c r="C98" s="34"/>
      <c r="D98" s="34"/>
      <c r="E98" s="35"/>
      <c r="F98" s="36" t="s">
        <v>7</v>
      </c>
    </row>
    <row r="99" spans="2:6" ht="21" thickBot="1" x14ac:dyDescent="0.3">
      <c r="B99" s="39" t="s">
        <v>4</v>
      </c>
      <c r="C99" s="24" t="s">
        <v>5</v>
      </c>
      <c r="D99" s="41" t="s">
        <v>6</v>
      </c>
      <c r="E99" s="42"/>
      <c r="F99" s="37"/>
    </row>
    <row r="100" spans="2:6" ht="21" thickBot="1" x14ac:dyDescent="0.3">
      <c r="B100" s="40"/>
      <c r="C100" s="25"/>
      <c r="D100" s="43"/>
      <c r="E100" s="44"/>
      <c r="F100" s="37"/>
    </row>
    <row r="101" spans="2:6" ht="21" thickBot="1" x14ac:dyDescent="0.3">
      <c r="B101" s="40"/>
      <c r="C101" s="45" t="s">
        <v>3</v>
      </c>
      <c r="D101" s="46"/>
      <c r="E101" s="47"/>
      <c r="F101" s="37"/>
    </row>
    <row r="102" spans="2:6" x14ac:dyDescent="0.25">
      <c r="B102" s="48"/>
      <c r="C102" s="49"/>
      <c r="D102" s="50"/>
      <c r="E102" s="54"/>
      <c r="F102" s="37"/>
    </row>
    <row r="103" spans="2:6" ht="15.75" thickBot="1" x14ac:dyDescent="0.3">
      <c r="B103" s="51"/>
      <c r="C103" s="52"/>
      <c r="D103" s="53"/>
      <c r="E103" s="55"/>
      <c r="F103" s="38"/>
    </row>
  </sheetData>
  <mergeCells count="13">
    <mergeCell ref="B2:C2"/>
    <mergeCell ref="B9:G9"/>
    <mergeCell ref="B17:H17"/>
    <mergeCell ref="B34:C34"/>
    <mergeCell ref="B80:C80"/>
    <mergeCell ref="B96:C96"/>
    <mergeCell ref="B98:E98"/>
    <mergeCell ref="F98:F103"/>
    <mergeCell ref="B99:B101"/>
    <mergeCell ref="D99:E100"/>
    <mergeCell ref="C101:E101"/>
    <mergeCell ref="B102:D103"/>
    <mergeCell ref="E102:E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A)</vt:lpstr>
      <vt:lpstr>B)</vt:lpstr>
      <vt:lpstr>C) y 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Sanhueza</dc:creator>
  <cp:lastModifiedBy>Felipe Sanhueza Calderon (Alumno)</cp:lastModifiedBy>
  <dcterms:created xsi:type="dcterms:W3CDTF">2015-06-05T18:19:34Z</dcterms:created>
  <dcterms:modified xsi:type="dcterms:W3CDTF">2025-06-22T20:45:35Z</dcterms:modified>
</cp:coreProperties>
</file>