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- AYUDA -" sheetId="1" r:id="rId4"/>
    <sheet state="visible" name="Comparacion(No tocar)" sheetId="2" r:id="rId5"/>
    <sheet state="visible" name="Administrador" sheetId="3" r:id="rId6"/>
    <sheet state="visible" name="Desarrolladores" sheetId="4" r:id="rId7"/>
    <sheet state="visible" name="Usuarios" sheetId="5" r:id="rId8"/>
  </sheets>
  <externalReferences>
    <externalReference r:id="rId9"/>
    <externalReference r:id="rId10"/>
  </externalReferences>
  <definedNames/>
  <calcPr/>
  <extLst>
    <ext uri="GoogleSheetsCustomDataVersion2">
      <go:sheetsCustomData xmlns:go="http://customooxmlschemas.google.com/" r:id="rId11" roundtripDataChecksum="3kvjwrAlhc6Wp50a2onDqyAGcj/x3Unfu9U+lkGUzr4="/>
    </ext>
  </extLst>
</workbook>
</file>

<file path=xl/sharedStrings.xml><?xml version="1.0" encoding="utf-8"?>
<sst xmlns="http://schemas.openxmlformats.org/spreadsheetml/2006/main" count="99" uniqueCount="40">
  <si>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</si>
  <si>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</si>
  <si>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</si>
  <si>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</si>
  <si>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</si>
  <si>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</si>
  <si>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</si>
  <si>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</si>
  <si>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</si>
  <si>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</si>
  <si>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</si>
  <si>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</si>
  <si>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</si>
  <si>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</si>
  <si>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</si>
  <si>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</si>
  <si>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</si>
  <si>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</si>
  <si>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COSTO DE ENVÍO</t>
  </si>
  <si>
    <t>FORMAS DE PAGO</t>
  </si>
  <si>
    <t>Monitor Gamer 24 Pulgadas FHD LG UltraGear de 165 Hz 1ms con Gaming IU</t>
  </si>
  <si>
    <t>$ 669.900</t>
  </si>
  <si>
    <t>$
584.000</t>
  </si>
  <si>
    <t>Servidor Potente ML110 Gen11 con Procesador Intel Xeon 3408u y 4TB de Almacenamiento</t>
  </si>
  <si>
    <t>Combo Alambrico Teclado+mouse Star Tec St-cb-81 Negro</t>
  </si>
  <si>
    <r>
      <rPr>
        <rFont val="Trebuchet MS"/>
        <b/>
        <color rgb="FF000000"/>
        <sz val="10.0"/>
        <u/>
      </rPr>
      <t xml:space="preserve">MICROSOFT </t>
    </r>
    <r>
      <rPr>
        <rFont val="Trebuchet MS"/>
        <color rgb="FF000000"/>
        <sz val="10.0"/>
        <u/>
      </rPr>
      <t xml:space="preserve">Herramienta Office 365 Vitalicia </t>
    </r>
  </si>
  <si>
    <r>
      <rPr>
        <rFont val="Trebuchet MS"/>
        <b/>
        <color theme="1"/>
        <sz val="10.0"/>
      </rPr>
      <t xml:space="preserve">Licencia </t>
    </r>
    <r>
      <rPr>
        <rFont val="Trebuchet MS"/>
        <color theme="1"/>
        <sz val="10.0"/>
      </rPr>
      <t xml:space="preserve">Windows 10 Pro OEM Etiqueta COA </t>
    </r>
  </si>
  <si>
    <r>
      <rPr>
        <rFont val="Trebuchet MS"/>
        <color rgb="FF000000"/>
        <sz val="10.0"/>
        <u/>
      </rPr>
      <t xml:space="preserve">Antivirus </t>
    </r>
    <r>
      <rPr>
        <rFont val="Trebuchet MS"/>
        <b/>
        <color rgb="FF000000"/>
        <sz val="10.0"/>
        <u/>
      </rPr>
      <t>Kaspersky</t>
    </r>
    <r>
      <rPr>
        <rFont val="Trebuchet MS"/>
        <color rgb="FF000000"/>
        <sz val="10.0"/>
        <u/>
      </rPr>
      <t xml:space="preserve"> Total Security 1 Año 1 Dispositivo </t>
    </r>
  </si>
  <si>
    <t>Host gator</t>
  </si>
  <si>
    <r>
      <rPr>
        <rFont val="Trebuchet MS"/>
        <color rgb="FF1155CC"/>
        <u/>
      </rPr>
      <t>Lenovo</t>
    </r>
    <r>
      <rPr>
        <rFont val="Trebuchet MS"/>
      </rPr>
      <t xml:space="preserve"> Legion Pro 5 16irx8 1tb Sdd 16gb Ddr5 Rtx 4070 8gb</t>
    </r>
  </si>
  <si>
    <r>
      <rPr>
        <rFont val="Trebuchet MS"/>
        <b/>
        <color theme="1"/>
        <sz val="10.0"/>
      </rPr>
      <t>MICROSOFT</t>
    </r>
    <r>
      <rPr>
        <rFont val="Trebuchet MS"/>
        <color theme="1"/>
        <sz val="10.0"/>
      </rPr>
      <t xml:space="preserve">
Microsoft 365 Personal (1 Persona, Suscripción 12 Meses, Word, Excel, Power Point, Outlook, Onedrive, Seguridad) </t>
    </r>
  </si>
  <si>
    <r>
      <rPr>
        <rFont val="Trebuchet MS"/>
        <b/>
        <color theme="1"/>
        <sz val="10.0"/>
      </rPr>
      <t xml:space="preserve">Licencia </t>
    </r>
    <r>
      <rPr>
        <rFont val="Trebuchet MS"/>
        <color theme="1"/>
        <sz val="10.0"/>
      </rPr>
      <t xml:space="preserve">Windows 10 Pro OEM Etiqueta COA </t>
    </r>
    <r>
      <rPr>
        <rFont val="Trebuchet MS"/>
        <color rgb="FF1155CC"/>
        <sz val="10.0"/>
      </rPr>
      <t>https://www.falabella.com.co/falabella-co/product/127607065/Windows-10-Pro-OEM-Etiqueta-COA/127607066</t>
    </r>
  </si>
  <si>
    <r>
      <rPr>
        <rFont val="Trebuchet MS"/>
        <b/>
        <color rgb="FF000000"/>
        <sz val="10.0"/>
      </rPr>
      <t xml:space="preserve">KASPERSKY
</t>
    </r>
    <r>
      <rPr>
        <rFont val="Trebuchet MS"/>
        <color rgb="FF000000"/>
        <sz val="10.0"/>
      </rPr>
      <t xml:space="preserve">Kaspersky Antivirus 3 Pc 1 Año 2020 </t>
    </r>
    <r>
      <rPr>
        <rFont val="Trebuchet MS"/>
        <color rgb="FF1155CC"/>
        <sz val="10.0"/>
      </rPr>
      <t>https://www.falabella.com/falabella-cl/product/11560372/Kaspersky-Antivirus-3-Pc-1-Ano-2020/11560372</t>
    </r>
  </si>
  <si>
    <r>
      <rPr>
        <rFont val="Trebuchet MS"/>
        <b/>
        <color rgb="FF000000"/>
        <sz val="10.0"/>
        <u/>
      </rPr>
      <t>Todo en Uno HP 24-cr0012la</t>
    </r>
    <r>
      <rPr>
        <rFont val="Trebuchet MS"/>
        <color rgb="FF000000"/>
        <sz val="10.0"/>
        <u/>
      </rPr>
      <t xml:space="preserve"> Procesador AMD Ryzen™ 5Windo</t>
    </r>
    <r>
      <rPr>
        <rFont val="Trebuchet MS"/>
        <color theme="1"/>
        <sz val="10.0"/>
      </rPr>
      <t>ws</t>
    </r>
  </si>
  <si>
    <r>
      <rPr>
        <rFont val="Trebuchet MS"/>
        <b/>
        <color theme="1"/>
        <sz val="10.0"/>
      </rPr>
      <t xml:space="preserve">Microsoft </t>
    </r>
    <r>
      <rPr>
        <rFont val="Trebuchet MS"/>
        <color theme="1"/>
        <sz val="10.0"/>
      </rPr>
      <t xml:space="preserve">365 Personal 15M 196742049381 </t>
    </r>
    <r>
      <rPr>
        <rFont val="Trebuchet MS"/>
        <color rgb="FF1155CC"/>
        <sz val="10.0"/>
        <u/>
      </rPr>
      <t xml:space="preserve">https://www.exito.com/microsoft-365-personal-15m-2024-microsoft-196742049381-3149001/p
</t>
    </r>
  </si>
  <si>
    <r>
      <rPr>
        <rFont val="Trebuchet MS"/>
        <b/>
        <color theme="1"/>
        <sz val="10.0"/>
      </rPr>
      <t xml:space="preserve">Licencia </t>
    </r>
    <r>
      <rPr>
        <rFont val="Trebuchet MS"/>
        <color theme="1"/>
        <sz val="10.0"/>
      </rPr>
      <t>Windows 10 Pro</t>
    </r>
  </si>
  <si>
    <r>
      <rPr>
        <rFont val="Trebuchet MS"/>
        <b/>
        <color rgb="FF000000"/>
        <sz val="10.0"/>
      </rPr>
      <t xml:space="preserve">Kaspersky </t>
    </r>
    <r>
      <rPr>
        <rFont val="Trebuchet MS"/>
        <color rgb="FF000000"/>
        <sz val="10.0"/>
      </rPr>
      <t>Antivirus Plus 5 Dispositivos Por 1 Año</t>
    </r>
    <r>
      <rPr>
        <rFont val="Trebuchet MS"/>
        <color rgb="FF1155CC"/>
        <sz val="10.0"/>
      </rPr>
      <t xml:space="preserve"> https://www.exito.com/kaspersky-antivirus-plus-5-dispositivos-por-1-ano-102559533-mp/p
</t>
    </r>
  </si>
  <si>
    <r>
      <rPr>
        <rFont val="Trebuchet MS"/>
        <b/>
        <color rgb="FF000000"/>
        <sz val="10.0"/>
        <u/>
      </rPr>
      <t xml:space="preserve">MICROSOFT </t>
    </r>
    <r>
      <rPr>
        <rFont val="Trebuchet MS"/>
        <color rgb="FF000000"/>
        <sz val="10.0"/>
        <u/>
      </rPr>
      <t xml:space="preserve">Herramienta Office 365 Vitalicia </t>
    </r>
  </si>
  <si>
    <r>
      <rPr>
        <rFont val="Trebuchet MS"/>
        <b/>
        <color theme="1"/>
        <sz val="10.0"/>
      </rPr>
      <t xml:space="preserve">Licencia </t>
    </r>
    <r>
      <rPr>
        <rFont val="Trebuchet MS"/>
        <color theme="1"/>
        <sz val="10.0"/>
      </rPr>
      <t xml:space="preserve">Windows 10 Pro OEM Etiqueta COA </t>
    </r>
  </si>
  <si>
    <r>
      <rPr>
        <rFont val="Trebuchet MS"/>
        <color rgb="FF000000"/>
        <sz val="10.0"/>
        <u/>
      </rPr>
      <t xml:space="preserve">Antivirus </t>
    </r>
    <r>
      <rPr>
        <rFont val="Trebuchet MS"/>
        <b/>
        <color rgb="FF000000"/>
        <sz val="10.0"/>
        <u/>
      </rPr>
      <t>Kaspersky</t>
    </r>
    <r>
      <rPr>
        <rFont val="Trebuchet MS"/>
        <color rgb="FF000000"/>
        <sz val="10.0"/>
        <u/>
      </rPr>
      <t xml:space="preserve"> Total Security 1 Año 1 Dispositivo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</si>
</sst>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\ #,##0.00"/>
    <numFmt numFmtId="165" formatCode="&quot;$&quot;\ #,##0.00;[Red]\-&quot;$&quot;\ #,##0.00"/>
    <numFmt numFmtId="166" formatCode="_-[$$-240A]\ * #,##0.000_-;\-[$$-240A]\ * #,##0.000_-;_-[$$-240A]\ * &quot;-&quot;??_-;_-@"/>
    <numFmt numFmtId="167" formatCode="_-[$$-1009]* #,##0.00000_-;\-[$$-1009]* #,##0.00000_-;_-[$$-1009]* &quot;-&quot;??_-;_-@"/>
    <numFmt numFmtId="168" formatCode="_-[$$-240A]\ * #,##0.00_-;\-[$$-240A]\ * #,##0.00_-;_-[$$-240A]\ * &quot;-&quot;??_-;_-@"/>
  </numFmts>
  <fonts count="23">
    <font>
      <sz val="8.0"/>
      <color theme="1"/>
      <name val="Arial"/>
      <scheme val="minor"/>
    </font>
    <font>
      <sz val="12.0"/>
      <color theme="1"/>
      <name val="Calibri"/>
    </font>
    <font>
      <sz val="8.0"/>
      <color theme="1"/>
      <name val="Arial"/>
    </font>
    <font>
      <b/>
      <sz val="22.0"/>
      <color rgb="FF3F3F3F"/>
      <name val="Calibri"/>
    </font>
    <font>
      <sz val="10.0"/>
      <color theme="1"/>
      <name val="Calibri"/>
    </font>
    <font>
      <sz val="16.0"/>
      <color rgb="FF7F7F7F"/>
      <name val="Calibri"/>
    </font>
    <font>
      <sz val="20.0"/>
      <color theme="1"/>
      <name val="Calibri"/>
    </font>
    <font>
      <b/>
      <sz val="14.0"/>
      <color theme="0"/>
      <name val="Calibri"/>
    </font>
    <font/>
    <font>
      <b/>
      <sz val="14.0"/>
      <color rgb="FF8745EC"/>
      <name val="Calibri"/>
    </font>
    <font>
      <sz val="14.0"/>
      <color rgb="FF595959"/>
      <name val="Calibri"/>
    </font>
    <font>
      <b/>
      <sz val="14.0"/>
      <color rgb="FF7F7F7F"/>
      <name val="Calibri"/>
    </font>
    <font>
      <sz val="8.0"/>
      <color rgb="FF000000"/>
      <name val="Trebuchet MS"/>
    </font>
    <font>
      <sz val="10.0"/>
      <color rgb="FFFF0000"/>
      <name val="Calibri"/>
    </font>
    <font>
      <color theme="1"/>
      <name val="Arial"/>
      <scheme val="minor"/>
    </font>
    <font>
      <b/>
      <sz val="14.0"/>
      <color rgb="FF595959"/>
      <name val="Calibri"/>
    </font>
    <font>
      <sz val="11.0"/>
      <color rgb="FF000000"/>
      <name val="Arial"/>
    </font>
    <font>
      <sz val="13.0"/>
      <color rgb="FF595959"/>
      <name val="Calibri"/>
    </font>
    <font>
      <color theme="1"/>
      <name val="Trebuchet MS"/>
    </font>
    <font>
      <u/>
      <sz val="10.0"/>
      <color theme="1"/>
      <name val="Trebuchet MS"/>
    </font>
    <font>
      <sz val="10.0"/>
      <color theme="1"/>
      <name val="Trebuchet MS"/>
    </font>
    <font>
      <u/>
      <color rgb="FF0000FF"/>
      <name val="Trebuchet MS"/>
    </font>
    <font>
      <u/>
      <sz val="10.0"/>
      <color theme="1"/>
      <name val="Trebuchet MS"/>
    </font>
  </fonts>
  <fills count="7">
    <fill>
      <patternFill patternType="none"/>
    </fill>
    <fill>
      <patternFill patternType="lightGray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1">
    <border/>
    <border>
      <left/>
      <right/>
      <top/>
      <bottom/>
    </border>
    <border>
      <left/>
      <right/>
      <top/>
      <bottom style="thin">
        <color theme="0"/>
      </bottom>
    </border>
    <border>
      <left style="medium">
        <color rgb="FF8745EC"/>
      </left>
      <top style="medium">
        <color rgb="FF8745EC"/>
      </top>
      <bottom style="thin">
        <color theme="0"/>
      </bottom>
    </border>
    <border>
      <top style="medium">
        <color rgb="FF8745EC"/>
      </top>
      <bottom style="thin">
        <color theme="0"/>
      </bottom>
    </border>
    <border>
      <right style="medium">
        <color rgb="FF8745EC"/>
      </right>
      <top style="medium">
        <color rgb="FF8745EC"/>
      </top>
      <bottom style="thin">
        <color theme="0"/>
      </bottom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</border>
    <border>
      <bottom style="medium">
        <color rgb="FFF2F2F2"/>
      </bottom>
    </border>
    <border>
      <left style="medium">
        <color rgb="FF8745EC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medium">
        <color rgb="FF8745EC"/>
      </right>
      <top style="thin">
        <color theme="0"/>
      </top>
      <bottom/>
    </border>
    <border>
      <top style="dotted">
        <color rgb="FFF2F2F2"/>
      </top>
      <bottom style="medium">
        <color rgb="FFF2F2F2"/>
      </bottom>
    </border>
    <border>
      <left/>
      <right/>
      <top/>
      <bottom style="medium">
        <color rgb="FFF2F2F2"/>
      </bottom>
    </border>
    <border>
      <left style="medium">
        <color rgb="FF8745EC"/>
      </left>
      <top/>
      <bottom/>
    </border>
    <border>
      <right style="medium">
        <color theme="0"/>
      </right>
      <top/>
      <bottom/>
    </border>
    <border>
      <left style="medium">
        <color theme="0"/>
      </left>
      <right style="medium">
        <color theme="0"/>
      </right>
      <top style="medium">
        <color theme="0"/>
      </top>
    </border>
    <border>
      <left style="thin">
        <color theme="0"/>
      </left>
      <top style="thin">
        <color theme="0"/>
      </top>
      <bottom style="thin">
        <color theme="0"/>
      </bottom>
    </border>
    <border>
      <right/>
      <top style="thin">
        <color theme="0"/>
      </top>
      <bottom style="thin">
        <color theme="0"/>
      </bottom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theme="0"/>
      </left>
      <top style="thin">
        <color theme="0"/>
      </top>
    </border>
    <border>
      <right/>
      <top style="thin">
        <color theme="0"/>
      </top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</border>
    <border>
      <left style="thin">
        <color theme="0"/>
      </left>
    </border>
    <border>
      <right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</border>
    <border>
      <left style="thin">
        <color theme="0"/>
      </left>
      <bottom style="thin">
        <color theme="0"/>
      </bottom>
    </border>
    <border>
      <right/>
      <bottom style="thin">
        <color theme="0"/>
      </bottom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</border>
    <border>
      <right style="thin">
        <color rgb="FFFFFF66"/>
      </right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</border>
    <border>
      <left style="thin">
        <color rgb="FFFFFF66"/>
      </left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vertical="top"/>
    </xf>
    <xf borderId="1" fillId="3" fontId="4" numFmtId="0" xfId="0" applyBorder="1" applyFill="1" applyFont="1"/>
    <xf borderId="0" fillId="0" fontId="4" numFmtId="0" xfId="0" applyFont="1"/>
    <xf borderId="2" fillId="2" fontId="2" numFmtId="0" xfId="0" applyBorder="1" applyFont="1"/>
    <xf borderId="0" fillId="0" fontId="5" numFmtId="0" xfId="0" applyAlignment="1" applyFont="1">
      <alignment vertical="top"/>
    </xf>
    <xf borderId="1" fillId="3" fontId="6" numFmtId="0" xfId="0" applyAlignment="1" applyBorder="1" applyFont="1">
      <alignment vertical="center"/>
    </xf>
    <xf borderId="3" fillId="2" fontId="7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5" fillId="0" fontId="8" numFmtId="0" xfId="0" applyBorder="1" applyFont="1"/>
    <xf borderId="1" fillId="3" fontId="1" numFmtId="0" xfId="0" applyAlignment="1" applyBorder="1" applyFont="1">
      <alignment horizontal="center"/>
    </xf>
    <xf borderId="6" fillId="4" fontId="9" numFmtId="0" xfId="0" applyAlignment="1" applyBorder="1" applyFill="1" applyFont="1">
      <alignment horizontal="center" shrinkToFit="0" vertical="center" wrapText="1"/>
    </xf>
    <xf borderId="7" fillId="2" fontId="7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1" fillId="3" fontId="1" numFmtId="0" xfId="0" applyBorder="1" applyFont="1"/>
    <xf borderId="10" fillId="0" fontId="10" numFmtId="164" xfId="0" applyAlignment="1" applyBorder="1" applyFont="1" applyNumberFormat="1">
      <alignment horizontal="center" vertical="center"/>
    </xf>
    <xf borderId="10" fillId="0" fontId="10" numFmtId="2" xfId="0" applyAlignment="1" applyBorder="1" applyFont="1" applyNumberFormat="1">
      <alignment horizontal="center" vertical="center"/>
    </xf>
    <xf borderId="7" fillId="5" fontId="11" numFmtId="164" xfId="0" applyAlignment="1" applyBorder="1" applyFill="1" applyFont="1" applyNumberFormat="1">
      <alignment horizontal="center"/>
    </xf>
    <xf borderId="8" fillId="5" fontId="11" numFmtId="164" xfId="0" applyAlignment="1" applyBorder="1" applyFont="1" applyNumberFormat="1">
      <alignment horizontal="center"/>
    </xf>
    <xf borderId="9" fillId="5" fontId="11" numFmtId="164" xfId="0" applyAlignment="1" applyBorder="1" applyFont="1" applyNumberFormat="1">
      <alignment horizontal="center"/>
    </xf>
    <xf borderId="1" fillId="6" fontId="12" numFmtId="164" xfId="0" applyAlignment="1" applyBorder="1" applyFill="1" applyFont="1" applyNumberFormat="1">
      <alignment horizontal="left"/>
    </xf>
    <xf borderId="11" fillId="5" fontId="11" numFmtId="164" xfId="0" applyAlignment="1" applyBorder="1" applyFont="1" applyNumberFormat="1">
      <alignment horizontal="center"/>
    </xf>
    <xf borderId="12" fillId="5" fontId="11" numFmtId="164" xfId="0" applyAlignment="1" applyBorder="1" applyFont="1" applyNumberFormat="1">
      <alignment horizontal="center"/>
    </xf>
    <xf borderId="13" fillId="5" fontId="11" numFmtId="164" xfId="0" applyAlignment="1" applyBorder="1" applyFont="1" applyNumberFormat="1">
      <alignment horizontal="center"/>
    </xf>
    <xf borderId="0" fillId="0" fontId="13" numFmtId="0" xfId="0" applyFont="1"/>
    <xf borderId="14" fillId="0" fontId="10" numFmtId="2" xfId="0" applyAlignment="1" applyBorder="1" applyFont="1" applyNumberFormat="1">
      <alignment horizontal="center" vertical="center"/>
    </xf>
    <xf borderId="14" fillId="0" fontId="10" numFmtId="164" xfId="0" applyAlignment="1" applyBorder="1" applyFont="1" applyNumberFormat="1">
      <alignment horizontal="center" vertical="center"/>
    </xf>
    <xf borderId="0" fillId="0" fontId="14" numFmtId="0" xfId="0" applyFont="1"/>
    <xf borderId="15" fillId="3" fontId="10" numFmtId="164" xfId="0" applyAlignment="1" applyBorder="1" applyFont="1" applyNumberFormat="1">
      <alignment horizontal="center" vertical="center"/>
    </xf>
    <xf borderId="15" fillId="3" fontId="10" numFmtId="2" xfId="0" applyAlignment="1" applyBorder="1" applyFont="1" applyNumberFormat="1">
      <alignment horizontal="center" vertical="center"/>
    </xf>
    <xf borderId="1" fillId="3" fontId="10" numFmtId="164" xfId="0" applyAlignment="1" applyBorder="1" applyFont="1" applyNumberFormat="1">
      <alignment horizontal="center" vertical="center"/>
    </xf>
    <xf borderId="1" fillId="3" fontId="10" numFmtId="164" xfId="0" applyAlignment="1" applyBorder="1" applyFont="1" applyNumberFormat="1">
      <alignment horizontal="center"/>
    </xf>
    <xf borderId="1" fillId="5" fontId="15" numFmtId="0" xfId="0" applyAlignment="1" applyBorder="1" applyFont="1">
      <alignment horizontal="center" vertical="center"/>
    </xf>
    <xf borderId="15" fillId="5" fontId="15" numFmtId="164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/>
    </xf>
    <xf borderId="0" fillId="0" fontId="11" numFmtId="164" xfId="0" applyAlignment="1" applyFont="1" applyNumberFormat="1">
      <alignment horizontal="center"/>
    </xf>
    <xf borderId="16" fillId="2" fontId="7" numFmtId="0" xfId="0" applyAlignment="1" applyBorder="1" applyFont="1">
      <alignment horizontal="center" shrinkToFit="0" vertical="center" wrapText="1"/>
    </xf>
    <xf borderId="17" fillId="0" fontId="8" numFmtId="0" xfId="0" applyBorder="1" applyFont="1"/>
    <xf borderId="18" fillId="0" fontId="9" numFmtId="0" xfId="0" applyAlignment="1" applyBorder="1" applyFont="1">
      <alignment horizontal="left" shrinkToFit="0" vertical="center" wrapText="1"/>
    </xf>
    <xf borderId="19" fillId="4" fontId="9" numFmtId="0" xfId="0" applyAlignment="1" applyBorder="1" applyFont="1">
      <alignment horizontal="center" shrinkToFit="0" vertical="center" wrapText="1"/>
    </xf>
    <xf borderId="20" fillId="0" fontId="8" numFmtId="0" xfId="0" applyBorder="1" applyFont="1"/>
    <xf borderId="21" fillId="0" fontId="10" numFmtId="0" xfId="0" applyAlignment="1" applyBorder="1" applyFont="1">
      <alignment horizontal="center" vertical="center"/>
    </xf>
    <xf borderId="22" fillId="0" fontId="10" numFmtId="0" xfId="0" applyAlignment="1" applyBorder="1" applyFont="1">
      <alignment horizontal="center" vertical="center"/>
    </xf>
    <xf borderId="21" fillId="0" fontId="10" numFmtId="164" xfId="0" applyAlignment="1" applyBorder="1" applyFont="1" applyNumberFormat="1">
      <alignment horizontal="center" vertical="center"/>
    </xf>
    <xf borderId="22" fillId="0" fontId="10" numFmtId="164" xfId="0" applyAlignment="1" applyBorder="1" applyFont="1" applyNumberFormat="1">
      <alignment horizontal="center" vertical="center"/>
    </xf>
    <xf borderId="23" fillId="4" fontId="9" numFmtId="0" xfId="0" applyAlignment="1" applyBorder="1" applyFont="1">
      <alignment horizontal="center" shrinkToFit="0" vertical="center" wrapText="1"/>
    </xf>
    <xf borderId="24" fillId="0" fontId="8" numFmtId="0" xfId="0" applyBorder="1" applyFont="1"/>
    <xf borderId="25" fillId="0" fontId="10" numFmtId="164" xfId="0" applyAlignment="1" applyBorder="1" applyFont="1" applyNumberFormat="1">
      <alignment horizontal="center" vertical="center"/>
    </xf>
    <xf borderId="26" fillId="0" fontId="10" numFmtId="164" xfId="0" applyAlignment="1" applyBorder="1" applyFont="1" applyNumberFormat="1">
      <alignment horizontal="center" vertical="center"/>
    </xf>
    <xf borderId="27" fillId="0" fontId="8" numFmtId="0" xfId="0" applyBorder="1" applyFont="1"/>
    <xf borderId="28" fillId="0" fontId="8" numFmtId="0" xfId="0" applyBorder="1" applyFont="1"/>
    <xf borderId="29" fillId="0" fontId="10" numFmtId="0" xfId="0" applyAlignment="1" applyBorder="1" applyFont="1">
      <alignment horizontal="center" vertical="center"/>
    </xf>
    <xf borderId="30" fillId="0" fontId="10" numFmtId="0" xfId="0" applyAlignment="1" applyBorder="1" applyFont="1">
      <alignment horizontal="center" vertical="center"/>
    </xf>
    <xf borderId="29" fillId="0" fontId="15" numFmtId="4" xfId="0" applyAlignment="1" applyBorder="1" applyFont="1" applyNumberFormat="1">
      <alignment horizontal="center" vertical="center"/>
    </xf>
    <xf borderId="30" fillId="0" fontId="15" numFmtId="4" xfId="0" applyAlignment="1" applyBorder="1" applyFont="1" applyNumberFormat="1">
      <alignment horizontal="center" vertical="center"/>
    </xf>
    <xf borderId="31" fillId="0" fontId="8" numFmtId="0" xfId="0" applyBorder="1" applyFont="1"/>
    <xf borderId="32" fillId="0" fontId="8" numFmtId="0" xfId="0" applyBorder="1" applyFont="1"/>
    <xf borderId="33" fillId="0" fontId="10" numFmtId="0" xfId="0" applyAlignment="1" applyBorder="1" applyFont="1">
      <alignment horizontal="center" vertical="center"/>
    </xf>
    <xf borderId="34" fillId="0" fontId="10" numFmtId="0" xfId="0" applyAlignment="1" applyBorder="1" applyFont="1">
      <alignment horizontal="center" vertical="center"/>
    </xf>
    <xf borderId="0" fillId="0" fontId="16" numFmtId="165" xfId="0" applyAlignment="1" applyFont="1" applyNumberFormat="1">
      <alignment shrinkToFit="0" vertical="center" wrapText="1"/>
    </xf>
    <xf borderId="35" fillId="0" fontId="16" numFmtId="165" xfId="0" applyAlignment="1" applyBorder="1" applyFont="1" applyNumberFormat="1">
      <alignment shrinkToFit="0" vertical="center" wrapText="1"/>
    </xf>
    <xf borderId="36" fillId="0" fontId="17" numFmtId="165" xfId="0" applyAlignment="1" applyBorder="1" applyFont="1" applyNumberFormat="1">
      <alignment shrinkToFit="0" vertical="center" wrapText="1"/>
    </xf>
    <xf borderId="37" fillId="0" fontId="16" numFmtId="165" xfId="0" applyAlignment="1" applyBorder="1" applyFont="1" applyNumberFormat="1">
      <alignment shrinkToFit="0" vertical="center" wrapText="1"/>
    </xf>
    <xf borderId="38" fillId="0" fontId="17" numFmtId="165" xfId="0" applyAlignment="1" applyBorder="1" applyFont="1" applyNumberFormat="1">
      <alignment shrinkToFit="0" vertical="center" wrapText="1"/>
    </xf>
    <xf borderId="39" fillId="0" fontId="18" numFmtId="0" xfId="0" applyAlignment="1" applyBorder="1" applyFont="1">
      <alignment horizontal="center" readingOrder="0" shrinkToFit="0" vertical="top" wrapText="1"/>
    </xf>
    <xf borderId="39" fillId="0" fontId="18" numFmtId="166" xfId="0" applyAlignment="1" applyBorder="1" applyFont="1" applyNumberFormat="1">
      <alignment horizontal="center" readingOrder="0" shrinkToFit="0" vertical="top" wrapText="1"/>
    </xf>
    <xf borderId="39" fillId="0" fontId="18" numFmtId="167" xfId="0" applyAlignment="1" applyBorder="1" applyFont="1" applyNumberFormat="1">
      <alignment readingOrder="0" shrinkToFit="0" vertical="top" wrapText="1"/>
    </xf>
    <xf borderId="10" fillId="0" fontId="10" numFmtId="164" xfId="0" applyAlignment="1" applyBorder="1" applyFont="1" applyNumberFormat="1">
      <alignment horizontal="left" shrinkToFit="0" vertical="top" wrapText="1"/>
    </xf>
    <xf borderId="40" fillId="0" fontId="19" numFmtId="0" xfId="0" applyAlignment="1" applyBorder="1" applyFont="1">
      <alignment horizontal="center" readingOrder="0" shrinkToFit="0" vertical="top" wrapText="1"/>
    </xf>
    <xf borderId="10" fillId="0" fontId="10" numFmtId="2" xfId="0" applyAlignment="1" applyBorder="1" applyFont="1" applyNumberFormat="1">
      <alignment horizontal="center" readingOrder="0" vertical="center"/>
    </xf>
    <xf borderId="40" fillId="0" fontId="20" numFmtId="0" xfId="0" applyAlignment="1" applyBorder="1" applyFont="1">
      <alignment horizontal="left" readingOrder="0" shrinkToFit="0" vertical="top" wrapText="1"/>
    </xf>
    <xf borderId="40" fillId="0" fontId="20" numFmtId="0" xfId="0" applyAlignment="1" applyBorder="1" applyFont="1">
      <alignment horizontal="center" shrinkToFit="0" vertical="top" wrapText="1"/>
    </xf>
    <xf borderId="14" fillId="0" fontId="10" numFmtId="2" xfId="0" applyAlignment="1" applyBorder="1" applyFont="1" applyNumberFormat="1">
      <alignment horizontal="center" readingOrder="0" vertical="center"/>
    </xf>
    <xf borderId="40" fillId="0" fontId="20" numFmtId="168" xfId="0" applyAlignment="1" applyBorder="1" applyFont="1" applyNumberFormat="1">
      <alignment horizontal="center" shrinkToFit="0" vertical="top" wrapText="1"/>
    </xf>
    <xf borderId="39" fillId="0" fontId="21" numFmtId="0" xfId="0" applyAlignment="1" applyBorder="1" applyFont="1">
      <alignment horizontal="center" readingOrder="0" shrinkToFit="0" vertical="top" wrapText="1"/>
    </xf>
    <xf borderId="40" fillId="0" fontId="20" numFmtId="0" xfId="0" applyAlignment="1" applyBorder="1" applyFont="1">
      <alignment horizontal="left" shrinkToFit="0" vertical="top" wrapText="1"/>
    </xf>
    <xf borderId="40" fillId="0" fontId="2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5">
    <dxf>
      <font/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ont/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ont/>
      <fill>
        <patternFill patternType="none"/>
      </fill>
      <border/>
    </dxf>
    <dxf>
      <font/>
      <fill>
        <patternFill patternType="solid">
          <fgColor rgb="FFF8F3FF"/>
          <bgColor rgb="FFF8F3FF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4">
    <tableStyle count="4" pivot="0" name="Comparacion(No tocar)-style">
      <tableStyleElement dxfId="3" type="headerRow"/>
      <tableStyleElement dxfId="2" type="firstRowStripe"/>
      <tableStyleElement dxfId="2" type="secondRowStripe"/>
      <tableStyleElement dxfId="4" type="totalRow"/>
    </tableStyle>
    <tableStyle count="4" pivot="0" name="Administrador-style">
      <tableStyleElement dxfId="3" type="headerRow"/>
      <tableStyleElement dxfId="2" type="firstRowStripe"/>
      <tableStyleElement dxfId="2" type="secondRowStripe"/>
      <tableStyleElement dxfId="4" type="totalRow"/>
    </tableStyle>
    <tableStyle count="4" pivot="0" name="Desarrolladores-style">
      <tableStyleElement dxfId="3" type="headerRow"/>
      <tableStyleElement dxfId="2" type="firstRowStripe"/>
      <tableStyleElement dxfId="2" type="secondRowStripe"/>
      <tableStyleElement dxfId="4" type="totalRow"/>
    </tableStyle>
    <tableStyle count="4" pivot="0" name="Usuarios-style">
      <tableStyleElement dxfId="3" type="headerRow"/>
      <tableStyleElement dxfId="2" type="firstRowStripe"/>
      <tableStyleElement dxfId="2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2.xml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4</xdr:row>
      <xdr:rowOff>171450</xdr:rowOff>
    </xdr:from>
    <xdr:ext cx="8077200" cy="5848350"/>
    <xdr:sp>
      <xdr:nvSpPr>
        <xdr:cNvPr id="3" name="Shape 3"/>
        <xdr:cNvSpPr txBox="1"/>
      </xdr:nvSpPr>
      <xdr:spPr>
        <a:xfrm>
          <a:off x="1312163" y="860588"/>
          <a:ext cx="8067675" cy="58388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 comparación de precios entre proveedores le permitirá saber que proveedor le da el mejor precio para cada producto que quiera comprar.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b="0" i="1" sz="1600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b="0" i="1" sz="1600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b="0" i="0" sz="11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1600"/>
            <a:buFont typeface="Calibri"/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66675</xdr:colOff>
      <xdr:row>0</xdr:row>
      <xdr:rowOff>95250</xdr:rowOff>
    </xdr:from>
    <xdr:ext cx="6667500" cy="762000"/>
    <xdr:sp>
      <xdr:nvSpPr>
        <xdr:cNvPr id="4" name="Shape 4"/>
        <xdr:cNvSpPr txBox="1"/>
      </xdr:nvSpPr>
      <xdr:spPr>
        <a:xfrm>
          <a:off x="2017013" y="3403763"/>
          <a:ext cx="6657975" cy="7524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Calibri"/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409575</xdr:colOff>
      <xdr:row>0</xdr:row>
      <xdr:rowOff>95250</xdr:rowOff>
    </xdr:from>
    <xdr:ext cx="2019300" cy="762000"/>
    <xdr:sp>
      <xdr:nvSpPr>
        <xdr:cNvPr id="5" name="Shape 5"/>
        <xdr:cNvSpPr txBox="1"/>
      </xdr:nvSpPr>
      <xdr:spPr>
        <a:xfrm>
          <a:off x="4341113" y="3403763"/>
          <a:ext cx="2009775" cy="7524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rgbClr val="DCF8F0"/>
            </a:buClr>
            <a:buSzPts val="1400"/>
            <a:buFont typeface="Arial Rounded"/>
            <a:buNone/>
          </a:pPr>
          <a:r>
            <a:rPr b="1" lang="en-US" sz="1400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686675" cy="752475"/>
    <xdr:sp>
      <xdr:nvSpPr>
        <xdr:cNvPr id="6" name="Shape 6"/>
        <xdr:cNvSpPr txBox="1"/>
      </xdr:nvSpPr>
      <xdr:spPr>
        <a:xfrm>
          <a:off x="1507425" y="3408525"/>
          <a:ext cx="7677150" cy="7429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Calibri"/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742950</xdr:colOff>
      <xdr:row>1</xdr:row>
      <xdr:rowOff>133350</xdr:rowOff>
    </xdr:from>
    <xdr:ext cx="3028950" cy="476250"/>
    <xdr:sp>
      <xdr:nvSpPr>
        <xdr:cNvPr id="7" name="Shape 7"/>
        <xdr:cNvSpPr txBox="1"/>
      </xdr:nvSpPr>
      <xdr:spPr>
        <a:xfrm>
          <a:off x="3836288" y="3546638"/>
          <a:ext cx="3019425" cy="4667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rgbClr val="F8F3FF"/>
            </a:buClr>
            <a:buSzPts val="1400"/>
            <a:buFont typeface="Arial Rounded"/>
            <a:buNone/>
          </a:pPr>
          <a:r>
            <a:rPr b="1" lang="en-US" sz="1400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686675" cy="752475"/>
    <xdr:sp>
      <xdr:nvSpPr>
        <xdr:cNvPr id="8" name="Shape 8"/>
        <xdr:cNvSpPr txBox="1"/>
      </xdr:nvSpPr>
      <xdr:spPr>
        <a:xfrm>
          <a:off x="1507425" y="3408525"/>
          <a:ext cx="7677150" cy="7429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Calibri"/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742950</xdr:colOff>
      <xdr:row>1</xdr:row>
      <xdr:rowOff>133350</xdr:rowOff>
    </xdr:from>
    <xdr:ext cx="3028950" cy="476250"/>
    <xdr:sp>
      <xdr:nvSpPr>
        <xdr:cNvPr id="9" name="Shape 9"/>
        <xdr:cNvSpPr txBox="1"/>
      </xdr:nvSpPr>
      <xdr:spPr>
        <a:xfrm>
          <a:off x="3836288" y="3546638"/>
          <a:ext cx="3019425" cy="4667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rgbClr val="F8F3FF"/>
            </a:buClr>
            <a:buSzPts val="1400"/>
            <a:buFont typeface="Arial Rounded"/>
            <a:buNone/>
          </a:pPr>
          <a:r>
            <a:rPr b="1" lang="en-US" sz="1400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686675" cy="752475"/>
    <xdr:sp>
      <xdr:nvSpPr>
        <xdr:cNvPr id="10" name="Shape 10"/>
        <xdr:cNvSpPr txBox="1"/>
      </xdr:nvSpPr>
      <xdr:spPr>
        <a:xfrm>
          <a:off x="1507425" y="3408525"/>
          <a:ext cx="7677150" cy="7429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Calibri"/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742950</xdr:colOff>
      <xdr:row>1</xdr:row>
      <xdr:rowOff>133350</xdr:rowOff>
    </xdr:from>
    <xdr:ext cx="3028950" cy="476250"/>
    <xdr:sp>
      <xdr:nvSpPr>
        <xdr:cNvPr id="11" name="Shape 11"/>
        <xdr:cNvSpPr txBox="1"/>
      </xdr:nvSpPr>
      <xdr:spPr>
        <a:xfrm>
          <a:off x="3836288" y="3546638"/>
          <a:ext cx="3019425" cy="4667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rgbClr val="F8F3FF"/>
            </a:buClr>
            <a:buSzPts val="1400"/>
            <a:buFont typeface="Arial Rounded"/>
            <a:buNone/>
          </a:pPr>
          <a:r>
            <a:rPr b="1" lang="en-US" sz="1400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uadro%20de%20Cotizaciones-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comparacion-de-precios-en-excel%20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uadro de Cotizaciones"/>
      <sheetName val="Programador"/>
      <sheetName val="Administrador-Monitor"/>
      <sheetName val="Administrador-CPU"/>
      <sheetName val="Administrador-Combo(Teclado y m"/>
      <sheetName val="Recepcionista-Combo(Monitor y C"/>
      <sheetName val="Recepcionista-Combo(Mouse y tec"/>
      <sheetName val="Doctor-Monitor"/>
      <sheetName val="Doctor-CPU"/>
      <sheetName val="Doctor-Tecla y mouse"/>
      <sheetName val="Enfermera-Combo(Monitor,CPU,mou"/>
      <sheetName val="Sotfware Office 365"/>
      <sheetName val="Sotfware Licencia"/>
      <sheetName val="Sotfware Antivirus"/>
      <sheetName val="H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- AYUDA -"/>
      <sheetName val="Precios"/>
      <sheetName val="Soporte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ref="B8:L25" displayName="Table_1" name="Table_1" id="1">
  <tableColumns count="11">
    <tableColumn name="PRODUCTO" id="1"/>
    <tableColumn name="CANTIDAD" id="2"/>
    <tableColumn name="PROVEEDOR 1" id="3"/>
    <tableColumn name="PROVEEDOR 2" id="4"/>
    <tableColumn name="PROVEEDOR 3" id="5"/>
    <tableColumn name="PROVEEDOR 4" id="6"/>
    <tableColumn name="PROVEEDOR 5" id="7"/>
    <tableColumn name="PROVEEDOR 6" id="8"/>
    <tableColumn name="PRECIO MÁS BAJO" id="9"/>
    <tableColumn name="PRECIO PROMEDIO" id="10"/>
    <tableColumn name="PRECIO MÁS ALTO" id="11"/>
  </tableColumns>
  <tableStyleInfo name="Comparacion(No tocar)-style" showColumnStripes="0" showFirstColumn="1" showLastColumn="1" showRowStripes="1"/>
</table>
</file>

<file path=xl/tables/table2.xml><?xml version="1.0" encoding="utf-8"?>
<table xmlns="http://schemas.openxmlformats.org/spreadsheetml/2006/main" ref="A9:K26" displayName="Table_2" name="Table_2" id="2">
  <tableColumns count="11">
    <tableColumn name="PRODUCTO" id="1"/>
    <tableColumn name="CANTIDAD" id="2"/>
    <tableColumn name="PROVEEDOR 1" id="3"/>
    <tableColumn name="PROVEEDOR 2" id="4"/>
    <tableColumn name="PROVEEDOR 3" id="5"/>
    <tableColumn name="PROVEEDOR 4" id="6"/>
    <tableColumn name="PROVEEDOR 5" id="7"/>
    <tableColumn name="PROVEEDOR 6" id="8"/>
    <tableColumn name="PRECIO MÁS BAJO" id="9"/>
    <tableColumn name="PRECIO PROMEDIO" id="10"/>
    <tableColumn name="PRECIO MÁS ALTO" id="11"/>
  </tableColumns>
  <tableStyleInfo name="Administrador-style" showColumnStripes="0" showFirstColumn="1" showLastColumn="1" showRowStripes="1"/>
</table>
</file>

<file path=xl/tables/table3.xml><?xml version="1.0" encoding="utf-8"?>
<table xmlns="http://schemas.openxmlformats.org/spreadsheetml/2006/main" ref="B8:L25" displayName="Table_3" name="Table_3" id="3">
  <tableColumns count="11">
    <tableColumn name="PRODUCTO" id="1"/>
    <tableColumn name="CANTIDAD" id="2"/>
    <tableColumn name="PROVEEDOR 1" id="3"/>
    <tableColumn name="PROVEEDOR 2" id="4"/>
    <tableColumn name="PROVEEDOR 3" id="5"/>
    <tableColumn name="PROVEEDOR 4" id="6"/>
    <tableColumn name="PROVEEDOR 5" id="7"/>
    <tableColumn name="PROVEEDOR 6" id="8"/>
    <tableColumn name="PRECIO MÁS BAJO" id="9"/>
    <tableColumn name="PRECIO PROMEDIO" id="10"/>
    <tableColumn name="PRECIO MÁS ALTO" id="11"/>
  </tableColumns>
  <tableStyleInfo name="Desarrolladores-style" showColumnStripes="0" showFirstColumn="1" showLastColumn="1" showRowStripes="1"/>
</table>
</file>

<file path=xl/tables/table4.xml><?xml version="1.0" encoding="utf-8"?>
<table xmlns="http://schemas.openxmlformats.org/spreadsheetml/2006/main" ref="B8:L25" displayName="Table_4" name="Table_4" id="4">
  <tableColumns count="11">
    <tableColumn name="PRODUCTO" id="1"/>
    <tableColumn name="CANTIDAD" id="2"/>
    <tableColumn name="PROVEEDOR 1" id="3"/>
    <tableColumn name="PROVEEDOR 2" id="4"/>
    <tableColumn name="PROVEEDOR 3" id="5"/>
    <tableColumn name="PROVEEDOR 4" id="6"/>
    <tableColumn name="PROVEEDOR 5" id="7"/>
    <tableColumn name="PROVEEDOR 6" id="8"/>
    <tableColumn name="PRECIO MÁS BAJO" id="9"/>
    <tableColumn name="PRECIO PROMEDIO" id="10"/>
    <tableColumn name="PRECIO MÁS ALTO" id="11"/>
  </tableColumns>
  <tableStyleInfo name="Usuar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rticulo.mercadolibre.com.co/MCO-2340692986-herramienta-office-365-5-pc-vitalicia-_JM" TargetMode="External"/><Relationship Id="rId2" Type="http://schemas.openxmlformats.org/officeDocument/2006/relationships/hyperlink" Target="https://articulo.mercadolibre.com.co/MCO-1295945775-antivirus-kaspersky-total-security-1-ano-1-dispositivo-_JM" TargetMode="External"/><Relationship Id="rId3" Type="http://schemas.openxmlformats.org/officeDocument/2006/relationships/drawing" Target="../drawings/drawing3.x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rticulo.mercadolibre.com.co/MCO-2029297350-lenovo-legion-pro-5-16irx8-1tb-sdd-16gb-ddr5-rtx-4070-8gb-_JM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p.com/co-es/shop/desktops/todo-en-uno-hp-24-cr0012la-7z2w3la.html?facetref=c04a816ba77d03bb" TargetMode="External"/><Relationship Id="rId2" Type="http://schemas.openxmlformats.org/officeDocument/2006/relationships/hyperlink" Target="https://www.exito.com/microsoft-365-personal-15m-2024-microsoft-196742049381-3149001/p" TargetMode="External"/><Relationship Id="rId3" Type="http://schemas.openxmlformats.org/officeDocument/2006/relationships/hyperlink" Target="https://articulo.mercadolibre.com.co/MCO-2340692986-herramienta-office-365-5-pc-vitalicia-_JM" TargetMode="External"/><Relationship Id="rId4" Type="http://schemas.openxmlformats.org/officeDocument/2006/relationships/hyperlink" Target="https://articulo.mercadolibre.com.co/MCO-1295945775-antivirus-kaspersky-total-security-1-ano-1-dispositivo-_JM" TargetMode="External"/><Relationship Id="rId5" Type="http://schemas.openxmlformats.org/officeDocument/2006/relationships/drawing" Target="../drawings/drawing5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83"/>
    <col customWidth="1" min="2" max="11" width="22.17"/>
    <col customWidth="1" min="12" max="22" width="12.0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4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2.0" customHeight="1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0"/>
    <col customWidth="1" min="2" max="2" width="23.5"/>
    <col customWidth="1" min="3" max="3" width="31.5"/>
    <col customWidth="1" min="4" max="5" width="22.33"/>
    <col customWidth="1" min="6" max="6" width="25.17"/>
    <col customWidth="1" min="7" max="9" width="22.33"/>
    <col customWidth="1" min="10" max="10" width="27.33"/>
    <col customWidth="1" min="11" max="11" width="23.5"/>
    <col customWidth="1" min="12" max="12" width="24.83"/>
    <col customWidth="1" min="13" max="13" width="20.5"/>
    <col customWidth="1" min="14" max="14" width="20.67"/>
    <col customWidth="1" min="15" max="26" width="9.33"/>
  </cols>
  <sheetData>
    <row r="1" ht="15.0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5"/>
      <c r="B7" s="5"/>
      <c r="C7" s="5"/>
      <c r="D7" s="5"/>
      <c r="E7" s="5"/>
      <c r="F7" s="5"/>
      <c r="G7" s="5"/>
      <c r="H7" s="5"/>
      <c r="I7" s="5"/>
      <c r="J7" s="10" t="s">
        <v>3</v>
      </c>
      <c r="K7" s="11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6.5" customHeight="1">
      <c r="A8" s="13"/>
      <c r="B8" s="14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5" t="s">
        <v>12</v>
      </c>
      <c r="K8" s="16" t="s">
        <v>13</v>
      </c>
      <c r="L8" s="17" t="s">
        <v>14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3.5" customHeight="1">
      <c r="A9" s="18"/>
      <c r="B9" s="19"/>
      <c r="C9" s="20"/>
      <c r="D9" s="19"/>
      <c r="E9" s="19"/>
      <c r="F9" s="19"/>
      <c r="G9" s="19"/>
      <c r="H9" s="19"/>
      <c r="I9" s="19"/>
      <c r="J9" s="21">
        <f>MIN('Comparacion(No tocar)'!$D9:$I9)</f>
        <v>0</v>
      </c>
      <c r="K9" s="22">
        <f>IFERROR(AVERAGE('Comparacion(No tocar)'!$D9:$I9),0)</f>
        <v>0</v>
      </c>
      <c r="L9" s="23">
        <f>MAX('Comparacion(No tocar)'!$D9:$I9)</f>
        <v>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18"/>
      <c r="B10" s="19"/>
      <c r="C10" s="20"/>
      <c r="D10" s="19"/>
      <c r="E10" s="19"/>
      <c r="F10" s="19"/>
      <c r="G10" s="19"/>
      <c r="H10" s="19"/>
      <c r="I10" s="19"/>
      <c r="J10" s="21">
        <f>MIN('Comparacion(No tocar)'!$D10:$I10)</f>
        <v>0</v>
      </c>
      <c r="K10" s="22">
        <f>IFERROR(AVERAGE('Comparacion(No tocar)'!$D10:$I10),0)</f>
        <v>0</v>
      </c>
      <c r="L10" s="23">
        <f>MAX('Comparacion(No tocar)'!$D10:$I10)</f>
        <v>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18"/>
      <c r="B11" s="19"/>
      <c r="C11" s="20"/>
      <c r="D11" s="19"/>
      <c r="E11" s="19"/>
      <c r="F11" s="19"/>
      <c r="G11" s="19"/>
      <c r="H11" s="19"/>
      <c r="I11" s="19"/>
      <c r="J11" s="21">
        <f>MIN('Comparacion(No tocar)'!$D11:$I11)</f>
        <v>0</v>
      </c>
      <c r="K11" s="22">
        <f>IFERROR(AVERAGE('Comparacion(No tocar)'!$D11:$I11),0)</f>
        <v>0</v>
      </c>
      <c r="L11" s="23">
        <f>MAX('Comparacion(No tocar)'!$D11:$I11)</f>
        <v>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18"/>
      <c r="B12" s="19"/>
      <c r="C12" s="20"/>
      <c r="D12" s="19"/>
      <c r="E12" s="19"/>
      <c r="F12" s="19"/>
      <c r="G12" s="19"/>
      <c r="H12" s="19"/>
      <c r="I12" s="19"/>
      <c r="J12" s="21">
        <f>MIN('Comparacion(No tocar)'!$D12:$I12)</f>
        <v>0</v>
      </c>
      <c r="K12" s="22">
        <f>IFERROR(AVERAGE('Comparacion(No tocar)'!$D12:$I12),0)</f>
        <v>0</v>
      </c>
      <c r="L12" s="23">
        <f>MAX('Comparacion(No tocar)'!$D12:$I12)</f>
        <v>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18"/>
      <c r="B13" s="19"/>
      <c r="C13" s="20"/>
      <c r="D13" s="19"/>
      <c r="E13" s="19"/>
      <c r="F13" s="19"/>
      <c r="G13" s="19"/>
      <c r="H13" s="19"/>
      <c r="I13" s="19"/>
      <c r="J13" s="21">
        <f>MIN('Comparacion(No tocar)'!$D13:$I13)</f>
        <v>0</v>
      </c>
      <c r="K13" s="22">
        <f>IFERROR(AVERAGE('Comparacion(No tocar)'!$D13:$I13),0)</f>
        <v>0</v>
      </c>
      <c r="L13" s="23">
        <f>MAX('Comparacion(No tocar)'!$D13:$I13)</f>
        <v>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8.75" customHeight="1">
      <c r="A14" s="18"/>
      <c r="B14" s="24"/>
      <c r="C14" s="20"/>
      <c r="D14" s="19"/>
      <c r="E14" s="19"/>
      <c r="F14" s="19"/>
      <c r="G14" s="19"/>
      <c r="H14" s="19"/>
      <c r="I14" s="19"/>
      <c r="J14" s="25">
        <f>MIN('Comparacion(No tocar)'!$D14:$I14)</f>
        <v>0</v>
      </c>
      <c r="K14" s="26">
        <f>IFERROR(AVERAGE('Comparacion(No tocar)'!$D14:$I14),0)</f>
        <v>0</v>
      </c>
      <c r="L14" s="27">
        <f>MAX('Comparacion(No tocar)'!$D14:$I14)</f>
        <v>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28"/>
      <c r="B15" s="29"/>
      <c r="C15" s="29"/>
      <c r="D15" s="30"/>
      <c r="E15" s="30"/>
      <c r="F15" s="30"/>
      <c r="G15" s="30"/>
      <c r="H15" s="30"/>
      <c r="I15" s="30"/>
      <c r="J15" s="25">
        <f>MIN('Comparacion(No tocar)'!$D15:$I15)</f>
        <v>0</v>
      </c>
      <c r="K15" s="22">
        <f>IFERROR(AVERAGE('Comparacion(No tocar)'!$D15:$I15),0)</f>
        <v>0</v>
      </c>
      <c r="L15" s="23">
        <f>MAX('Comparacion(No tocar)'!$D15:$I15)</f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3.5" customHeight="1">
      <c r="A16" s="28"/>
      <c r="B16" s="30"/>
      <c r="C16" s="31"/>
      <c r="D16" s="30"/>
      <c r="E16" s="30"/>
      <c r="F16" s="30"/>
      <c r="G16" s="30"/>
      <c r="H16" s="30"/>
      <c r="I16" s="30"/>
      <c r="J16" s="25">
        <f>MIN('Comparacion(No tocar)'!$D16:$I16)</f>
        <v>0</v>
      </c>
      <c r="K16" s="22">
        <f>IFERROR(AVERAGE('Comparacion(No tocar)'!$D16:$I16),0)</f>
        <v>0</v>
      </c>
      <c r="L16" s="23">
        <f>MAX('Comparacion(No tocar)'!$D16:$I16)</f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3.5" customHeight="1">
      <c r="A17" s="28"/>
      <c r="B17" s="30"/>
      <c r="C17" s="29"/>
      <c r="D17" s="30"/>
      <c r="E17" s="30"/>
      <c r="F17" s="30"/>
      <c r="G17" s="30"/>
      <c r="H17" s="30"/>
      <c r="I17" s="30"/>
      <c r="J17" s="25">
        <f>MIN('Comparacion(No tocar)'!$D17:$I17)</f>
        <v>0</v>
      </c>
      <c r="K17" s="26">
        <f>IFERROR(AVERAGE('Comparacion(No tocar)'!$D17:$I17),0)</f>
        <v>0</v>
      </c>
      <c r="L17" s="27">
        <f>MAX('Comparacion(No tocar)'!$D17:$I17)</f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3.5" customHeight="1">
      <c r="A18" s="28"/>
      <c r="B18" s="32"/>
      <c r="C18" s="33"/>
      <c r="D18" s="34"/>
      <c r="E18" s="34"/>
      <c r="F18" s="34"/>
      <c r="G18" s="34"/>
      <c r="H18" s="32"/>
      <c r="I18" s="35"/>
      <c r="J18" s="25">
        <f>MIN('Comparacion(No tocar)'!$D18:$I18)</f>
        <v>0</v>
      </c>
      <c r="K18" s="22">
        <f>IFERROR(AVERAGE('Comparacion(No tocar)'!$D18:$I18),0)</f>
        <v>0</v>
      </c>
      <c r="L18" s="23">
        <f>MAX('Comparacion(No tocar)'!$D18:$I18)</f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3.5" customHeight="1">
      <c r="A19" s="28"/>
      <c r="B19" s="32"/>
      <c r="C19" s="33"/>
      <c r="D19" s="34"/>
      <c r="E19" s="34"/>
      <c r="F19" s="34"/>
      <c r="G19" s="34"/>
      <c r="H19" s="32"/>
      <c r="I19" s="35"/>
      <c r="J19" s="25">
        <f>MIN('Comparacion(No tocar)'!$D19:$I19)</f>
        <v>0</v>
      </c>
      <c r="K19" s="22">
        <f>IFERROR(AVERAGE('Comparacion(No tocar)'!$D19:$I19),0)</f>
        <v>0</v>
      </c>
      <c r="L19" s="23">
        <f>MAX('Comparacion(No tocar)'!$D19:$I19)</f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3.5" customHeight="1">
      <c r="A20" s="28"/>
      <c r="B20" s="32"/>
      <c r="C20" s="33"/>
      <c r="D20" s="34"/>
      <c r="E20" s="34"/>
      <c r="F20" s="34"/>
      <c r="G20" s="34"/>
      <c r="H20" s="32"/>
      <c r="I20" s="35"/>
      <c r="J20" s="25">
        <f>MIN('Comparacion(No tocar)'!$D20:$I20)</f>
        <v>0</v>
      </c>
      <c r="K20" s="22">
        <f>IFERROR(AVERAGE('Comparacion(No tocar)'!$D20:$I20),0)</f>
        <v>0</v>
      </c>
      <c r="L20" s="23">
        <f>MAX('Comparacion(No tocar)'!$D20:$I20)</f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3.5" customHeight="1">
      <c r="A21" s="28"/>
      <c r="B21" s="32"/>
      <c r="C21" s="33"/>
      <c r="D21" s="34"/>
      <c r="E21" s="34"/>
      <c r="F21" s="34"/>
      <c r="G21" s="34"/>
      <c r="H21" s="32"/>
      <c r="I21" s="35"/>
      <c r="J21" s="25">
        <f>MIN('Comparacion(No tocar)'!$D21:$I21)</f>
        <v>0</v>
      </c>
      <c r="K21" s="22">
        <f>IFERROR(AVERAGE('Comparacion(No tocar)'!$D21:$I21),0)</f>
        <v>0</v>
      </c>
      <c r="L21" s="23">
        <f>MAX('Comparacion(No tocar)'!$D21:$I21)</f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3.5" customHeight="1">
      <c r="A22" s="28"/>
      <c r="B22" s="32"/>
      <c r="C22" s="33"/>
      <c r="D22" s="34"/>
      <c r="E22" s="34"/>
      <c r="F22" s="34"/>
      <c r="G22" s="34"/>
      <c r="H22" s="32"/>
      <c r="I22" s="35"/>
      <c r="J22" s="25">
        <f>MIN('Comparacion(No tocar)'!$D22:$I22)</f>
        <v>0</v>
      </c>
      <c r="K22" s="22">
        <f>IFERROR(AVERAGE('Comparacion(No tocar)'!$D22:$I22),0)</f>
        <v>0</v>
      </c>
      <c r="L22" s="23">
        <f>MAX('Comparacion(No tocar)'!$D22:$I22)</f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3.5" customHeight="1">
      <c r="A23" s="28"/>
      <c r="B23" s="32"/>
      <c r="C23" s="33"/>
      <c r="D23" s="34"/>
      <c r="E23" s="34"/>
      <c r="F23" s="34"/>
      <c r="G23" s="34"/>
      <c r="H23" s="32"/>
      <c r="I23" s="35"/>
      <c r="J23" s="25">
        <f>MIN('Comparacion(No tocar)'!$D23:$I23)</f>
        <v>0</v>
      </c>
      <c r="K23" s="22">
        <f>IFERROR(AVERAGE('Comparacion(No tocar)'!$D23:$I23),0)</f>
        <v>0</v>
      </c>
      <c r="L23" s="23">
        <f>MAX('Comparacion(No tocar)'!$D23:$I23)</f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3.5" customHeight="1">
      <c r="A24" s="28"/>
      <c r="B24" s="32"/>
      <c r="C24" s="33"/>
      <c r="D24" s="34"/>
      <c r="E24" s="34"/>
      <c r="F24" s="34"/>
      <c r="G24" s="34"/>
      <c r="H24" s="32"/>
      <c r="I24" s="35"/>
      <c r="J24" s="25">
        <f>MIN('Comparacion(No tocar)'!$D24:$I24)</f>
        <v>0</v>
      </c>
      <c r="K24" s="22">
        <f>IFERROR(AVERAGE('Comparacion(No tocar)'!$D24:$I24),0)</f>
        <v>0</v>
      </c>
      <c r="L24" s="23">
        <f>MAX('Comparacion(No tocar)'!$D24:$I24)</f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3.5" customHeight="1">
      <c r="A25" s="28"/>
      <c r="B25" s="36" t="s">
        <v>15</v>
      </c>
      <c r="C25" s="36"/>
      <c r="D25" s="37">
        <f>ROUND(SUMPRODUCT('Comparacion(No tocar)'!$C$9:$C$24,'Comparacion(No tocar)'!$D$9:$D$24),2)</f>
        <v>0</v>
      </c>
      <c r="E25" s="37">
        <f>ROUND(SUMPRODUCT('Comparacion(No tocar)'!$C$9:$C$24,'Comparacion(No tocar)'!$E$9:$E$24),2)</f>
        <v>0</v>
      </c>
      <c r="F25" s="37">
        <f>ROUND(SUMPRODUCT('Comparacion(No tocar)'!$C$9:$C$24,'Comparacion(No tocar)'!$F$9:$F$24),2)</f>
        <v>0</v>
      </c>
      <c r="G25" s="37">
        <f>ROUND(SUMPRODUCT('Comparacion(No tocar)'!$C$9:$C$24,'Comparacion(No tocar)'!$G$9:$G$24),2)</f>
        <v>0</v>
      </c>
      <c r="H25" s="37">
        <f>ROUND(SUMPRODUCT('Comparacion(No tocar)'!$C$9:$C$24,'Comparacion(No tocar)'!$H$9:$H$24),2)</f>
        <v>0</v>
      </c>
      <c r="I25" s="37">
        <f>ROUND(SUMPRODUCT('Comparacion(No tocar)'!$C$9:$C$24,'Comparacion(No tocar)'!$I$9:$I$24),2)</f>
        <v>0</v>
      </c>
      <c r="J25" s="38"/>
      <c r="K25" s="38"/>
      <c r="L25" s="39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3.5" customHeight="1">
      <c r="A26" s="28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3.5" customHeight="1">
      <c r="A27" s="28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48.0" customHeight="1">
      <c r="A28" s="28"/>
      <c r="B28" s="40" t="s">
        <v>16</v>
      </c>
      <c r="C28" s="41"/>
      <c r="D28" s="42"/>
      <c r="E28" s="42"/>
      <c r="F28" s="42"/>
      <c r="G28" s="42"/>
      <c r="H28" s="4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33.0" customHeight="1">
      <c r="A29" s="28"/>
      <c r="B29" s="43" t="s">
        <v>17</v>
      </c>
      <c r="C29" s="44"/>
      <c r="D29" s="45"/>
      <c r="E29" s="46"/>
      <c r="F29" s="46"/>
      <c r="G29" s="46"/>
      <c r="H29" s="46"/>
      <c r="I29" s="46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25.5" customHeight="1">
      <c r="A30" s="28"/>
      <c r="B30" s="43" t="s">
        <v>18</v>
      </c>
      <c r="C30" s="44"/>
      <c r="D30" s="47"/>
      <c r="E30" s="48"/>
      <c r="F30" s="48"/>
      <c r="G30" s="46"/>
      <c r="H30" s="48"/>
      <c r="I30" s="4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8.0" customHeight="1">
      <c r="A31" s="28"/>
      <c r="B31" s="49" t="s">
        <v>19</v>
      </c>
      <c r="C31" s="50"/>
      <c r="D31" s="51"/>
      <c r="E31" s="52"/>
      <c r="F31" s="52"/>
      <c r="G31" s="52"/>
      <c r="H31" s="52"/>
      <c r="I31" s="52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3.5" customHeight="1">
      <c r="A32" s="28"/>
      <c r="B32" s="53"/>
      <c r="C32" s="54"/>
      <c r="D32" s="55"/>
      <c r="E32" s="56"/>
      <c r="F32" s="56"/>
      <c r="G32" s="56"/>
      <c r="H32" s="56"/>
      <c r="I32" s="5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3.5" customHeight="1">
      <c r="A33" s="28"/>
      <c r="B33" s="53"/>
      <c r="C33" s="54"/>
      <c r="D33" s="57"/>
      <c r="E33" s="58"/>
      <c r="F33" s="58"/>
      <c r="G33" s="58"/>
      <c r="H33" s="58"/>
      <c r="I33" s="5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3.5" customHeight="1">
      <c r="A34" s="5"/>
      <c r="B34" s="59"/>
      <c r="C34" s="60"/>
      <c r="D34" s="61"/>
      <c r="E34" s="62"/>
      <c r="F34" s="62"/>
      <c r="G34" s="62"/>
      <c r="H34" s="62"/>
      <c r="I34" s="62"/>
      <c r="J34" s="2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63"/>
      <c r="E37" s="63"/>
      <c r="F37" s="64"/>
      <c r="G37" s="65"/>
      <c r="H37" s="66"/>
      <c r="I37" s="63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63"/>
      <c r="E38" s="63"/>
      <c r="F38" s="64"/>
      <c r="G38" s="67"/>
      <c r="H38" s="66"/>
      <c r="I38" s="63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63"/>
      <c r="E39" s="63"/>
      <c r="F39" s="64"/>
      <c r="G39" s="67"/>
      <c r="H39" s="66"/>
      <c r="I39" s="63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63"/>
      <c r="E40" s="63"/>
      <c r="F40" s="64"/>
      <c r="G40" s="67"/>
      <c r="H40" s="66"/>
      <c r="I40" s="63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63"/>
      <c r="E41" s="63"/>
      <c r="F41" s="64"/>
      <c r="G41" s="67"/>
      <c r="H41" s="66"/>
      <c r="I41" s="63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63"/>
      <c r="E42" s="63"/>
      <c r="F42" s="64"/>
      <c r="G42" s="67"/>
      <c r="H42" s="66"/>
      <c r="I42" s="63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0" priority="1">
      <formula>AND(B$25=MIN($D$25:$I$25),B$25&lt;&gt;0)</formula>
    </cfRule>
  </conditionalFormatting>
  <conditionalFormatting sqref="D8:I8 D25:I25">
    <cfRule type="expression" dxfId="0" priority="2">
      <formula>AND(D$25=MIN($D$25:$I$25),D$25&lt;&gt;0)</formula>
    </cfRule>
  </conditionalFormatting>
  <conditionalFormatting sqref="D9:I24">
    <cfRule type="expression" dxfId="1" priority="3">
      <formula>AND(D$25=MIN($D$25:$I$25),D$25&lt;&gt;0)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sheetData>
    <row r="3">
      <c r="A3" s="2"/>
      <c r="B3" s="2"/>
      <c r="C3" s="2"/>
      <c r="D3" s="2"/>
      <c r="E3" s="2"/>
      <c r="F3" s="2"/>
      <c r="G3" s="2"/>
      <c r="H3" s="7"/>
      <c r="I3" s="7"/>
      <c r="J3" s="7"/>
      <c r="K3" s="7"/>
    </row>
    <row r="4">
      <c r="A4" s="5"/>
      <c r="B4" s="5"/>
      <c r="C4" s="5"/>
      <c r="D4" s="5"/>
      <c r="E4" s="5"/>
      <c r="F4" s="5"/>
      <c r="G4" s="5"/>
      <c r="H4" s="5"/>
      <c r="I4" s="5"/>
      <c r="J4" s="6"/>
      <c r="K4" s="6"/>
    </row>
    <row r="5">
      <c r="A5" s="5"/>
      <c r="B5" s="5"/>
      <c r="C5" s="5"/>
      <c r="D5" s="5"/>
      <c r="E5" s="5"/>
      <c r="F5" s="5"/>
      <c r="G5" s="5"/>
      <c r="H5" s="5"/>
      <c r="I5" s="5"/>
      <c r="J5" s="6"/>
      <c r="K5" s="6"/>
    </row>
    <row r="6">
      <c r="A6" s="3" t="s">
        <v>1</v>
      </c>
      <c r="B6" s="3"/>
      <c r="C6" s="5"/>
      <c r="D6" s="5"/>
      <c r="E6" s="5"/>
      <c r="F6" s="5"/>
      <c r="G6" s="5"/>
      <c r="H6" s="5"/>
      <c r="I6" s="5"/>
      <c r="J6" s="6"/>
      <c r="K6" s="6"/>
    </row>
    <row r="7">
      <c r="A7" s="8" t="s">
        <v>2</v>
      </c>
      <c r="B7" s="8"/>
      <c r="C7" s="3"/>
      <c r="D7" s="3"/>
      <c r="E7" s="3"/>
      <c r="F7" s="3"/>
      <c r="G7" s="3"/>
      <c r="H7" s="3"/>
      <c r="I7" s="9"/>
      <c r="J7" s="9"/>
      <c r="K7" s="9"/>
    </row>
    <row r="8">
      <c r="A8" s="5"/>
      <c r="B8" s="5"/>
      <c r="C8" s="5"/>
      <c r="D8" s="5"/>
      <c r="E8" s="5"/>
      <c r="F8" s="5"/>
      <c r="G8" s="5"/>
      <c r="H8" s="5"/>
      <c r="I8" s="10" t="s">
        <v>3</v>
      </c>
      <c r="J8" s="11"/>
      <c r="K8" s="12"/>
    </row>
    <row r="9">
      <c r="A9" s="14" t="s">
        <v>4</v>
      </c>
      <c r="B9" s="14" t="s">
        <v>5</v>
      </c>
      <c r="C9" s="14" t="s">
        <v>6</v>
      </c>
      <c r="D9" s="14" t="s">
        <v>7</v>
      </c>
      <c r="E9" s="14" t="s">
        <v>8</v>
      </c>
      <c r="F9" s="14" t="s">
        <v>9</v>
      </c>
      <c r="G9" s="14" t="s">
        <v>10</v>
      </c>
      <c r="H9" s="14" t="s">
        <v>11</v>
      </c>
      <c r="I9" s="15" t="s">
        <v>12</v>
      </c>
      <c r="J9" s="16" t="s">
        <v>13</v>
      </c>
      <c r="K9" s="17" t="s">
        <v>14</v>
      </c>
    </row>
    <row r="10" ht="41.25" customHeight="1">
      <c r="A10" s="68" t="s">
        <v>20</v>
      </c>
      <c r="B10" s="69">
        <v>1.0</v>
      </c>
      <c r="C10" s="69" t="s">
        <v>21</v>
      </c>
      <c r="D10" s="70">
        <v>599.0</v>
      </c>
      <c r="E10" s="70" t="s">
        <v>22</v>
      </c>
      <c r="F10" s="19"/>
      <c r="G10" s="19"/>
      <c r="H10" s="19"/>
      <c r="I10" s="21">
        <f>MIN(Usuarios!$D10:$I10)</f>
        <v>35990</v>
      </c>
      <c r="J10" s="22">
        <f>IFERROR(AVERAGE(Usuarios!$D10:$I10),0)</f>
        <v>138630</v>
      </c>
      <c r="K10" s="23">
        <f>MAX(Usuarios!$D10:$I10)</f>
        <v>319900</v>
      </c>
    </row>
    <row r="11" ht="86.25" customHeight="1">
      <c r="A11" s="71" t="s">
        <v>23</v>
      </c>
      <c r="B11" s="20">
        <v>1.0</v>
      </c>
      <c r="C11" s="19">
        <v>8630334.0</v>
      </c>
      <c r="D11" s="19">
        <v>8400000.0</v>
      </c>
      <c r="E11" s="19">
        <v>4999000.0</v>
      </c>
      <c r="F11" s="19"/>
      <c r="G11" s="19"/>
      <c r="H11" s="19"/>
      <c r="I11" s="21">
        <f>MIN(Usuarios!$D11:$I11)</f>
        <v>25000</v>
      </c>
      <c r="J11" s="22">
        <f>IFERROR(AVERAGE(Usuarios!$D11:$I11),0)</f>
        <v>51330</v>
      </c>
      <c r="K11" s="23">
        <f>MAX(Usuarios!$D11:$I11)</f>
        <v>99000</v>
      </c>
    </row>
    <row r="12" ht="66.75" customHeight="1">
      <c r="A12" s="71" t="s">
        <v>24</v>
      </c>
      <c r="B12" s="20">
        <v>1.0</v>
      </c>
      <c r="C12" s="19">
        <v>22900.0</v>
      </c>
      <c r="D12" s="19">
        <v>51900.0</v>
      </c>
      <c r="E12" s="19">
        <v>49900.0</v>
      </c>
      <c r="F12" s="19"/>
      <c r="G12" s="19"/>
      <c r="H12" s="19"/>
      <c r="I12" s="21">
        <f>MIN(Usuarios!$D12:$I12)</f>
        <v>31990</v>
      </c>
      <c r="J12" s="22">
        <f>IFERROR(AVERAGE(Usuarios!$D12:$I12),0)</f>
        <v>79296.66667</v>
      </c>
      <c r="K12" s="23">
        <f>MAX(Usuarios!$D12:$I12)</f>
        <v>171000</v>
      </c>
    </row>
    <row r="13">
      <c r="A13" s="72" t="s">
        <v>25</v>
      </c>
      <c r="B13" s="73">
        <v>1.0</v>
      </c>
      <c r="C13" s="70">
        <v>60000.0</v>
      </c>
      <c r="D13" s="70">
        <v>35990.0</v>
      </c>
      <c r="E13" s="70">
        <v>319900.0</v>
      </c>
      <c r="F13" s="19"/>
      <c r="G13" s="19"/>
      <c r="H13" s="19"/>
      <c r="I13" s="21">
        <f>MIN(Usuarios!$D13:$I13)</f>
        <v>35990</v>
      </c>
      <c r="J13" s="22">
        <f>IFERROR(AVERAGE(Usuarios!$D13:$I13),0)</f>
        <v>138630</v>
      </c>
      <c r="K13" s="23">
        <f>MAX(Usuarios!$D13:$I13)</f>
        <v>319900</v>
      </c>
    </row>
    <row r="14">
      <c r="A14" s="74" t="s">
        <v>26</v>
      </c>
      <c r="B14" s="73">
        <v>1.0</v>
      </c>
      <c r="C14" s="70">
        <v>29990.0</v>
      </c>
      <c r="D14" s="70">
        <v>25000.0</v>
      </c>
      <c r="E14" s="70">
        <v>99000.0</v>
      </c>
      <c r="F14" s="19"/>
      <c r="G14" s="19"/>
      <c r="H14" s="19"/>
      <c r="I14" s="21">
        <f>MIN(Usuarios!$D14:$I14)</f>
        <v>25000</v>
      </c>
      <c r="J14" s="22">
        <f>IFERROR(AVERAGE(Usuarios!$D14:$I14),0)</f>
        <v>51330</v>
      </c>
      <c r="K14" s="23">
        <f>MAX(Usuarios!$D14:$I14)</f>
        <v>99000</v>
      </c>
    </row>
    <row r="15">
      <c r="A15" s="72" t="s">
        <v>27</v>
      </c>
      <c r="B15" s="73">
        <v>1.0</v>
      </c>
      <c r="C15" s="70">
        <v>34900.0</v>
      </c>
      <c r="D15" s="70">
        <v>31990.0</v>
      </c>
      <c r="E15" s="70">
        <v>171000.0</v>
      </c>
      <c r="F15" s="19"/>
      <c r="G15" s="19"/>
      <c r="H15" s="19"/>
      <c r="I15" s="25">
        <f>MIN(Usuarios!$D15:$I15)</f>
        <v>31990</v>
      </c>
      <c r="J15" s="26">
        <f>IFERROR(AVERAGE(Usuarios!$D15:$I15),0)</f>
        <v>79296.66667</v>
      </c>
      <c r="K15" s="27">
        <f>MAX(Usuarios!$D15:$I15)</f>
        <v>171000</v>
      </c>
    </row>
    <row r="16">
      <c r="A16" s="75" t="s">
        <v>28</v>
      </c>
      <c r="B16" s="76">
        <v>1.0</v>
      </c>
      <c r="C16" s="77">
        <v>5100.0</v>
      </c>
      <c r="D16" s="77">
        <v>5100.0</v>
      </c>
      <c r="E16" s="77">
        <v>5100.0</v>
      </c>
      <c r="F16" s="30"/>
      <c r="G16" s="30"/>
      <c r="H16" s="30"/>
      <c r="I16" s="25">
        <f>MIN(Usuarios!$D16:$I16)</f>
        <v>5100</v>
      </c>
      <c r="J16" s="22">
        <f>IFERROR(AVERAGE(Usuarios!$D16:$I16),0)</f>
        <v>5100</v>
      </c>
      <c r="K16" s="23">
        <f>MAX(Usuarios!$D16:$I16)</f>
        <v>5100</v>
      </c>
    </row>
    <row r="17">
      <c r="A17" s="30"/>
      <c r="B17" s="31"/>
      <c r="C17" s="30"/>
      <c r="D17" s="30"/>
      <c r="E17" s="30"/>
      <c r="F17" s="30"/>
      <c r="G17" s="30"/>
      <c r="H17" s="30"/>
      <c r="I17" s="25">
        <f>MIN(Usuarios!$D17:$I17)</f>
        <v>0</v>
      </c>
      <c r="J17" s="22">
        <f>IFERROR(AVERAGE(Usuarios!$D17:$I17),0)</f>
        <v>0</v>
      </c>
      <c r="K17" s="23">
        <f>MAX(Usuarios!$D17:$I17)</f>
        <v>0</v>
      </c>
    </row>
    <row r="18">
      <c r="A18" s="30"/>
      <c r="B18" s="29"/>
      <c r="C18" s="30"/>
      <c r="D18" s="30"/>
      <c r="E18" s="30"/>
      <c r="F18" s="30"/>
      <c r="G18" s="30"/>
      <c r="H18" s="30"/>
      <c r="I18" s="25">
        <f>MIN(Usuarios!$D18:$I18)</f>
        <v>0</v>
      </c>
      <c r="J18" s="26">
        <f>IFERROR(AVERAGE(Usuarios!$D18:$I18),0)</f>
        <v>0</v>
      </c>
      <c r="K18" s="27">
        <f>MAX(Usuarios!$D18:$I18)</f>
        <v>0</v>
      </c>
    </row>
    <row r="19">
      <c r="A19" s="32"/>
      <c r="B19" s="33"/>
      <c r="C19" s="34"/>
      <c r="D19" s="34"/>
      <c r="E19" s="34"/>
      <c r="F19" s="34"/>
      <c r="G19" s="32"/>
      <c r="H19" s="35"/>
      <c r="I19" s="25">
        <f>MIN(Usuarios!$D19:$I19)</f>
        <v>0</v>
      </c>
      <c r="J19" s="22">
        <f>IFERROR(AVERAGE(Usuarios!$D19:$I19),0)</f>
        <v>0</v>
      </c>
      <c r="K19" s="23">
        <f>MAX(Usuarios!$D19:$I19)</f>
        <v>0</v>
      </c>
    </row>
    <row r="20">
      <c r="A20" s="32"/>
      <c r="B20" s="33"/>
      <c r="C20" s="34"/>
      <c r="D20" s="34"/>
      <c r="E20" s="34"/>
      <c r="F20" s="34"/>
      <c r="G20" s="32"/>
      <c r="H20" s="35"/>
      <c r="I20" s="25">
        <f>MIN(Usuarios!$D20:$I20)</f>
        <v>0</v>
      </c>
      <c r="J20" s="22">
        <f>IFERROR(AVERAGE(Usuarios!$D20:$I20),0)</f>
        <v>0</v>
      </c>
      <c r="K20" s="23">
        <f>MAX(Usuarios!$D20:$I20)</f>
        <v>0</v>
      </c>
    </row>
    <row r="21">
      <c r="A21" s="32"/>
      <c r="B21" s="33"/>
      <c r="C21" s="34"/>
      <c r="D21" s="34"/>
      <c r="E21" s="34"/>
      <c r="F21" s="34"/>
      <c r="G21" s="32"/>
      <c r="H21" s="35"/>
      <c r="I21" s="25">
        <f>MIN(Usuarios!$D21:$I21)</f>
        <v>0</v>
      </c>
      <c r="J21" s="22">
        <f>IFERROR(AVERAGE(Usuarios!$D21:$I21),0)</f>
        <v>0</v>
      </c>
      <c r="K21" s="23">
        <f>MAX(Usuarios!$D21:$I21)</f>
        <v>0</v>
      </c>
    </row>
    <row r="22">
      <c r="A22" s="32"/>
      <c r="B22" s="33"/>
      <c r="C22" s="34"/>
      <c r="D22" s="34"/>
      <c r="E22" s="34"/>
      <c r="F22" s="34"/>
      <c r="G22" s="32"/>
      <c r="H22" s="35"/>
      <c r="I22" s="25">
        <f>MIN(Usuarios!$D22:$I22)</f>
        <v>0</v>
      </c>
      <c r="J22" s="22">
        <f>IFERROR(AVERAGE(Usuarios!$D22:$I22),0)</f>
        <v>0</v>
      </c>
      <c r="K22" s="23">
        <f>MAX(Usuarios!$D22:$I22)</f>
        <v>0</v>
      </c>
    </row>
    <row r="23">
      <c r="A23" s="32"/>
      <c r="B23" s="33"/>
      <c r="C23" s="34"/>
      <c r="D23" s="34"/>
      <c r="E23" s="34"/>
      <c r="F23" s="34"/>
      <c r="G23" s="32"/>
      <c r="H23" s="35"/>
      <c r="I23" s="25">
        <f>MIN(Usuarios!$D23:$I23)</f>
        <v>0</v>
      </c>
      <c r="J23" s="22">
        <f>IFERROR(AVERAGE(Usuarios!$D23:$I23),0)</f>
        <v>0</v>
      </c>
      <c r="K23" s="23">
        <f>MAX(Usuarios!$D23:$I23)</f>
        <v>0</v>
      </c>
    </row>
    <row r="24">
      <c r="A24" s="32"/>
      <c r="B24" s="33"/>
      <c r="C24" s="34"/>
      <c r="D24" s="34"/>
      <c r="E24" s="34"/>
      <c r="F24" s="34"/>
      <c r="G24" s="32"/>
      <c r="H24" s="35"/>
      <c r="I24" s="25">
        <f>MIN(Usuarios!$D24:$I24)</f>
        <v>0</v>
      </c>
      <c r="J24" s="22">
        <f>IFERROR(AVERAGE(Usuarios!$D24:$I24),0)</f>
        <v>0</v>
      </c>
      <c r="K24" s="23">
        <f>MAX(Usuarios!$D24:$I24)</f>
        <v>0</v>
      </c>
    </row>
    <row r="25">
      <c r="A25" s="32"/>
      <c r="B25" s="33"/>
      <c r="C25" s="34"/>
      <c r="D25" s="34"/>
      <c r="E25" s="34"/>
      <c r="F25" s="34"/>
      <c r="G25" s="32"/>
      <c r="H25" s="35"/>
      <c r="I25" s="25">
        <f>MIN(Usuarios!$D25:$I25)</f>
        <v>0</v>
      </c>
      <c r="J25" s="22">
        <f>IFERROR(AVERAGE(Usuarios!$D25:$I25),0)</f>
        <v>1636606.667</v>
      </c>
      <c r="K25" s="23">
        <f>MAX(Usuarios!$D25:$I25)</f>
        <v>4024800</v>
      </c>
    </row>
    <row r="26">
      <c r="A26" s="36" t="s">
        <v>15</v>
      </c>
      <c r="B26" s="36"/>
      <c r="C26" s="37">
        <f>ROUND(SUMPRODUCT(Usuarios!$C$9:$C$24,Usuarios!$D$9:$D$24),2)</f>
        <v>2604780</v>
      </c>
      <c r="D26" s="37">
        <f>ROUND(SUMPRODUCT(Usuarios!$C$9:$C$24,Usuarios!$E$9:$E$24),2)</f>
        <v>3190060</v>
      </c>
      <c r="E26" s="37">
        <f>ROUND(SUMPRODUCT(Usuarios!$C$9:$C$24,Usuarios!$F$9:$F$24),2)</f>
        <v>4024800</v>
      </c>
      <c r="F26" s="37">
        <f>ROUND(SUMPRODUCT(Usuarios!$C$9:$C$24,Usuarios!$G$9:$G$24),2)</f>
        <v>0</v>
      </c>
      <c r="G26" s="37">
        <f>ROUND(SUMPRODUCT(Usuarios!$C$9:$C$24,Usuarios!$H$9:$H$24),2)</f>
        <v>0</v>
      </c>
      <c r="H26" s="37">
        <f>ROUND(SUMPRODUCT(Usuarios!$C$9:$C$24,Usuarios!$I$9:$I$24),2)</f>
        <v>0</v>
      </c>
      <c r="I26" s="38"/>
      <c r="J26" s="38"/>
      <c r="K26" s="39"/>
    </row>
    <row r="27">
      <c r="A27" s="5"/>
      <c r="B27" s="5"/>
      <c r="C27" s="5"/>
      <c r="D27" s="5"/>
      <c r="E27" s="5"/>
      <c r="F27" s="5"/>
      <c r="G27" s="5"/>
      <c r="H27" s="5"/>
      <c r="I27" s="5"/>
      <c r="J27" s="6"/>
      <c r="K27" s="6"/>
    </row>
    <row r="28">
      <c r="A28" s="5"/>
      <c r="B28" s="5"/>
      <c r="C28" s="5"/>
      <c r="D28" s="5"/>
      <c r="E28" s="5"/>
      <c r="F28" s="5"/>
      <c r="G28" s="5"/>
      <c r="H28" s="5"/>
      <c r="I28" s="5"/>
      <c r="J28" s="6"/>
      <c r="K28" s="6"/>
    </row>
    <row r="29">
      <c r="A29" s="40" t="s">
        <v>16</v>
      </c>
      <c r="B29" s="41"/>
      <c r="C29" s="42"/>
      <c r="D29" s="42"/>
      <c r="E29" s="42"/>
      <c r="F29" s="42"/>
      <c r="G29" s="42"/>
      <c r="H29" s="28"/>
      <c r="I29" s="28"/>
      <c r="J29" s="28"/>
      <c r="K29" s="28"/>
    </row>
    <row r="30">
      <c r="A30" s="43" t="s">
        <v>17</v>
      </c>
      <c r="B30" s="44"/>
      <c r="C30" s="45"/>
      <c r="D30" s="46"/>
      <c r="E30" s="46"/>
      <c r="F30" s="46"/>
      <c r="G30" s="46"/>
      <c r="H30" s="46"/>
      <c r="I30" s="28"/>
      <c r="J30" s="28"/>
      <c r="K30" s="28"/>
    </row>
    <row r="31">
      <c r="A31" s="43" t="s">
        <v>18</v>
      </c>
      <c r="B31" s="44"/>
      <c r="C31" s="47"/>
      <c r="D31" s="48"/>
      <c r="E31" s="48"/>
      <c r="F31" s="46"/>
      <c r="G31" s="48"/>
      <c r="H31" s="48"/>
      <c r="I31" s="28"/>
      <c r="J31" s="28"/>
      <c r="K31" s="28"/>
    </row>
    <row r="32">
      <c r="A32" s="49" t="s">
        <v>19</v>
      </c>
      <c r="B32" s="50"/>
      <c r="C32" s="51"/>
      <c r="D32" s="52"/>
      <c r="E32" s="52"/>
      <c r="F32" s="52"/>
      <c r="G32" s="52"/>
      <c r="H32" s="52"/>
      <c r="I32" s="28"/>
      <c r="J32" s="28"/>
      <c r="K32" s="28"/>
    </row>
    <row r="33">
      <c r="A33" s="53"/>
      <c r="B33" s="54"/>
      <c r="C33" s="55"/>
      <c r="D33" s="56"/>
      <c r="E33" s="56"/>
      <c r="F33" s="56"/>
      <c r="G33" s="56"/>
      <c r="H33" s="56"/>
      <c r="I33" s="28"/>
      <c r="J33" s="28"/>
      <c r="K33" s="28"/>
    </row>
    <row r="34">
      <c r="A34" s="53"/>
      <c r="B34" s="54"/>
      <c r="C34" s="57"/>
      <c r="D34" s="58"/>
      <c r="E34" s="58"/>
      <c r="F34" s="58"/>
      <c r="G34" s="58"/>
      <c r="H34" s="58"/>
      <c r="I34" s="28"/>
      <c r="J34" s="28"/>
      <c r="K34" s="28"/>
    </row>
    <row r="35">
      <c r="A35" s="59"/>
      <c r="B35" s="60"/>
      <c r="C35" s="61"/>
      <c r="D35" s="62"/>
      <c r="E35" s="62"/>
      <c r="F35" s="62"/>
      <c r="G35" s="62"/>
      <c r="H35" s="62"/>
      <c r="I35" s="28"/>
      <c r="J35" s="5"/>
      <c r="K35" s="5"/>
    </row>
  </sheetData>
  <mergeCells count="5">
    <mergeCell ref="I8:K8"/>
    <mergeCell ref="A29:B29"/>
    <mergeCell ref="A30:B30"/>
    <mergeCell ref="A31:B31"/>
    <mergeCell ref="A32:B35"/>
  </mergeCells>
  <conditionalFormatting sqref="A9:H9 C26:H26">
    <cfRule type="expression" dxfId="0" priority="1">
      <formula>AND(A$25=MIN($D$25:$I$25),A$25&lt;&gt;0)</formula>
    </cfRule>
  </conditionalFormatting>
  <conditionalFormatting sqref="C9:H9 C26:H26">
    <cfRule type="expression" dxfId="0" priority="2">
      <formula>AND(C$25=MIN($D$25:$I$25),C$25&lt;&gt;0)</formula>
    </cfRule>
  </conditionalFormatting>
  <conditionalFormatting sqref="C10:H25">
    <cfRule type="expression" dxfId="1" priority="3">
      <formula>AND(C$25=MIN($D$25:$I$25),C$25&lt;&gt;0)</formula>
    </cfRule>
  </conditionalFormatting>
  <hyperlinks>
    <hyperlink r:id="rId1" location="position=5&amp;search_layout=stack&amp;type=item&amp;tracking_id=d587232d-dc23-4002-87a1-7af9e5460f38" ref="A13"/>
    <hyperlink r:id="rId2" location="position=4&amp;search_layout=stack&amp;type=item&amp;tracking_id=a94c1ffc-c91d-4157-908d-863736a807f7" ref="A15"/>
  </hyperlinks>
  <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0"/>
    <col customWidth="1" min="2" max="2" width="23.5"/>
    <col customWidth="1" min="3" max="3" width="31.5"/>
    <col customWidth="1" min="4" max="5" width="22.33"/>
    <col customWidth="1" min="6" max="6" width="25.17"/>
    <col customWidth="1" min="7" max="9" width="22.33"/>
    <col customWidth="1" min="10" max="10" width="27.33"/>
    <col customWidth="1" min="11" max="11" width="23.5"/>
    <col customWidth="1" min="12" max="12" width="24.83"/>
    <col customWidth="1" min="13" max="13" width="20.5"/>
    <col customWidth="1" min="14" max="14" width="20.67"/>
    <col customWidth="1" min="15" max="26" width="9.33"/>
  </cols>
  <sheetData>
    <row r="1" ht="15.0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5"/>
      <c r="B7" s="5"/>
      <c r="C7" s="5"/>
      <c r="D7" s="5"/>
      <c r="E7" s="5"/>
      <c r="F7" s="5"/>
      <c r="G7" s="5"/>
      <c r="H7" s="5"/>
      <c r="I7" s="5"/>
      <c r="J7" s="10" t="s">
        <v>3</v>
      </c>
      <c r="K7" s="11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6.5" customHeight="1">
      <c r="A8" s="13"/>
      <c r="B8" s="14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5" t="s">
        <v>12</v>
      </c>
      <c r="K8" s="16" t="s">
        <v>13</v>
      </c>
      <c r="L8" s="17" t="s">
        <v>14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5.25" customHeight="1">
      <c r="A9" s="18"/>
      <c r="B9" s="78" t="s">
        <v>29</v>
      </c>
      <c r="C9" s="69">
        <v>1.0</v>
      </c>
      <c r="D9" s="69">
        <v>7499999.0</v>
      </c>
      <c r="E9" s="70">
        <v>1.09999E7</v>
      </c>
      <c r="F9" s="70">
        <v>8599000.0</v>
      </c>
      <c r="G9" s="19"/>
      <c r="H9" s="19"/>
      <c r="I9" s="19"/>
      <c r="J9" s="21">
        <f>MIN(Desarrolladores!$D9:$I9)</f>
        <v>7499999</v>
      </c>
      <c r="K9" s="22">
        <f>IFERROR(AVERAGE(Desarrolladores!$D9:$I9),0)</f>
        <v>9032966.333</v>
      </c>
      <c r="L9" s="23">
        <f>MAX(Desarrolladores!$D9:$I9)</f>
        <v>10999900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87.75" customHeight="1">
      <c r="A10" s="18"/>
      <c r="B10" s="74" t="s">
        <v>30</v>
      </c>
      <c r="C10" s="73">
        <v>1.0</v>
      </c>
      <c r="D10" s="70">
        <v>60000.0</v>
      </c>
      <c r="E10" s="70">
        <v>35990.0</v>
      </c>
      <c r="F10" s="70">
        <v>319900.0</v>
      </c>
      <c r="G10" s="19"/>
      <c r="H10" s="19"/>
      <c r="I10" s="19"/>
      <c r="J10" s="21">
        <f>MIN(Desarrolladores!$D10:$I10)</f>
        <v>35990</v>
      </c>
      <c r="K10" s="22">
        <f>IFERROR(AVERAGE(Desarrolladores!$D10:$I10),0)</f>
        <v>138630</v>
      </c>
      <c r="L10" s="23">
        <f>MAX(Desarrolladores!$D10:$I10)</f>
        <v>319900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18"/>
      <c r="B11" s="79" t="s">
        <v>31</v>
      </c>
      <c r="C11" s="73">
        <v>1.0</v>
      </c>
      <c r="D11" s="70">
        <v>29990.0</v>
      </c>
      <c r="E11" s="70">
        <v>25000.0</v>
      </c>
      <c r="F11" s="70">
        <v>99000.0</v>
      </c>
      <c r="G11" s="19"/>
      <c r="H11" s="19"/>
      <c r="I11" s="19"/>
      <c r="J11" s="21">
        <f>MIN(Desarrolladores!$D11:$I11)</f>
        <v>25000</v>
      </c>
      <c r="K11" s="22">
        <f>IFERROR(AVERAGE(Desarrolladores!$D11:$I11),0)</f>
        <v>51330</v>
      </c>
      <c r="L11" s="23">
        <f>MAX(Desarrolladores!$D11:$I11)</f>
        <v>99000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18"/>
      <c r="B12" s="79" t="s">
        <v>32</v>
      </c>
      <c r="C12" s="73">
        <v>1.0</v>
      </c>
      <c r="D12" s="70">
        <v>34900.0</v>
      </c>
      <c r="E12" s="70">
        <v>31990.0</v>
      </c>
      <c r="F12" s="70">
        <v>171000.0</v>
      </c>
      <c r="G12" s="19"/>
      <c r="H12" s="19"/>
      <c r="I12" s="19"/>
      <c r="J12" s="21">
        <f>MIN(Desarrolladores!$D12:$I12)</f>
        <v>31990</v>
      </c>
      <c r="K12" s="22">
        <f>IFERROR(AVERAGE(Desarrolladores!$D12:$I12),0)</f>
        <v>79296.66667</v>
      </c>
      <c r="L12" s="23">
        <f>MAX(Desarrolladores!$D12:$I12)</f>
        <v>171000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18"/>
      <c r="B13" s="75" t="s">
        <v>28</v>
      </c>
      <c r="C13" s="73">
        <v>1.0</v>
      </c>
      <c r="D13" s="77">
        <v>20000.0</v>
      </c>
      <c r="E13" s="77">
        <v>5100.0</v>
      </c>
      <c r="F13" s="77">
        <v>13721.0</v>
      </c>
      <c r="G13" s="19"/>
      <c r="H13" s="19"/>
      <c r="I13" s="19"/>
      <c r="J13" s="21">
        <f>MIN(Desarrolladores!$D13:$I13)</f>
        <v>5100</v>
      </c>
      <c r="K13" s="22">
        <f>IFERROR(AVERAGE(Desarrolladores!$D13:$I13),0)</f>
        <v>12940.33333</v>
      </c>
      <c r="L13" s="23">
        <f>MAX(Desarrolladores!$D13:$I13)</f>
        <v>20000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8.75" customHeight="1">
      <c r="A14" s="18"/>
      <c r="B14" s="24"/>
      <c r="C14" s="20"/>
      <c r="D14" s="19"/>
      <c r="E14" s="19"/>
      <c r="F14" s="19"/>
      <c r="G14" s="19"/>
      <c r="H14" s="19"/>
      <c r="I14" s="19"/>
      <c r="J14" s="25">
        <f>MIN(Desarrolladores!$D14:$I14)</f>
        <v>0</v>
      </c>
      <c r="K14" s="26">
        <f>IFERROR(AVERAGE(Desarrolladores!$D14:$I14),0)</f>
        <v>0</v>
      </c>
      <c r="L14" s="27">
        <f>MAX(Desarrolladores!$D14:$I14)</f>
        <v>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28"/>
      <c r="B15" s="29"/>
      <c r="C15" s="29"/>
      <c r="D15" s="30"/>
      <c r="E15" s="30"/>
      <c r="F15" s="30"/>
      <c r="G15" s="30"/>
      <c r="H15" s="30"/>
      <c r="I15" s="30"/>
      <c r="J15" s="25">
        <f>MIN(Desarrolladores!$D15:$I15)</f>
        <v>0</v>
      </c>
      <c r="K15" s="22">
        <f>IFERROR(AVERAGE(Desarrolladores!$D15:$I15),0)</f>
        <v>0</v>
      </c>
      <c r="L15" s="23">
        <f>MAX(Desarrolladores!$D15:$I15)</f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3.5" customHeight="1">
      <c r="A16" s="28"/>
      <c r="B16" s="30"/>
      <c r="C16" s="31"/>
      <c r="D16" s="30"/>
      <c r="E16" s="30"/>
      <c r="F16" s="30"/>
      <c r="G16" s="30"/>
      <c r="H16" s="30"/>
      <c r="I16" s="30"/>
      <c r="J16" s="25">
        <f>MIN(Desarrolladores!$D16:$I16)</f>
        <v>0</v>
      </c>
      <c r="K16" s="22">
        <f>IFERROR(AVERAGE(Desarrolladores!$D16:$I16),0)</f>
        <v>0</v>
      </c>
      <c r="L16" s="23">
        <f>MAX(Desarrolladores!$D16:$I16)</f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3.5" customHeight="1">
      <c r="A17" s="28"/>
      <c r="B17" s="30"/>
      <c r="C17" s="29"/>
      <c r="D17" s="30"/>
      <c r="E17" s="30"/>
      <c r="F17" s="30"/>
      <c r="G17" s="30"/>
      <c r="H17" s="30"/>
      <c r="I17" s="30"/>
      <c r="J17" s="25">
        <f>MIN(Desarrolladores!$D17:$I17)</f>
        <v>0</v>
      </c>
      <c r="K17" s="26">
        <f>IFERROR(AVERAGE(Desarrolladores!$D17:$I17),0)</f>
        <v>0</v>
      </c>
      <c r="L17" s="27">
        <f>MAX(Desarrolladores!$D17:$I17)</f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3.5" customHeight="1">
      <c r="A18" s="28"/>
      <c r="B18" s="32"/>
      <c r="C18" s="33"/>
      <c r="D18" s="34"/>
      <c r="E18" s="34"/>
      <c r="F18" s="34"/>
      <c r="G18" s="34"/>
      <c r="H18" s="32"/>
      <c r="I18" s="35"/>
      <c r="J18" s="25">
        <f>MIN(Desarrolladores!$D18:$I18)</f>
        <v>0</v>
      </c>
      <c r="K18" s="22">
        <f>IFERROR(AVERAGE(Desarrolladores!$D18:$I18),0)</f>
        <v>0</v>
      </c>
      <c r="L18" s="23">
        <f>MAX(Desarrolladores!$D18:$I18)</f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3.5" customHeight="1">
      <c r="A19" s="28"/>
      <c r="B19" s="32"/>
      <c r="C19" s="33"/>
      <c r="D19" s="34"/>
      <c r="E19" s="34"/>
      <c r="F19" s="34"/>
      <c r="G19" s="34"/>
      <c r="H19" s="32"/>
      <c r="I19" s="35"/>
      <c r="J19" s="25">
        <f>MIN(Desarrolladores!$D19:$I19)</f>
        <v>0</v>
      </c>
      <c r="K19" s="22">
        <f>IFERROR(AVERAGE(Desarrolladores!$D19:$I19),0)</f>
        <v>0</v>
      </c>
      <c r="L19" s="23">
        <f>MAX(Desarrolladores!$D19:$I19)</f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3.5" customHeight="1">
      <c r="A20" s="28"/>
      <c r="B20" s="32"/>
      <c r="C20" s="33"/>
      <c r="D20" s="34"/>
      <c r="E20" s="34"/>
      <c r="F20" s="34"/>
      <c r="G20" s="34"/>
      <c r="H20" s="32"/>
      <c r="I20" s="35"/>
      <c r="J20" s="25">
        <f>MIN(Desarrolladores!$D20:$I20)</f>
        <v>0</v>
      </c>
      <c r="K20" s="22">
        <f>IFERROR(AVERAGE(Desarrolladores!$D20:$I20),0)</f>
        <v>0</v>
      </c>
      <c r="L20" s="23">
        <f>MAX(Desarrolladores!$D20:$I20)</f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3.5" customHeight="1">
      <c r="A21" s="28"/>
      <c r="B21" s="32"/>
      <c r="C21" s="33"/>
      <c r="D21" s="34"/>
      <c r="E21" s="34"/>
      <c r="F21" s="34"/>
      <c r="G21" s="34"/>
      <c r="H21" s="32"/>
      <c r="I21" s="35"/>
      <c r="J21" s="25">
        <f>MIN(Desarrolladores!$D21:$I21)</f>
        <v>0</v>
      </c>
      <c r="K21" s="22">
        <f>IFERROR(AVERAGE(Desarrolladores!$D21:$I21),0)</f>
        <v>0</v>
      </c>
      <c r="L21" s="23">
        <f>MAX(Desarrolladores!$D21:$I21)</f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3.5" customHeight="1">
      <c r="A22" s="28"/>
      <c r="B22" s="32"/>
      <c r="C22" s="33"/>
      <c r="D22" s="34"/>
      <c r="E22" s="34"/>
      <c r="F22" s="34"/>
      <c r="G22" s="34"/>
      <c r="H22" s="32"/>
      <c r="I22" s="35"/>
      <c r="J22" s="25">
        <f>MIN(Desarrolladores!$D22:$I22)</f>
        <v>0</v>
      </c>
      <c r="K22" s="22">
        <f>IFERROR(AVERAGE(Desarrolladores!$D22:$I22),0)</f>
        <v>0</v>
      </c>
      <c r="L22" s="23">
        <f>MAX(Desarrolladores!$D22:$I22)</f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3.5" customHeight="1">
      <c r="A23" s="28"/>
      <c r="B23" s="32"/>
      <c r="C23" s="33"/>
      <c r="D23" s="34"/>
      <c r="E23" s="34"/>
      <c r="F23" s="34"/>
      <c r="G23" s="34"/>
      <c r="H23" s="32"/>
      <c r="I23" s="35"/>
      <c r="J23" s="25">
        <f>MIN(Desarrolladores!$D23:$I23)</f>
        <v>0</v>
      </c>
      <c r="K23" s="22">
        <f>IFERROR(AVERAGE(Desarrolladores!$D23:$I23),0)</f>
        <v>0</v>
      </c>
      <c r="L23" s="23">
        <f>MAX(Desarrolladores!$D23:$I23)</f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3.5" customHeight="1">
      <c r="A24" s="28"/>
      <c r="B24" s="32"/>
      <c r="C24" s="33"/>
      <c r="D24" s="34"/>
      <c r="E24" s="34"/>
      <c r="F24" s="34"/>
      <c r="G24" s="34"/>
      <c r="H24" s="32"/>
      <c r="I24" s="35"/>
      <c r="J24" s="25">
        <f>MIN(Desarrolladores!$D24:$I24)</f>
        <v>0</v>
      </c>
      <c r="K24" s="22">
        <f>IFERROR(AVERAGE(Desarrolladores!$D24:$I24),0)</f>
        <v>0</v>
      </c>
      <c r="L24" s="23">
        <f>MAX(Desarrolladores!$D24:$I24)</f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3.5" customHeight="1">
      <c r="A25" s="28"/>
      <c r="B25" s="36" t="s">
        <v>15</v>
      </c>
      <c r="C25" s="36"/>
      <c r="D25" s="37">
        <f>ROUND(SUMPRODUCT(Desarrolladores!$C$9:$C$24,Desarrolladores!$D$9:$D$24),2)</f>
        <v>7644889</v>
      </c>
      <c r="E25" s="37">
        <f>ROUND(SUMPRODUCT(Desarrolladores!$C$9:$C$24,Desarrolladores!$E$9:$E$24),2)</f>
        <v>11097980</v>
      </c>
      <c r="F25" s="37">
        <f>ROUND(SUMPRODUCT(Desarrolladores!$C$9:$C$24,Desarrolladores!$F$9:$F$24),2)</f>
        <v>9202621</v>
      </c>
      <c r="G25" s="37">
        <f>ROUND(SUMPRODUCT(Desarrolladores!$C$9:$C$24,Desarrolladores!$G$9:$G$24),2)</f>
        <v>0</v>
      </c>
      <c r="H25" s="37">
        <f>ROUND(SUMPRODUCT(Desarrolladores!$C$9:$C$24,Desarrolladores!$H$9:$H$24),2)</f>
        <v>0</v>
      </c>
      <c r="I25" s="37">
        <f>ROUND(SUMPRODUCT(Desarrolladores!$C$9:$C$24,Desarrolladores!$I$9:$I$24),2)</f>
        <v>0</v>
      </c>
      <c r="J25" s="38"/>
      <c r="K25" s="38"/>
      <c r="L25" s="39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3.5" customHeight="1">
      <c r="A26" s="28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3.5" customHeight="1">
      <c r="A27" s="28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48.0" customHeight="1">
      <c r="A28" s="28"/>
      <c r="B28" s="40" t="s">
        <v>16</v>
      </c>
      <c r="C28" s="41"/>
      <c r="D28" s="42"/>
      <c r="E28" s="42"/>
      <c r="F28" s="42"/>
      <c r="G28" s="42"/>
      <c r="H28" s="4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33.0" customHeight="1">
      <c r="A29" s="28"/>
      <c r="B29" s="43" t="s">
        <v>17</v>
      </c>
      <c r="C29" s="44"/>
      <c r="D29" s="45"/>
      <c r="E29" s="46"/>
      <c r="F29" s="46"/>
      <c r="G29" s="46"/>
      <c r="H29" s="46"/>
      <c r="I29" s="46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25.5" customHeight="1">
      <c r="A30" s="28"/>
      <c r="B30" s="43" t="s">
        <v>18</v>
      </c>
      <c r="C30" s="44"/>
      <c r="D30" s="47"/>
      <c r="E30" s="48"/>
      <c r="F30" s="48"/>
      <c r="G30" s="46"/>
      <c r="H30" s="48"/>
      <c r="I30" s="4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8.0" customHeight="1">
      <c r="A31" s="28"/>
      <c r="B31" s="49" t="s">
        <v>19</v>
      </c>
      <c r="C31" s="50"/>
      <c r="D31" s="51"/>
      <c r="E31" s="52"/>
      <c r="F31" s="52"/>
      <c r="G31" s="52"/>
      <c r="H31" s="52"/>
      <c r="I31" s="52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3.5" customHeight="1">
      <c r="A32" s="28"/>
      <c r="B32" s="53"/>
      <c r="C32" s="54"/>
      <c r="D32" s="55"/>
      <c r="E32" s="56"/>
      <c r="F32" s="56"/>
      <c r="G32" s="56"/>
      <c r="H32" s="56"/>
      <c r="I32" s="5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3.5" customHeight="1">
      <c r="A33" s="28"/>
      <c r="B33" s="53"/>
      <c r="C33" s="54"/>
      <c r="D33" s="57"/>
      <c r="E33" s="58"/>
      <c r="F33" s="58"/>
      <c r="G33" s="58"/>
      <c r="H33" s="58"/>
      <c r="I33" s="5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3.5" customHeight="1">
      <c r="A34" s="5"/>
      <c r="B34" s="59"/>
      <c r="C34" s="60"/>
      <c r="D34" s="61"/>
      <c r="E34" s="62"/>
      <c r="F34" s="62"/>
      <c r="G34" s="62"/>
      <c r="H34" s="62"/>
      <c r="I34" s="62"/>
      <c r="J34" s="2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63"/>
      <c r="E37" s="63"/>
      <c r="F37" s="64"/>
      <c r="G37" s="65"/>
      <c r="H37" s="66"/>
      <c r="I37" s="63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63"/>
      <c r="E38" s="63"/>
      <c r="F38" s="64"/>
      <c r="G38" s="67"/>
      <c r="H38" s="66"/>
      <c r="I38" s="63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63"/>
      <c r="E39" s="63"/>
      <c r="F39" s="64"/>
      <c r="G39" s="67"/>
      <c r="H39" s="66"/>
      <c r="I39" s="63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63"/>
      <c r="E40" s="63"/>
      <c r="F40" s="64"/>
      <c r="G40" s="67"/>
      <c r="H40" s="66"/>
      <c r="I40" s="63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63"/>
      <c r="E41" s="63"/>
      <c r="F41" s="64"/>
      <c r="G41" s="67"/>
      <c r="H41" s="66"/>
      <c r="I41" s="63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63"/>
      <c r="E42" s="63"/>
      <c r="F42" s="64"/>
      <c r="G42" s="67"/>
      <c r="H42" s="66"/>
      <c r="I42" s="63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0" priority="1">
      <formula>AND(B$25=MIN($D$25:$I$25),B$25&lt;&gt;0)</formula>
    </cfRule>
  </conditionalFormatting>
  <conditionalFormatting sqref="D8:I8 D25:I25">
    <cfRule type="expression" dxfId="0" priority="2">
      <formula>AND(D$25=MIN($D$25:$I$25),D$25&lt;&gt;0)</formula>
    </cfRule>
  </conditionalFormatting>
  <conditionalFormatting sqref="E9:I24 D10:D24">
    <cfRule type="expression" dxfId="1" priority="3">
      <formula>AND(E$25=MIN($D$25:$I$25),E$25&lt;&gt;0)</formula>
    </cfRule>
  </conditionalFormatting>
  <hyperlinks>
    <hyperlink r:id="rId1" location="position=3&amp;search_layout=stack&amp;type=item&amp;tracking_id=22698d8e-111f-4e19-93a0-789db8ccdf55Lenovo" ref="B9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0"/>
    <col customWidth="1" min="2" max="2" width="23.5"/>
    <col customWidth="1" min="3" max="3" width="31.5"/>
    <col customWidth="1" min="4" max="5" width="22.33"/>
    <col customWidth="1" min="6" max="6" width="25.17"/>
    <col customWidth="1" min="7" max="9" width="22.33"/>
    <col customWidth="1" min="10" max="10" width="27.33"/>
    <col customWidth="1" min="11" max="11" width="23.5"/>
    <col customWidth="1" min="12" max="12" width="24.83"/>
    <col customWidth="1" min="13" max="13" width="20.5"/>
    <col customWidth="1" min="14" max="14" width="20.67"/>
    <col customWidth="1" min="15" max="26" width="9.33"/>
  </cols>
  <sheetData>
    <row r="1" ht="15.0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5"/>
      <c r="B7" s="5"/>
      <c r="C7" s="5"/>
      <c r="D7" s="5"/>
      <c r="E7" s="5"/>
      <c r="F7" s="5"/>
      <c r="G7" s="5"/>
      <c r="H7" s="5"/>
      <c r="I7" s="5"/>
      <c r="J7" s="10" t="s">
        <v>3</v>
      </c>
      <c r="K7" s="11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6.5" customHeight="1">
      <c r="A8" s="13"/>
      <c r="B8" s="14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5" t="s">
        <v>12</v>
      </c>
      <c r="K8" s="16" t="s">
        <v>13</v>
      </c>
      <c r="L8" s="17" t="s">
        <v>14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3.5" customHeight="1">
      <c r="A9" s="18"/>
      <c r="B9" s="72" t="s">
        <v>33</v>
      </c>
      <c r="C9" s="20">
        <v>1.0</v>
      </c>
      <c r="D9" s="70">
        <v>2349900.0</v>
      </c>
      <c r="E9" s="70">
        <v>2999000.0</v>
      </c>
      <c r="F9" s="70">
        <v>2839900.0</v>
      </c>
      <c r="G9" s="19"/>
      <c r="H9" s="19"/>
      <c r="I9" s="19"/>
      <c r="J9" s="21">
        <f>MIN(Usuarios!$D9:$I9)</f>
        <v>2349900</v>
      </c>
      <c r="K9" s="22">
        <f>IFERROR(AVERAGE(Usuarios!$D9:$I9),0)</f>
        <v>2729600</v>
      </c>
      <c r="L9" s="23">
        <f>MAX(Usuarios!$D9:$I9)</f>
        <v>2999000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18"/>
      <c r="B10" s="80" t="s">
        <v>34</v>
      </c>
      <c r="C10" s="73">
        <v>1.0</v>
      </c>
      <c r="D10" s="70">
        <v>60000.0</v>
      </c>
      <c r="E10" s="70">
        <v>35990.0</v>
      </c>
      <c r="F10" s="70">
        <v>319900.0</v>
      </c>
      <c r="G10" s="19"/>
      <c r="H10" s="19"/>
      <c r="I10" s="19"/>
      <c r="J10" s="21">
        <f>MIN(Usuarios!$D10:$I10)</f>
        <v>35990</v>
      </c>
      <c r="K10" s="22">
        <f>IFERROR(AVERAGE(Usuarios!$D10:$I10),0)</f>
        <v>138630</v>
      </c>
      <c r="L10" s="23">
        <f>MAX(Usuarios!$D10:$I10)</f>
        <v>319900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18"/>
      <c r="B11" s="74" t="s">
        <v>35</v>
      </c>
      <c r="C11" s="73">
        <v>1.0</v>
      </c>
      <c r="D11" s="70">
        <v>29990.0</v>
      </c>
      <c r="E11" s="70">
        <v>25000.0</v>
      </c>
      <c r="F11" s="70">
        <v>99000.0</v>
      </c>
      <c r="G11" s="19"/>
      <c r="H11" s="19"/>
      <c r="I11" s="19"/>
      <c r="J11" s="21">
        <f>MIN(Usuarios!$D11:$I11)</f>
        <v>25000</v>
      </c>
      <c r="K11" s="22">
        <f>IFERROR(AVERAGE(Usuarios!$D11:$I11),0)</f>
        <v>51330</v>
      </c>
      <c r="L11" s="23">
        <f>MAX(Usuarios!$D11:$I11)</f>
        <v>99000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18"/>
      <c r="B12" s="79" t="s">
        <v>36</v>
      </c>
      <c r="C12" s="73">
        <v>1.0</v>
      </c>
      <c r="D12" s="70">
        <v>34900.0</v>
      </c>
      <c r="E12" s="70">
        <v>31990.0</v>
      </c>
      <c r="F12" s="70">
        <v>171000.0</v>
      </c>
      <c r="G12" s="19"/>
      <c r="H12" s="19"/>
      <c r="I12" s="19"/>
      <c r="J12" s="21">
        <f>MIN(Usuarios!$D12:$I12)</f>
        <v>31990</v>
      </c>
      <c r="K12" s="22">
        <f>IFERROR(AVERAGE(Usuarios!$D12:$I12),0)</f>
        <v>79296.66667</v>
      </c>
      <c r="L12" s="23">
        <f>MAX(Usuarios!$D12:$I12)</f>
        <v>171000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22.5" customHeight="1">
      <c r="A13" s="18"/>
      <c r="B13" s="72" t="s">
        <v>37</v>
      </c>
      <c r="C13" s="73">
        <v>1.0</v>
      </c>
      <c r="D13" s="70">
        <v>60000.0</v>
      </c>
      <c r="E13" s="70">
        <v>35990.0</v>
      </c>
      <c r="F13" s="70">
        <v>319900.0</v>
      </c>
      <c r="G13" s="19"/>
      <c r="H13" s="19"/>
      <c r="I13" s="19"/>
      <c r="J13" s="21">
        <f>MIN(Usuarios!$D13:$I13)</f>
        <v>35990</v>
      </c>
      <c r="K13" s="22">
        <f>IFERROR(AVERAGE(Usuarios!$D13:$I13),0)</f>
        <v>138630</v>
      </c>
      <c r="L13" s="23">
        <f>MAX(Usuarios!$D13:$I13)</f>
        <v>319900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8.75" customHeight="1">
      <c r="A14" s="18"/>
      <c r="B14" s="74" t="s">
        <v>38</v>
      </c>
      <c r="C14" s="73">
        <v>1.0</v>
      </c>
      <c r="D14" s="70">
        <v>29990.0</v>
      </c>
      <c r="E14" s="70">
        <v>25000.0</v>
      </c>
      <c r="F14" s="70">
        <v>99000.0</v>
      </c>
      <c r="G14" s="19"/>
      <c r="H14" s="19"/>
      <c r="I14" s="19"/>
      <c r="J14" s="25">
        <f>MIN(Usuarios!$D14:$I14)</f>
        <v>25000</v>
      </c>
      <c r="K14" s="26">
        <f>IFERROR(AVERAGE(Usuarios!$D14:$I14),0)</f>
        <v>51330</v>
      </c>
      <c r="L14" s="27">
        <f>MAX(Usuarios!$D14:$I14)</f>
        <v>99000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28"/>
      <c r="B15" s="72" t="s">
        <v>39</v>
      </c>
      <c r="C15" s="73">
        <v>1.0</v>
      </c>
      <c r="D15" s="70">
        <v>34900.0</v>
      </c>
      <c r="E15" s="70">
        <v>31990.0</v>
      </c>
      <c r="F15" s="70">
        <v>171000.0</v>
      </c>
      <c r="G15" s="30"/>
      <c r="H15" s="30"/>
      <c r="I15" s="30"/>
      <c r="J15" s="25">
        <f>MIN(Usuarios!$D15:$I15)</f>
        <v>31990</v>
      </c>
      <c r="K15" s="22">
        <f>IFERROR(AVERAGE(Usuarios!$D15:$I15),0)</f>
        <v>79296.66667</v>
      </c>
      <c r="L15" s="23">
        <f>MAX(Usuarios!$D15:$I15)</f>
        <v>171000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3.5" customHeight="1">
      <c r="A16" s="28"/>
      <c r="B16" s="75" t="s">
        <v>28</v>
      </c>
      <c r="C16" s="76">
        <v>1.0</v>
      </c>
      <c r="D16" s="77">
        <v>5100.0</v>
      </c>
      <c r="E16" s="77">
        <v>5100.0</v>
      </c>
      <c r="F16" s="77">
        <v>5100.0</v>
      </c>
      <c r="G16" s="30"/>
      <c r="H16" s="30"/>
      <c r="I16" s="30"/>
      <c r="J16" s="25">
        <f>MIN(Usuarios!$D16:$I16)</f>
        <v>5100</v>
      </c>
      <c r="K16" s="22">
        <f>IFERROR(AVERAGE(Usuarios!$D16:$I16),0)</f>
        <v>5100</v>
      </c>
      <c r="L16" s="23">
        <f>MAX(Usuarios!$D16:$I16)</f>
        <v>5100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3.5" customHeight="1">
      <c r="A17" s="28"/>
      <c r="B17" s="30"/>
      <c r="C17" s="29"/>
      <c r="D17" s="30"/>
      <c r="E17" s="30"/>
      <c r="F17" s="30"/>
      <c r="G17" s="30"/>
      <c r="H17" s="30"/>
      <c r="I17" s="30"/>
      <c r="J17" s="25">
        <f>MIN(Usuarios!$D17:$I17)</f>
        <v>0</v>
      </c>
      <c r="K17" s="26">
        <f>IFERROR(AVERAGE(Usuarios!$D17:$I17),0)</f>
        <v>0</v>
      </c>
      <c r="L17" s="27">
        <f>MAX(Usuarios!$D17:$I17)</f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3.5" customHeight="1">
      <c r="A18" s="28"/>
      <c r="B18" s="32"/>
      <c r="C18" s="33"/>
      <c r="D18" s="34"/>
      <c r="E18" s="34"/>
      <c r="F18" s="34"/>
      <c r="G18" s="34"/>
      <c r="H18" s="32"/>
      <c r="I18" s="35"/>
      <c r="J18" s="25">
        <f>MIN(Usuarios!$D18:$I18)</f>
        <v>0</v>
      </c>
      <c r="K18" s="22">
        <f>IFERROR(AVERAGE(Usuarios!$D18:$I18),0)</f>
        <v>0</v>
      </c>
      <c r="L18" s="23">
        <f>MAX(Usuarios!$D18:$I18)</f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3.5" customHeight="1">
      <c r="A19" s="28"/>
      <c r="B19" s="32"/>
      <c r="C19" s="33"/>
      <c r="D19" s="34"/>
      <c r="E19" s="34"/>
      <c r="F19" s="34"/>
      <c r="G19" s="34"/>
      <c r="H19" s="32"/>
      <c r="I19" s="35"/>
      <c r="J19" s="25">
        <f>MIN(Usuarios!$D19:$I19)</f>
        <v>0</v>
      </c>
      <c r="K19" s="22">
        <f>IFERROR(AVERAGE(Usuarios!$D19:$I19),0)</f>
        <v>0</v>
      </c>
      <c r="L19" s="23">
        <f>MAX(Usuarios!$D19:$I19)</f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3.5" customHeight="1">
      <c r="A20" s="28"/>
      <c r="B20" s="32"/>
      <c r="C20" s="33"/>
      <c r="D20" s="34"/>
      <c r="E20" s="34"/>
      <c r="F20" s="34"/>
      <c r="G20" s="34"/>
      <c r="H20" s="32"/>
      <c r="I20" s="35"/>
      <c r="J20" s="25">
        <f>MIN(Usuarios!$D20:$I20)</f>
        <v>0</v>
      </c>
      <c r="K20" s="22">
        <f>IFERROR(AVERAGE(Usuarios!$D20:$I20),0)</f>
        <v>0</v>
      </c>
      <c r="L20" s="23">
        <f>MAX(Usuarios!$D20:$I20)</f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3.5" customHeight="1">
      <c r="A21" s="28"/>
      <c r="B21" s="32"/>
      <c r="C21" s="33"/>
      <c r="D21" s="34"/>
      <c r="E21" s="34"/>
      <c r="F21" s="34"/>
      <c r="G21" s="34"/>
      <c r="H21" s="32"/>
      <c r="I21" s="35"/>
      <c r="J21" s="25">
        <f>MIN(Usuarios!$D21:$I21)</f>
        <v>0</v>
      </c>
      <c r="K21" s="22">
        <f>IFERROR(AVERAGE(Usuarios!$D21:$I21),0)</f>
        <v>0</v>
      </c>
      <c r="L21" s="23">
        <f>MAX(Usuarios!$D21:$I21)</f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3.5" customHeight="1">
      <c r="A22" s="28"/>
      <c r="B22" s="32"/>
      <c r="C22" s="33"/>
      <c r="D22" s="34"/>
      <c r="E22" s="34"/>
      <c r="F22" s="34"/>
      <c r="G22" s="34"/>
      <c r="H22" s="32"/>
      <c r="I22" s="35"/>
      <c r="J22" s="25">
        <f>MIN(Usuarios!$D22:$I22)</f>
        <v>0</v>
      </c>
      <c r="K22" s="22">
        <f>IFERROR(AVERAGE(Usuarios!$D22:$I22),0)</f>
        <v>0</v>
      </c>
      <c r="L22" s="23">
        <f>MAX(Usuarios!$D22:$I22)</f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3.5" customHeight="1">
      <c r="A23" s="28"/>
      <c r="B23" s="32"/>
      <c r="C23" s="33"/>
      <c r="D23" s="34"/>
      <c r="E23" s="34"/>
      <c r="F23" s="34"/>
      <c r="G23" s="34"/>
      <c r="H23" s="32"/>
      <c r="I23" s="35"/>
      <c r="J23" s="25">
        <f>MIN(Usuarios!$D23:$I23)</f>
        <v>0</v>
      </c>
      <c r="K23" s="22">
        <f>IFERROR(AVERAGE(Usuarios!$D23:$I23),0)</f>
        <v>0</v>
      </c>
      <c r="L23" s="23">
        <f>MAX(Usuarios!$D23:$I23)</f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3.5" customHeight="1">
      <c r="A24" s="28"/>
      <c r="B24" s="32"/>
      <c r="C24" s="33"/>
      <c r="D24" s="34"/>
      <c r="E24" s="34"/>
      <c r="F24" s="34"/>
      <c r="G24" s="34"/>
      <c r="H24" s="32"/>
      <c r="I24" s="35"/>
      <c r="J24" s="25">
        <f>MIN(Usuarios!$D24:$I24)</f>
        <v>0</v>
      </c>
      <c r="K24" s="22">
        <f>IFERROR(AVERAGE(Usuarios!$D24:$I24),0)</f>
        <v>0</v>
      </c>
      <c r="L24" s="23">
        <f>MAX(Usuarios!$D24:$I24)</f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3.5" customHeight="1">
      <c r="A25" s="28"/>
      <c r="B25" s="36" t="s">
        <v>15</v>
      </c>
      <c r="C25" s="36"/>
      <c r="D25" s="37">
        <f>ROUND(SUMPRODUCT(Usuarios!$C$9:$C$24,Usuarios!$D$9:$D$24),2)</f>
        <v>2604780</v>
      </c>
      <c r="E25" s="37">
        <f>ROUND(SUMPRODUCT(Usuarios!$C$9:$C$24,Usuarios!$E$9:$E$24),2)</f>
        <v>3190060</v>
      </c>
      <c r="F25" s="37">
        <f>ROUND(SUMPRODUCT(Usuarios!$C$9:$C$24,Usuarios!$F$9:$F$24),2)</f>
        <v>4024800</v>
      </c>
      <c r="G25" s="37">
        <f>ROUND(SUMPRODUCT(Usuarios!$C$9:$C$24,Usuarios!$G$9:$G$24),2)</f>
        <v>0</v>
      </c>
      <c r="H25" s="37">
        <f>ROUND(SUMPRODUCT(Usuarios!$C$9:$C$24,Usuarios!$H$9:$H$24),2)</f>
        <v>0</v>
      </c>
      <c r="I25" s="37">
        <f>ROUND(SUMPRODUCT(Usuarios!$C$9:$C$24,Usuarios!$I$9:$I$24),2)</f>
        <v>0</v>
      </c>
      <c r="J25" s="38"/>
      <c r="K25" s="38"/>
      <c r="L25" s="39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3.5" customHeight="1">
      <c r="A26" s="28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3.5" customHeight="1">
      <c r="A27" s="28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48.0" customHeight="1">
      <c r="A28" s="28"/>
      <c r="B28" s="40" t="s">
        <v>16</v>
      </c>
      <c r="C28" s="41"/>
      <c r="D28" s="42"/>
      <c r="E28" s="42"/>
      <c r="F28" s="42"/>
      <c r="G28" s="42"/>
      <c r="H28" s="42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33.0" customHeight="1">
      <c r="A29" s="28"/>
      <c r="B29" s="43" t="s">
        <v>17</v>
      </c>
      <c r="C29" s="44"/>
      <c r="D29" s="45"/>
      <c r="E29" s="46"/>
      <c r="F29" s="46"/>
      <c r="G29" s="46"/>
      <c r="H29" s="46"/>
      <c r="I29" s="46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25.5" customHeight="1">
      <c r="A30" s="28"/>
      <c r="B30" s="43" t="s">
        <v>18</v>
      </c>
      <c r="C30" s="44"/>
      <c r="D30" s="47"/>
      <c r="E30" s="48"/>
      <c r="F30" s="48"/>
      <c r="G30" s="46"/>
      <c r="H30" s="48"/>
      <c r="I30" s="4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8.0" customHeight="1">
      <c r="A31" s="28"/>
      <c r="B31" s="49" t="s">
        <v>19</v>
      </c>
      <c r="C31" s="50"/>
      <c r="D31" s="51"/>
      <c r="E31" s="52"/>
      <c r="F31" s="52"/>
      <c r="G31" s="52"/>
      <c r="H31" s="52"/>
      <c r="I31" s="52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3.5" customHeight="1">
      <c r="A32" s="28"/>
      <c r="B32" s="53"/>
      <c r="C32" s="54"/>
      <c r="D32" s="55"/>
      <c r="E32" s="56"/>
      <c r="F32" s="56"/>
      <c r="G32" s="56"/>
      <c r="H32" s="56"/>
      <c r="I32" s="5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3.5" customHeight="1">
      <c r="A33" s="28"/>
      <c r="B33" s="53"/>
      <c r="C33" s="54"/>
      <c r="D33" s="57"/>
      <c r="E33" s="58"/>
      <c r="F33" s="58"/>
      <c r="G33" s="58"/>
      <c r="H33" s="58"/>
      <c r="I33" s="5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3.5" customHeight="1">
      <c r="A34" s="5"/>
      <c r="B34" s="59"/>
      <c r="C34" s="60"/>
      <c r="D34" s="61"/>
      <c r="E34" s="62"/>
      <c r="F34" s="62"/>
      <c r="G34" s="62"/>
      <c r="H34" s="62"/>
      <c r="I34" s="62"/>
      <c r="J34" s="28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63"/>
      <c r="E37" s="63"/>
      <c r="F37" s="64"/>
      <c r="G37" s="65"/>
      <c r="H37" s="66"/>
      <c r="I37" s="63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63"/>
      <c r="E38" s="63"/>
      <c r="F38" s="64"/>
      <c r="G38" s="67"/>
      <c r="H38" s="66"/>
      <c r="I38" s="63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63"/>
      <c r="E39" s="63"/>
      <c r="F39" s="64"/>
      <c r="G39" s="67"/>
      <c r="H39" s="66"/>
      <c r="I39" s="63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63"/>
      <c r="E40" s="63"/>
      <c r="F40" s="64"/>
      <c r="G40" s="67"/>
      <c r="H40" s="66"/>
      <c r="I40" s="63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63"/>
      <c r="E41" s="63"/>
      <c r="F41" s="64"/>
      <c r="G41" s="67"/>
      <c r="H41" s="66"/>
      <c r="I41" s="63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63"/>
      <c r="E42" s="63"/>
      <c r="F42" s="64"/>
      <c r="G42" s="67"/>
      <c r="H42" s="66"/>
      <c r="I42" s="63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0" priority="1">
      <formula>AND(B$25=MIN($D$25:$I$25),B$25&lt;&gt;0)</formula>
    </cfRule>
  </conditionalFormatting>
  <conditionalFormatting sqref="D8:I8 D25:I25">
    <cfRule type="expression" dxfId="0" priority="2">
      <formula>AND(D$25=MIN($D$25:$I$25),D$25&lt;&gt;0)</formula>
    </cfRule>
  </conditionalFormatting>
  <conditionalFormatting sqref="D9:I24">
    <cfRule type="expression" dxfId="1" priority="3">
      <formula>AND(D$25=MIN($D$25:$I$25),D$25&lt;&gt;0)</formula>
    </cfRule>
  </conditionalFormatting>
  <hyperlinks>
    <hyperlink r:id="rId1" ref="B9"/>
    <hyperlink r:id="rId2" ref="B10"/>
    <hyperlink r:id="rId3" location="position=5&amp;search_layout=stack&amp;type=item&amp;tracking_id=d587232d-dc23-4002-87a1-7af9e5460f38" ref="B13"/>
    <hyperlink r:id="rId4" location="position=4&amp;search_layout=stack&amp;type=item&amp;tracking_id=a94c1ffc-c91d-4157-908d-863736a807f7" ref="B15"/>
  </hyperlinks>
  <printOptions/>
  <pageMargins bottom="0.75" footer="0.0" header="0.0" left="0.7" right="0.7" top="0.75"/>
  <pageSetup orientation="portrait"/>
  <drawing r:id="rId5"/>
  <tableParts count="1">
    <tablePart r:id="rId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2024-04-29T23:42:17Z</dcterms:created>
</cp:coreProperties>
</file>