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5600" windowHeight="11760" tabRatio="975" activeTab="10"/>
  </bookViews>
  <sheets>
    <sheet name="batas" sheetId="2" r:id="rId1"/>
    <sheet name="penduduk" sheetId="3" r:id="rId2"/>
    <sheet name="umur" sheetId="4" r:id="rId3"/>
    <sheet name="pekerjaan" sheetId="5" r:id="rId4"/>
    <sheet name="luas" sheetId="1" r:id="rId5"/>
    <sheet name="pertanian" sheetId="6" r:id="rId6"/>
    <sheet name="perternakan" sheetId="7" r:id="rId7"/>
    <sheet name="ternak unggas" sheetId="8" r:id="rId8"/>
    <sheet name="perikanan" sheetId="9" r:id="rId9"/>
    <sheet name="budidya perikanan" sheetId="10" r:id="rId10"/>
    <sheet name="luas tnh prkbunaa" sheetId="11" r:id="rId11"/>
    <sheet name="kehutanan" sheetId="12" r:id="rId12"/>
    <sheet name="jlh skolah tngkt status" sheetId="22" r:id="rId13"/>
    <sheet name="pertmbangan" sheetId="13" r:id="rId14"/>
    <sheet name="industri" sheetId="14" r:id="rId15"/>
    <sheet name="priwisata" sheetId="15" r:id="rId16"/>
    <sheet name="keshatan" sheetId="16" r:id="rId17"/>
    <sheet name="agama" sheetId="17" r:id="rId18"/>
    <sheet name="ekonomi" sheetId="18" r:id="rId19"/>
    <sheet name="planggan PLN" sheetId="19" r:id="rId20"/>
    <sheet name="fsilitas pndidikan" sheetId="20" r:id="rId21"/>
    <sheet name="jlhn anak putus skolh" sheetId="21" r:id="rId22"/>
    <sheet name="tnaga guru" sheetId="23" r:id="rId23"/>
    <sheet name="jarak tmpuh" sheetId="24" r:id="rId24"/>
    <sheet name="prasaran pmernth" sheetId="25" r:id="rId25"/>
    <sheet name="mnjmen pmbanguanan" sheetId="28" r:id="rId26"/>
    <sheet name="prasrna kntor camat" sheetId="27" r:id="rId27"/>
    <sheet name="agraria" sheetId="29" r:id="rId28"/>
    <sheet name="Sheet1" sheetId="30" r:id="rId29"/>
  </sheets>
  <definedNames>
    <definedName name="_xlnm.Print_Area" localSheetId="4">luas!$A$1:$H$16</definedName>
    <definedName name="_xlnm.Print_Area" localSheetId="1">penduduk!$A$1:$Q$29</definedName>
    <definedName name="_xlnm.Print_Area" localSheetId="8">perikanan!$A$1:$K$31</definedName>
    <definedName name="_xlnm.Print_Area" localSheetId="5">pertanian!$A$1:$S$34</definedName>
    <definedName name="_xlnm.Print_Area" localSheetId="15">priwisata!$A$1:$R$19</definedName>
    <definedName name="_xlnm.Print_Area" localSheetId="2">umur!$A$1:$AE$12</definedName>
  </definedNames>
  <calcPr calcId="144525" concurrentCalc="0"/>
</workbook>
</file>

<file path=xl/calcChain.xml><?xml version="1.0" encoding="utf-8"?>
<calcChain xmlns="http://schemas.openxmlformats.org/spreadsheetml/2006/main">
  <c r="D22" i="24" l="1"/>
  <c r="H25" i="23"/>
  <c r="D25" i="23"/>
  <c r="E23" i="19"/>
  <c r="D23" i="19"/>
  <c r="I26" i="18"/>
  <c r="H26" i="18"/>
  <c r="G26" i="18"/>
  <c r="F26" i="18"/>
  <c r="E26" i="18"/>
  <c r="D26" i="18"/>
  <c r="F13" i="18"/>
  <c r="E13" i="18"/>
  <c r="D8" i="18"/>
  <c r="D9" i="18"/>
  <c r="D10" i="18"/>
  <c r="D11" i="18"/>
  <c r="D12" i="18"/>
  <c r="D13" i="18"/>
  <c r="M10" i="5"/>
  <c r="M11" i="4"/>
  <c r="J13" i="3"/>
  <c r="M8" i="4"/>
  <c r="J10" i="3"/>
  <c r="M6" i="5"/>
  <c r="M7" i="4"/>
  <c r="AE12" i="4"/>
  <c r="AD12" i="4"/>
  <c r="AB12" i="4"/>
  <c r="M9" i="4"/>
  <c r="M10" i="4"/>
  <c r="M9" i="5"/>
  <c r="Z12" i="4"/>
  <c r="X12" i="4"/>
  <c r="U12" i="4"/>
  <c r="S12" i="4"/>
  <c r="J9" i="3"/>
  <c r="J12" i="3"/>
  <c r="Q12" i="11"/>
  <c r="L12" i="11"/>
  <c r="D12" i="11"/>
  <c r="M12" i="23"/>
  <c r="H12" i="23"/>
  <c r="G12" i="23"/>
  <c r="D12" i="23"/>
  <c r="N11" i="21"/>
  <c r="M11" i="21"/>
  <c r="L11" i="21"/>
  <c r="R12" i="6"/>
  <c r="O12" i="6"/>
  <c r="M8" i="5"/>
  <c r="E13" i="6"/>
  <c r="P14" i="3"/>
  <c r="J11" i="3"/>
  <c r="E10" i="19"/>
  <c r="D10" i="19"/>
  <c r="T12" i="17"/>
  <c r="M12" i="17"/>
  <c r="H12" i="17"/>
  <c r="F12" i="17"/>
  <c r="U12" i="16"/>
  <c r="H12" i="16"/>
  <c r="R12" i="15"/>
  <c r="T12" i="14"/>
  <c r="E10" i="22"/>
  <c r="D10" i="22"/>
  <c r="J11" i="10"/>
  <c r="G13" i="6"/>
  <c r="E11" i="5"/>
  <c r="D11" i="5"/>
  <c r="P8" i="15"/>
  <c r="P9" i="15"/>
  <c r="P11" i="15"/>
  <c r="P7" i="15"/>
  <c r="K8" i="15"/>
  <c r="K9" i="15"/>
  <c r="K11" i="15"/>
  <c r="K7" i="15"/>
  <c r="R8" i="14"/>
  <c r="R9" i="14"/>
  <c r="R11" i="14"/>
  <c r="R7" i="14"/>
  <c r="L8" i="14"/>
  <c r="L9" i="14"/>
  <c r="L11" i="14"/>
  <c r="L7" i="14"/>
  <c r="I8" i="13"/>
  <c r="I9" i="13"/>
  <c r="I7" i="13"/>
  <c r="J9" i="12"/>
  <c r="J10" i="12"/>
  <c r="J12" i="12"/>
  <c r="J8" i="12"/>
  <c r="P8" i="11"/>
  <c r="P9" i="11"/>
  <c r="P11" i="11"/>
  <c r="P7" i="11"/>
  <c r="I6" i="10"/>
  <c r="G8" i="9"/>
  <c r="G11" i="9"/>
  <c r="G7" i="9"/>
  <c r="M8" i="6"/>
  <c r="M7" i="6"/>
  <c r="Q8" i="4"/>
  <c r="Q7" i="4"/>
  <c r="N10" i="3"/>
  <c r="N13" i="3"/>
  <c r="N9" i="3"/>
  <c r="L8" i="23"/>
  <c r="L9" i="23"/>
  <c r="L11" i="23"/>
  <c r="L7" i="23"/>
  <c r="S8" i="17"/>
  <c r="S9" i="17"/>
  <c r="S7" i="17"/>
  <c r="L8" i="17"/>
  <c r="L9" i="17"/>
  <c r="L7" i="17"/>
  <c r="R8" i="16"/>
  <c r="R9" i="16"/>
  <c r="R11" i="16"/>
  <c r="R7" i="16"/>
  <c r="K8" i="16"/>
  <c r="K9" i="16"/>
  <c r="K11" i="16"/>
  <c r="K7" i="16"/>
  <c r="R5" i="16"/>
  <c r="K5" i="16"/>
  <c r="P5" i="11"/>
  <c r="I4" i="10"/>
  <c r="G6" i="9"/>
  <c r="L3" i="8"/>
  <c r="I5" i="7"/>
  <c r="M5" i="6"/>
  <c r="Q4" i="4"/>
  <c r="N6" i="3"/>
  <c r="L4" i="23"/>
  <c r="S5" i="17"/>
  <c r="L5" i="17"/>
  <c r="P5" i="15"/>
  <c r="K5" i="15"/>
  <c r="R5" i="14"/>
  <c r="L5" i="14"/>
  <c r="I5" i="13"/>
  <c r="J5" i="12"/>
  <c r="L6" i="8"/>
  <c r="L9" i="8"/>
  <c r="L5" i="8"/>
  <c r="I8" i="7"/>
  <c r="I11" i="7"/>
  <c r="I7" i="7"/>
  <c r="C12" i="4"/>
  <c r="D12" i="4"/>
  <c r="H14" i="3"/>
  <c r="I14" i="3"/>
  <c r="H23" i="3"/>
  <c r="H24" i="3"/>
  <c r="H25" i="3"/>
  <c r="H26" i="3"/>
  <c r="J26" i="3"/>
  <c r="H27" i="3"/>
  <c r="H28" i="3"/>
  <c r="H29" i="3"/>
  <c r="H30" i="3"/>
  <c r="H31" i="3"/>
  <c r="H32" i="3"/>
  <c r="H33" i="3"/>
  <c r="H34" i="3"/>
  <c r="J34" i="3"/>
  <c r="H35" i="3"/>
  <c r="E19" i="3"/>
  <c r="E36" i="3"/>
  <c r="E20" i="3"/>
  <c r="E37" i="3"/>
  <c r="E18" i="3"/>
  <c r="E35" i="3"/>
  <c r="E21" i="3"/>
  <c r="E38" i="3"/>
  <c r="E22" i="3"/>
  <c r="E23" i="3"/>
  <c r="E40" i="3"/>
  <c r="E24" i="3"/>
  <c r="E41" i="3"/>
  <c r="E25" i="3"/>
  <c r="E42" i="3"/>
  <c r="E26" i="3"/>
  <c r="E43" i="3"/>
  <c r="E27" i="3"/>
  <c r="E44" i="3"/>
  <c r="E28" i="3"/>
  <c r="E45" i="3"/>
  <c r="E29" i="3"/>
  <c r="E30" i="3"/>
  <c r="E32" i="3"/>
  <c r="E33" i="3"/>
  <c r="E34" i="3"/>
  <c r="E39" i="3"/>
  <c r="E46" i="3"/>
  <c r="J31" i="3"/>
  <c r="J23" i="3"/>
  <c r="J27" i="3"/>
  <c r="J30" i="3"/>
  <c r="J35" i="3"/>
  <c r="J24" i="3"/>
  <c r="J25" i="3"/>
  <c r="J28" i="3"/>
  <c r="J29" i="3"/>
  <c r="J32" i="3"/>
  <c r="J33" i="3"/>
  <c r="F36" i="3"/>
  <c r="H36" i="3"/>
  <c r="F21" i="3"/>
  <c r="F14" i="3"/>
  <c r="G14" i="3"/>
  <c r="K8" i="1"/>
  <c r="M8" i="1"/>
  <c r="K11" i="1"/>
  <c r="M11" i="1"/>
  <c r="K7" i="1"/>
  <c r="M7" i="1"/>
  <c r="S12" i="14"/>
  <c r="M12" i="14"/>
  <c r="I12" i="14"/>
  <c r="J12" i="9"/>
  <c r="D12" i="9"/>
  <c r="E10" i="8"/>
  <c r="F10" i="8"/>
  <c r="L12" i="7"/>
  <c r="F12" i="7"/>
  <c r="P12" i="4"/>
  <c r="Z6" i="4"/>
  <c r="W12" i="4"/>
  <c r="V12" i="4"/>
  <c r="T12" i="4"/>
  <c r="R12" i="4"/>
  <c r="AC12" i="4"/>
  <c r="L12" i="4"/>
  <c r="K12" i="4"/>
  <c r="J12" i="4"/>
  <c r="I12" i="4"/>
  <c r="H12" i="4"/>
  <c r="G12" i="4"/>
  <c r="F12" i="4"/>
  <c r="E12" i="4"/>
  <c r="D14" i="3"/>
  <c r="P12" i="23"/>
  <c r="N12" i="23"/>
  <c r="J14" i="3"/>
  <c r="J19" i="3"/>
  <c r="E14" i="3"/>
  <c r="E31" i="3"/>
  <c r="O10" i="3"/>
  <c r="M12" i="4"/>
  <c r="O13" i="3"/>
  <c r="O9" i="3"/>
  <c r="J36" i="3"/>
  <c r="O14" i="3"/>
  <c r="AA12" i="4"/>
  <c r="Y12" i="4"/>
  <c r="I12" i="17"/>
  <c r="G12" i="17"/>
  <c r="E12" i="17"/>
  <c r="D12" i="17"/>
  <c r="P12" i="17"/>
  <c r="O12" i="17"/>
  <c r="S12" i="16"/>
  <c r="O12" i="16"/>
  <c r="M12" i="16"/>
  <c r="M11" i="10"/>
  <c r="K11" i="10"/>
  <c r="N10" i="8"/>
  <c r="M10" i="8"/>
  <c r="G10" i="8"/>
  <c r="Q12" i="6"/>
  <c r="D12" i="1"/>
  <c r="F12" i="1"/>
  <c r="E10" i="24"/>
  <c r="D10" i="24"/>
  <c r="K10" i="22"/>
  <c r="F10" i="22"/>
  <c r="K11" i="21"/>
  <c r="J11" i="21"/>
  <c r="I11" i="21"/>
  <c r="H11" i="21"/>
  <c r="G11" i="21"/>
  <c r="F11" i="21"/>
  <c r="E11" i="21"/>
  <c r="D11" i="21"/>
  <c r="F13" i="20"/>
  <c r="D13" i="20"/>
  <c r="G12" i="16"/>
  <c r="F12" i="16"/>
  <c r="E12" i="16"/>
  <c r="F12" i="15"/>
  <c r="E12" i="15"/>
  <c r="D12" i="7"/>
  <c r="L11" i="5"/>
  <c r="K11" i="5"/>
  <c r="J11" i="5"/>
  <c r="I11" i="5"/>
  <c r="G11" i="5"/>
  <c r="M11" i="5"/>
  <c r="K12" i="1"/>
  <c r="M12" i="1"/>
</calcChain>
</file>

<file path=xl/sharedStrings.xml><?xml version="1.0" encoding="utf-8"?>
<sst xmlns="http://schemas.openxmlformats.org/spreadsheetml/2006/main" count="1661" uniqueCount="442">
  <si>
    <t>NO</t>
  </si>
  <si>
    <t>WILAYAH DARATAN</t>
  </si>
  <si>
    <t>WILAYAH PERAIRAN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</si>
  <si>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</si>
  <si>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</si>
  <si>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</si>
  <si>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</si>
  <si>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</si>
  <si>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</si>
  <si>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</si>
  <si>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</si>
  <si>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</si>
  <si>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11.</t>
  </si>
  <si>
    <t>12.</t>
  </si>
  <si>
    <t>10.</t>
  </si>
  <si>
    <t>-</t>
  </si>
  <si>
    <t>Ha</t>
  </si>
  <si>
    <t>TOTAL</t>
  </si>
  <si>
    <t>KET</t>
  </si>
  <si>
    <t>BARAT</t>
  </si>
  <si>
    <t>TIMUR</t>
  </si>
  <si>
    <t>SELATAN</t>
  </si>
  <si>
    <t>UTARA</t>
  </si>
  <si>
    <t>PENDUDUK</t>
  </si>
  <si>
    <t>a.JUMLAH PENDUDUK DAN RUMAH TANGGA</t>
  </si>
  <si>
    <t>JUMLAH</t>
  </si>
  <si>
    <t xml:space="preserve">   JUMLAH</t>
  </si>
  <si>
    <t>LAKI-LAKI</t>
  </si>
  <si>
    <t>PEREMPUAN</t>
  </si>
  <si>
    <t xml:space="preserve">                   JUMLAH</t>
  </si>
  <si>
    <t>c.PENDUDUK MENURUT KELOMPOK UMUR</t>
  </si>
  <si>
    <t xml:space="preserve">                                                                     KELOMPOK UMUR MENURUT JENIS KELOMPOK</t>
  </si>
  <si>
    <t>0-2 TH</t>
  </si>
  <si>
    <t>3-4 TH</t>
  </si>
  <si>
    <t>5-6 TH</t>
  </si>
  <si>
    <t>7-12 TH</t>
  </si>
  <si>
    <t>12-15 TH</t>
  </si>
  <si>
    <t>16-18 TH</t>
  </si>
  <si>
    <t>19-24 TH</t>
  </si>
  <si>
    <t>25-39 TH</t>
  </si>
  <si>
    <t>40-60 TH</t>
  </si>
  <si>
    <t>&gt;60 TH</t>
  </si>
  <si>
    <t>d. JUMLAH PENDUDUK MENURUT MATA PENCAHARIAN</t>
  </si>
  <si>
    <t xml:space="preserve">                                                           MATA PENCAHARIAN</t>
  </si>
  <si>
    <t>PNS</t>
  </si>
  <si>
    <t>TNI</t>
  </si>
  <si>
    <t>POLRI</t>
  </si>
  <si>
    <t>PETANI</t>
  </si>
  <si>
    <t>NELAYAN</t>
  </si>
  <si>
    <t>PEDAGANG</t>
  </si>
  <si>
    <t>BURUH</t>
  </si>
  <si>
    <t>LAIN-LAIN</t>
  </si>
  <si>
    <t xml:space="preserve">                             JUMLAH</t>
  </si>
  <si>
    <t>PERTANIAN</t>
  </si>
  <si>
    <t>a. LUAS LAHAN GARAPAN</t>
  </si>
  <si>
    <t xml:space="preserve">                                         LUAS GARAPAN (Ha)</t>
  </si>
  <si>
    <t>PADI</t>
  </si>
  <si>
    <t>JAGUNG</t>
  </si>
  <si>
    <t>KACANG</t>
  </si>
  <si>
    <t>13.</t>
  </si>
  <si>
    <t xml:space="preserve">                                JUMLAH</t>
  </si>
  <si>
    <t>b.LUAS TANAH MENURUT JENIS PENGAIRAN</t>
  </si>
  <si>
    <t>PETERNAKAN</t>
  </si>
  <si>
    <t>a. POPULASI TERNAK BESAR</t>
  </si>
  <si>
    <t xml:space="preserve">                                 JUMLAH POPULASI (EKOR)</t>
  </si>
  <si>
    <t>SAPI</t>
  </si>
  <si>
    <t>KERBAU</t>
  </si>
  <si>
    <t xml:space="preserve">                       JUMLAH</t>
  </si>
  <si>
    <t>b.POPULASI TERNAK KECIL</t>
  </si>
  <si>
    <t>c. POPULASI TERNAK UNGGAS</t>
  </si>
  <si>
    <t>BEBEK</t>
  </si>
  <si>
    <t>ANGSA</t>
  </si>
  <si>
    <t xml:space="preserve"> SERATI</t>
  </si>
  <si>
    <t xml:space="preserve">                    JUMLAH</t>
  </si>
  <si>
    <t>d.USAHA PETERNAKAN</t>
  </si>
  <si>
    <t xml:space="preserve">                                                  JENIS USAHA                                            </t>
  </si>
  <si>
    <t>PERIKANAN</t>
  </si>
  <si>
    <t>a. JENIS ALAT TANGKAP</t>
  </si>
  <si>
    <t>b. BUDIDAYA PERIKANAN DARAT</t>
  </si>
  <si>
    <t>TAMBAK</t>
  </si>
  <si>
    <t>KOLAM</t>
  </si>
  <si>
    <t xml:space="preserve">                                  JUMLAH</t>
  </si>
  <si>
    <t>c.BUDIDAYA HASIL PERIKANAN</t>
  </si>
  <si>
    <t>d. JENIS SARANA TANGKAP</t>
  </si>
  <si>
    <t xml:space="preserve">          SARANA TANGKAP (UNIT/BUAH)</t>
  </si>
  <si>
    <t>SAMPAN</t>
  </si>
  <si>
    <t>e.   FASILITAS PELELANGAN IKAN</t>
  </si>
  <si>
    <t xml:space="preserve"> - Ada </t>
  </si>
  <si>
    <t>f.  FASILITAS PENDINGIN IKAN</t>
  </si>
  <si>
    <t>PERKEBUNAN</t>
  </si>
  <si>
    <t>a. LUAS TANAH PERKEBUNAN</t>
  </si>
  <si>
    <t>KELAPA</t>
  </si>
  <si>
    <t>KARET</t>
  </si>
  <si>
    <t>COKLAT</t>
  </si>
  <si>
    <t>SAHANG</t>
  </si>
  <si>
    <t>JARAK</t>
  </si>
  <si>
    <t>VANILA</t>
  </si>
  <si>
    <t>PALA</t>
  </si>
  <si>
    <t>KOPI</t>
  </si>
  <si>
    <t>CENGKEH</t>
  </si>
  <si>
    <t>b. HASIL PRODUKSI PERKEBUNAN</t>
  </si>
  <si>
    <t xml:space="preserve">                                                                                                                    JUMLAH PRODUKSI (TON/TH)</t>
  </si>
  <si>
    <t>KEHUTANAN</t>
  </si>
  <si>
    <t>a. LUAS HUTAN MENURUT PENGGUNAAN</t>
  </si>
  <si>
    <t>b. LUAS HUTAN MENURUT STATUS</t>
  </si>
  <si>
    <t>NEGARA</t>
  </si>
  <si>
    <t>HPH/HTI</t>
  </si>
  <si>
    <t>PERTAMBANGAN</t>
  </si>
  <si>
    <t>a.  TAMBANG GALIAN</t>
  </si>
  <si>
    <t>A</t>
  </si>
  <si>
    <t>B</t>
  </si>
  <si>
    <t>C</t>
  </si>
  <si>
    <t>LUAS TAMBANG GALIAN (Ha)</t>
  </si>
  <si>
    <t>JUMLAH TAMBANG GALIAN (Ha)</t>
  </si>
  <si>
    <t>INDUSTRI</t>
  </si>
  <si>
    <t>a. PENGOLAHAN PANGAN</t>
  </si>
  <si>
    <t>TAPIOKA</t>
  </si>
  <si>
    <t>ROTI</t>
  </si>
  <si>
    <t>MINUMAN</t>
  </si>
  <si>
    <t>GULA</t>
  </si>
  <si>
    <t>b. JUMLAH INDUSTRI PERABOTAN</t>
  </si>
  <si>
    <t>c. JUMLAH INDUSTRI BAHAN BANGUNAN</t>
  </si>
  <si>
    <t xml:space="preserve">a. AKTIVITAS PEREKONOMIAN </t>
  </si>
  <si>
    <t xml:space="preserve">                      SARANA DAN PRASARANA PEREKONOMIAN</t>
  </si>
  <si>
    <t>KOPERASI</t>
  </si>
  <si>
    <t>PERTOKOAN</t>
  </si>
  <si>
    <t>PASAR</t>
  </si>
  <si>
    <t>PERUSAHAAN</t>
  </si>
  <si>
    <t>BANK</t>
  </si>
  <si>
    <t>b. JUMLAH SANGGAR BUDAYA</t>
  </si>
  <si>
    <t>NAMA SANGGAR BUDAYA</t>
  </si>
  <si>
    <t xml:space="preserve">    JUMLAH SANGGAR BUDAYA</t>
  </si>
  <si>
    <t>KESEHATAN</t>
  </si>
  <si>
    <t>a. JUMLAH FASILITAS KESEHATAN</t>
  </si>
  <si>
    <t>PUSKESMAS</t>
  </si>
  <si>
    <t>PUSTU</t>
  </si>
  <si>
    <t>POSYANDU</t>
  </si>
  <si>
    <t>POLINDES</t>
  </si>
  <si>
    <t>POSKESDES</t>
  </si>
  <si>
    <t>b. TENAGA KESEHATAN</t>
  </si>
  <si>
    <t>DOKTER</t>
  </si>
  <si>
    <t>BIDAN</t>
  </si>
  <si>
    <t>c. AIR BERSIH</t>
  </si>
  <si>
    <t>PAH</t>
  </si>
  <si>
    <t>14.</t>
  </si>
  <si>
    <t>KEAGAMAAN</t>
  </si>
  <si>
    <t>a.  JUMLAH SARANA IBADAH MENURUT JENISNYA</t>
  </si>
  <si>
    <t xml:space="preserve">                 ISLAM</t>
  </si>
  <si>
    <t>HINDU</t>
  </si>
  <si>
    <t>BUDHA</t>
  </si>
  <si>
    <t>MESJID</t>
  </si>
  <si>
    <t>SURAU</t>
  </si>
  <si>
    <t>GEREJA</t>
  </si>
  <si>
    <t>PURA</t>
  </si>
  <si>
    <t>VIHARA</t>
  </si>
  <si>
    <t>15.</t>
  </si>
  <si>
    <t>a. PANJANG JALAN MENURUT JENIS PERMUKAAN (KM)</t>
  </si>
  <si>
    <t xml:space="preserve">                                               JENIS PERMUKAAN JALAN</t>
  </si>
  <si>
    <t xml:space="preserve">               DIASPAL</t>
  </si>
  <si>
    <t xml:space="preserve"> BALAI PERTEMUAN</t>
  </si>
  <si>
    <t>17.</t>
  </si>
  <si>
    <t>EKONOMI</t>
  </si>
  <si>
    <t>b. JUMLAH ANGKATAN KERJA MENURUT PENDIDIKAN</t>
  </si>
  <si>
    <t>SD</t>
  </si>
  <si>
    <t>SLTP</t>
  </si>
  <si>
    <t>SLTA</t>
  </si>
  <si>
    <t>DIPLOMA</t>
  </si>
  <si>
    <t>SARJANA</t>
  </si>
  <si>
    <t>c. JUMLAH PELANGGAN LISTRIK</t>
  </si>
  <si>
    <t>PLN</t>
  </si>
  <si>
    <t>NON PLN</t>
  </si>
  <si>
    <t>RASIO</t>
  </si>
  <si>
    <t>d.JUMLAH PENDUDUK MISKIN</t>
  </si>
  <si>
    <t>PENDIDIKAN</t>
  </si>
  <si>
    <t>a.  FASILITAS PENDIDIKAN</t>
  </si>
  <si>
    <t>TK</t>
  </si>
  <si>
    <t>UNIVERSITAS</t>
  </si>
  <si>
    <t>b. JUMLAH ANAK USIA SEKOLAH,JUMLAH ANAK SEKOLAH DAN JUMLAH ANAK PUTUS SEKOLAH</t>
  </si>
  <si>
    <t xml:space="preserve">  JUMLAH ANAK SEKOLAH</t>
  </si>
  <si>
    <t xml:space="preserve">   JUMLAH ANAK PUTUS SEKOLAH</t>
  </si>
  <si>
    <t>c. JUMLAH SEKOLAH MENURUT TINGKATAN DAN STATUS</t>
  </si>
  <si>
    <t>MI</t>
  </si>
  <si>
    <t>MTS</t>
  </si>
  <si>
    <t>ALIYAH</t>
  </si>
  <si>
    <t>d.  JUMLAH TENAGA GURU MENURUT TINGKATAN DAN STATUS</t>
  </si>
  <si>
    <t>NEGERI</t>
  </si>
  <si>
    <t>SWASTA</t>
  </si>
  <si>
    <t>e. JUMLAH TENAGA GURU MENURUT TINGKATAN PENDIDIKAN</t>
  </si>
  <si>
    <t>D I</t>
  </si>
  <si>
    <t>D II</t>
  </si>
  <si>
    <t>D III</t>
  </si>
  <si>
    <t>a.  JUMLAH PEMILIK KENDARAAN BERMOTOR</t>
  </si>
  <si>
    <t>RODA 2</t>
  </si>
  <si>
    <t>RODA 4</t>
  </si>
  <si>
    <t>RODA 6</t>
  </si>
  <si>
    <t>JUMLAH TOWER</t>
  </si>
  <si>
    <t>KETERANGAN</t>
  </si>
  <si>
    <t xml:space="preserve"> </t>
  </si>
  <si>
    <t>TAMAT SD</t>
  </si>
  <si>
    <t>KONDISI</t>
  </si>
  <si>
    <t>NAMA PRASARANA</t>
  </si>
  <si>
    <t>BAIK</t>
  </si>
  <si>
    <t>Mesin Ketik</t>
  </si>
  <si>
    <t>Telepon</t>
  </si>
  <si>
    <t>Kantor Camat</t>
  </si>
  <si>
    <t>Meja Kerja</t>
  </si>
  <si>
    <t>Kursi Meja</t>
  </si>
  <si>
    <t>Aula /Gedung Pertemuan</t>
  </si>
  <si>
    <t>Meja Rapat</t>
  </si>
  <si>
    <t>Kursi Rapat</t>
  </si>
  <si>
    <t>Lemari Arsip / Filling Kabinet</t>
  </si>
  <si>
    <t>RUSAK RINGAN</t>
  </si>
  <si>
    <t>Brankas</t>
  </si>
  <si>
    <t>Komputer/Laptop</t>
  </si>
  <si>
    <t>a.  Instansi Vertikal</t>
  </si>
  <si>
    <t>b.  Instansi Otonomi</t>
  </si>
  <si>
    <t>c.  Instansi BUMN/BUMD</t>
  </si>
  <si>
    <t>1.  PENDATAAN PROFIL DESA</t>
  </si>
  <si>
    <t>a.</t>
  </si>
  <si>
    <t>b.</t>
  </si>
  <si>
    <t>c.</t>
  </si>
  <si>
    <t xml:space="preserve">Pemanfaatan data profil desa    :    sudah </t>
  </si>
  <si>
    <t>2.  PELAKSANAAN MUSREMBANG DESA</t>
  </si>
  <si>
    <t>3.  PENDATAAN PROFIL KECAMATAN</t>
  </si>
  <si>
    <t xml:space="preserve">Pendataan Profil Kecamatan                                                                                                                        </t>
  </si>
  <si>
    <t>: sudah</t>
  </si>
  <si>
    <t>Pemanfaatan Data Profil Kecamatan</t>
  </si>
  <si>
    <t>4.  PELAKSANAAN MUSREMBANG KECAMATAN</t>
  </si>
  <si>
    <t>URAIAN</t>
  </si>
  <si>
    <t>Bulan Pelaksanaan</t>
  </si>
  <si>
    <t>Jumlah Yang Hadir</t>
  </si>
  <si>
    <t>50 ORANG</t>
  </si>
  <si>
    <t>Biaya Pelaksanaan</t>
  </si>
  <si>
    <t>APBD</t>
  </si>
  <si>
    <t>Jumlah Usulan Proyek Yang Diterima/Disepakati</t>
  </si>
  <si>
    <t>Jumlah Usulan Proyek Yang Dibiayai Swadaya masyarakat</t>
  </si>
  <si>
    <t>Jumlah Usulan Proyek yang Dibiayai APB Desa</t>
  </si>
  <si>
    <t>Jumlah Usulan Proyek yang Dibiayai APBD Kabupaten</t>
  </si>
  <si>
    <t>Jumlah Usulan Proyek yang Dibiayai APBD Provinsi</t>
  </si>
  <si>
    <t>Jumlah Usulan Proyek yang Dibiayai APBN</t>
  </si>
  <si>
    <t>Sertifikat</t>
  </si>
  <si>
    <t>SKT</t>
  </si>
  <si>
    <t>1.LUAS WILAYAH (KM)</t>
  </si>
  <si>
    <t>(Km)</t>
  </si>
  <si>
    <t>Km</t>
  </si>
  <si>
    <t>TAHAPAN PENEGASAN BATAS WILAYAH DESA</t>
  </si>
  <si>
    <t>JUMLAH RUMAH TANGGA</t>
  </si>
  <si>
    <t>JUMLAH PENDUDUK</t>
  </si>
  <si>
    <t>LUAS WILAYAH (KM2)</t>
  </si>
  <si>
    <t>b. LUAS DAN KEPADATAN PENDUDUK</t>
  </si>
  <si>
    <t>UBI KAYU</t>
  </si>
  <si>
    <t>KACANG KEDELAI</t>
  </si>
  <si>
    <t>TEKNIS (Ha)</t>
  </si>
  <si>
    <t>TADAH HUJAN (Ha)</t>
  </si>
  <si>
    <t xml:space="preserve"> PASANG SURUT (Ha)</t>
  </si>
  <si>
    <t xml:space="preserve"> JUMLAH POPULASI (EKOR)</t>
  </si>
  <si>
    <t>AYAM UNGGAS</t>
  </si>
  <si>
    <t>AYAM RAS</t>
  </si>
  <si>
    <t>TERNAK  BESAR</t>
  </si>
  <si>
    <t>TERNAK KECIL</t>
  </si>
  <si>
    <t>TERNAK  UNGGAS</t>
  </si>
  <si>
    <t xml:space="preserve"> RUMAH PEMOTONGAN HEWAN</t>
  </si>
  <si>
    <t>PAKAN TERNAK</t>
  </si>
  <si>
    <t>USAHA PENERBITAN</t>
  </si>
  <si>
    <t>WILAYAH KHUSUS (HUTAN LINDUNG, MARGA SATWA DLL</t>
  </si>
  <si>
    <r>
      <t xml:space="preserve">   KEPADATAN/KM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</si>
  <si>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d. JUMLAH PENDUDUK MENURUT PENDDIKAN</t>
  </si>
  <si>
    <t>TINGKAT PENDIDIKAN</t>
  </si>
  <si>
    <t>TIDAK TAMAT SD</t>
  </si>
  <si>
    <t>SMK</t>
  </si>
  <si>
    <t>AKADEMIK/SEKOLAH TINGGI</t>
  </si>
  <si>
    <t>JENIS ALAT TANGKAP (Pukat Pantai, Pukat Cincin, Jaring Insang, Bagan Perahu Rakit, Pancing Tonda, Dll )</t>
  </si>
  <si>
    <t>PERAIRAN UMUM</t>
  </si>
  <si>
    <t>MINA PADI</t>
  </si>
  <si>
    <t>JENIS PERIKANAN DARAT (Ha)</t>
  </si>
  <si>
    <t xml:space="preserve"> JUMLAH</t>
  </si>
  <si>
    <t>JENIS BUDIDAYA</t>
  </si>
  <si>
    <t>MOTOR TEMPEL</t>
  </si>
  <si>
    <t xml:space="preserve">KAPAL MOTOR </t>
  </si>
  <si>
    <t>KAPAL MOTOR 0-5 GT</t>
  </si>
  <si>
    <t>JENIS PERKEBUNAN</t>
  </si>
  <si>
    <t>KELAPA SAWIT</t>
  </si>
  <si>
    <t>LUAS HUTAN (Ha)</t>
  </si>
  <si>
    <t>PRODUKSI KONVEKSI (HPK)</t>
  </si>
  <si>
    <t>PRODUKSI TERBATAS (HPT)</t>
  </si>
  <si>
    <t>PRODUKSI (HP)</t>
  </si>
  <si>
    <t>LINDUNG (HL)</t>
  </si>
  <si>
    <t>STATUS KEPEMILIKAN</t>
  </si>
  <si>
    <t>HUTAN RAKYAT</t>
  </si>
  <si>
    <t>HUTAN TANAMAN RAKAT</t>
  </si>
  <si>
    <t>b.  UASAHA TAMBANG GALIAN</t>
  </si>
  <si>
    <t>JUMLAH INDUSTRI OLAHAN PANGAN</t>
  </si>
  <si>
    <t>TEPUNG BERAS</t>
  </si>
  <si>
    <t>GILINGAN PADI</t>
  </si>
  <si>
    <t>MEBEL</t>
  </si>
  <si>
    <t xml:space="preserve"> KOMPOR MINYAK</t>
  </si>
  <si>
    <t xml:space="preserve"> LAMPU TEMPEL</t>
  </si>
  <si>
    <t>JENIS INDUSTRI PERABOTAN</t>
  </si>
  <si>
    <t>BATAKO</t>
  </si>
  <si>
    <t xml:space="preserve"> GORONG-GORONG/ TEMPAYAN</t>
  </si>
  <si>
    <t xml:space="preserve"> JENIS INDUSTRI</t>
  </si>
  <si>
    <t>a.  JUMLAH OBYEK WISATA</t>
  </si>
  <si>
    <t>11. PERDAGANGAN</t>
  </si>
  <si>
    <t>12. PARIWISATA</t>
  </si>
  <si>
    <t>NAMA OBYEK WISATA</t>
  </si>
  <si>
    <t>NAMA FASILITAS</t>
  </si>
  <si>
    <t>MANTRI KESEHATAN/PERAWAT</t>
  </si>
  <si>
    <t>DUKUN BAYI TERLATIH</t>
  </si>
  <si>
    <t>SUMUR GALI</t>
  </si>
  <si>
    <t>MCK UMUM</t>
  </si>
  <si>
    <t>SUMUR BOR</t>
  </si>
  <si>
    <t>JUMLAH TENAGA KESEHATAN</t>
  </si>
  <si>
    <t xml:space="preserve"> JUMLAH TENAGA KESEHATAN</t>
  </si>
  <si>
    <t>TANAH</t>
  </si>
  <si>
    <t xml:space="preserve">KRISTEN PROTESTAN </t>
  </si>
  <si>
    <t>KRISTEN KHATOLIK</t>
  </si>
  <si>
    <t>FASILITAS PENDUDUNG</t>
  </si>
  <si>
    <t>15.INFRASTRUKTUR</t>
  </si>
  <si>
    <t>OLAHRAGA</t>
  </si>
  <si>
    <t>KERIKIL/DI PERKERAS</t>
  </si>
  <si>
    <t>16. JUMLAH FASILITAS OLAHRAGA DAN BALAI PERTEMUAN</t>
  </si>
  <si>
    <t>a. ANGKATAN KERJA</t>
  </si>
  <si>
    <t>USIA KERJA</t>
  </si>
  <si>
    <t xml:space="preserve"> USIA KERJA YANG BEKERJA</t>
  </si>
  <si>
    <t>USIA KERJA YANG TIDAK BEKERJA</t>
  </si>
  <si>
    <t>JUMLAH PENDUDUK (KK)</t>
  </si>
  <si>
    <t>JUMLAH PELANGGAN LISTRIK</t>
  </si>
  <si>
    <t>JUMLAH PENDUDUK MISKIN (KK)</t>
  </si>
  <si>
    <t>UNIVERSITAS TINNGI</t>
  </si>
  <si>
    <t>PERGURUAN TINGGI</t>
  </si>
  <si>
    <t xml:space="preserve"> JUMLAH ANAK USIA SEKOLAH</t>
  </si>
  <si>
    <t>SEKOLAH NEGERI</t>
  </si>
  <si>
    <t>SEKOLAH SWASTA</t>
  </si>
  <si>
    <t>TINGKATAN GURU</t>
  </si>
  <si>
    <t>STATUS GURU</t>
  </si>
  <si>
    <t>19. TRANSPORTASI</t>
  </si>
  <si>
    <t>MOTOR AIR / PERAHU MOTOR</t>
  </si>
  <si>
    <t>JUMLAH KENDARAAN</t>
  </si>
  <si>
    <t>20. RANA TELEKOMUNIKASI (TOWER)</t>
  </si>
  <si>
    <t>JARAK TEMPUH (KM)</t>
  </si>
  <si>
    <t xml:space="preserve">WAKTU TEMPUH (MENIT) </t>
  </si>
  <si>
    <t>22. APARATUR PEMERINTAH</t>
  </si>
  <si>
    <t>Terisi/Belum</t>
  </si>
  <si>
    <t>TERISI</t>
  </si>
  <si>
    <t>RUSAK BERAT</t>
  </si>
  <si>
    <t>26. KEAGRARIAAN</t>
  </si>
  <si>
    <t>25. MANAJEMEN PEMBANGUNAN</t>
  </si>
  <si>
    <t xml:space="preserve">Jumlah desa yang sudah melaksanakan Musrembang desa   </t>
  </si>
  <si>
    <t>: 13 Desa</t>
  </si>
  <si>
    <t>Jumlah desa yang memiliki profil desa</t>
  </si>
  <si>
    <t>Jumlah desa yang belum memiliki profil desa</t>
  </si>
  <si>
    <t>: Sudah</t>
  </si>
  <si>
    <t>Jumlah desa yang belum melaksanakan Musrembang desa</t>
  </si>
  <si>
    <t>KAMBING</t>
  </si>
  <si>
    <t>: 0 Desa</t>
  </si>
  <si>
    <t>Jadwal pelaksanaan    : BULAN JANUARI 2017</t>
  </si>
  <si>
    <t>: BULAN JANUARI 2017</t>
  </si>
  <si>
    <t xml:space="preserve"> BULAN FEBUARI 2017</t>
  </si>
  <si>
    <t>13 Desa</t>
  </si>
  <si>
    <t>1 Kecamatan</t>
  </si>
  <si>
    <t>121 Rt (imbal Swadaya)</t>
  </si>
  <si>
    <t>NAMA DUSUN</t>
  </si>
  <si>
    <t>no dan tanggal penetapan</t>
  </si>
  <si>
    <t>1.BATAS WILAYAH ADMINISTRASI DESA DAN DUSUN</t>
  </si>
  <si>
    <t>BUBUT KAYU/MEUBEL</t>
  </si>
  <si>
    <t>b.  JARAK DAN WAKTU TEMPUH DARI DUSUN KEKANTOR DESA</t>
  </si>
  <si>
    <t>Kantor BPD</t>
  </si>
  <si>
    <t>Gedung PKK</t>
  </si>
  <si>
    <t>Gedung LPMD</t>
  </si>
  <si>
    <t>Televisi</t>
  </si>
  <si>
    <t>23. PRASARANA PEMERINTAHAN DESA......</t>
  </si>
  <si>
    <t>24. INSTANSI PEMERINTAH YANG ADA DI DESA.....</t>
  </si>
  <si>
    <t>1) ...........................................</t>
  </si>
  <si>
    <t>2) ..........................................</t>
  </si>
  <si>
    <t>3) ..........................................</t>
  </si>
  <si>
    <t>4)............................................</t>
  </si>
  <si>
    <t>2) ...........................................</t>
  </si>
  <si>
    <t>3) ...........................................</t>
  </si>
  <si>
    <t>4) ...........................................</t>
  </si>
  <si>
    <t>KETERANGAN / LOKASI KEGIATAN</t>
  </si>
  <si>
    <t>a.  TANAH KAS PEMERINTAHAN DESA</t>
  </si>
  <si>
    <t>DESA/DUSUN</t>
  </si>
  <si>
    <t>BATAS WILAYAH DESA DAN DUSUN</t>
  </si>
  <si>
    <t>a.PEMERINTAH DESA</t>
  </si>
  <si>
    <t>c.  TINGKAT PENDIDIKAN JUMLAH APARAT DESA</t>
  </si>
  <si>
    <t>DUSUN CEMPAKA</t>
  </si>
  <si>
    <t>DUSUN MAWAR</t>
  </si>
  <si>
    <t>DUSUN MELATI</t>
  </si>
  <si>
    <t>DUSUN ANGGREK</t>
  </si>
  <si>
    <t>DUSUN BERINGIN</t>
  </si>
  <si>
    <t xml:space="preserve">DUSUN MELATI </t>
  </si>
  <si>
    <t xml:space="preserve">Bendahara </t>
  </si>
  <si>
    <t>DESA KALIMAS</t>
  </si>
  <si>
    <t>PUNGGUR KAPUAS</t>
  </si>
  <si>
    <t>PAL IX</t>
  </si>
  <si>
    <t>PUNGGUR KECIL</t>
  </si>
  <si>
    <t>SUNGAI BELIDAK</t>
  </si>
  <si>
    <t>Keputusan Bupati Nomor 375/BPMPD/2012</t>
  </si>
  <si>
    <t>\</t>
  </si>
  <si>
    <t>SINAR MAS 1 DAN HADRIAH</t>
  </si>
  <si>
    <t>HADRAH</t>
  </si>
  <si>
    <t>JAPIN, HADRAH</t>
  </si>
  <si>
    <t>REBANA, HADRAH</t>
  </si>
  <si>
    <t>TARI BALI</t>
  </si>
  <si>
    <t xml:space="preserve"> -</t>
  </si>
  <si>
    <t>SMA</t>
  </si>
  <si>
    <t>Sekretaris Desa</t>
  </si>
  <si>
    <t>Kepala Desa</t>
  </si>
  <si>
    <t>D1</t>
  </si>
  <si>
    <t>Kepala Seksi Pemerintahan</t>
  </si>
  <si>
    <t>Kepala Urusan Keuangan</t>
  </si>
  <si>
    <t>S1</t>
  </si>
  <si>
    <t>J</t>
  </si>
  <si>
    <t>BADAN PERMUSYAWARATAN DESA</t>
  </si>
  <si>
    <t>Ketua</t>
  </si>
  <si>
    <t>Wakil Ketua</t>
  </si>
  <si>
    <t>Sekretaris</t>
  </si>
  <si>
    <t>Anggota</t>
  </si>
  <si>
    <t>Kepala  Seksi Kesejahteraan dan Pelayanan</t>
  </si>
  <si>
    <t xml:space="preserve">Kepala Urusan Umum dan Perencanaan </t>
  </si>
  <si>
    <t>5.  REALISASI PEMBANGUNAN TAHUN ANGGARAN 2017</t>
  </si>
  <si>
    <t>Pembangunan Jembatan Postu</t>
  </si>
  <si>
    <t>Desa Kalimas</t>
  </si>
  <si>
    <t xml:space="preserve">Rehab Jembatan Pertanian </t>
  </si>
  <si>
    <t>RT.022</t>
  </si>
  <si>
    <t>Pembangunan Jalan Rabat Beton</t>
  </si>
  <si>
    <t>RtT.022 &amp; RT.040</t>
  </si>
  <si>
    <t xml:space="preserve">Penimbunan Jalan </t>
  </si>
  <si>
    <t>RT.015</t>
  </si>
  <si>
    <t xml:space="preserve">Turap Beton </t>
  </si>
  <si>
    <t>RT.034</t>
  </si>
  <si>
    <t xml:space="preserve">Pembangunan Jembatan </t>
  </si>
  <si>
    <t xml:space="preserve">Jembatan Pertanian </t>
  </si>
  <si>
    <t>RT.031</t>
  </si>
  <si>
    <t>RT.002</t>
  </si>
  <si>
    <t>RT.007</t>
  </si>
  <si>
    <t>Pendopo Wakaf Muslim</t>
  </si>
  <si>
    <t>RT.004</t>
  </si>
  <si>
    <t>RT.005</t>
  </si>
  <si>
    <t>Kalimas,  13  Januari 2020</t>
  </si>
  <si>
    <t>KEPALA DESA KALIMAS</t>
  </si>
  <si>
    <t>( MURDI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</si>
</sst>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0E+00"/>
  </numFmts>
  <fonts count="2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theme="0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3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12" xfId="0" applyFont="1" applyBorder="1"/>
    <xf numFmtId="0" fontId="0" fillId="0" borderId="10" xfId="0" applyBorder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4" xfId="0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0" xfId="0" applyFont="1" applyBorder="1"/>
    <xf numFmtId="0" fontId="1" fillId="0" borderId="14" xfId="0" applyFont="1" applyBorder="1"/>
    <xf numFmtId="0" fontId="0" fillId="0" borderId="9" xfId="0" applyBorder="1"/>
    <xf numFmtId="0" fontId="1" fillId="0" borderId="0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3" fontId="0" fillId="0" borderId="0" xfId="0" quotePrefix="1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4" fontId="0" fillId="0" borderId="0" xfId="0" applyNumberFormat="1"/>
    <xf numFmtId="2" fontId="6" fillId="0" borderId="0" xfId="0" applyNumberFormat="1" applyFont="1" applyAlignment="1">
      <alignment horizontal="left" indent="1"/>
    </xf>
    <xf numFmtId="0" fontId="0" fillId="0" borderId="1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3" fontId="0" fillId="0" borderId="10" xfId="0" quotePrefix="1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3" xfId="0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quotePrefix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/>
    <xf numFmtId="165" fontId="0" fillId="0" borderId="0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3" fontId="1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3" fontId="8" fillId="0" borderId="10" xfId="0" quotePrefix="1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4" xfId="0" applyFont="1" applyBorder="1"/>
    <xf numFmtId="0" fontId="8" fillId="0" borderId="0" xfId="0" applyFont="1" applyFill="1" applyBorder="1"/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4" fillId="0" borderId="0" xfId="0" applyFont="1" applyBorder="1"/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16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9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wrapText="1"/>
    </xf>
    <xf numFmtId="9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" fontId="0" fillId="0" borderId="10" xfId="0" quotePrefix="1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" fontId="0" fillId="0" borderId="0" xfId="0" quotePrefix="1" applyNumberForma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7" fillId="0" borderId="10" xfId="0" quotePrefix="1" applyNumberFormat="1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3" fontId="7" fillId="0" borderId="12" xfId="0" quotePrefix="1" applyNumberFormat="1" applyFont="1" applyBorder="1" applyAlignment="1">
      <alignment horizontal="center" vertical="center"/>
    </xf>
    <xf numFmtId="3" fontId="14" fillId="0" borderId="1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65" fontId="17" fillId="0" borderId="0" xfId="0" applyNumberFormat="1" applyFont="1" applyBorder="1"/>
    <xf numFmtId="0" fontId="7" fillId="0" borderId="10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8" fillId="0" borderId="10" xfId="1" applyFont="1" applyBorder="1" applyAlignment="1">
      <alignment horizontal="center" vertical="center"/>
    </xf>
    <xf numFmtId="164" fontId="8" fillId="0" borderId="10" xfId="1" quotePrefix="1" applyFont="1" applyBorder="1" applyAlignment="1">
      <alignment horizontal="center" vertical="center"/>
    </xf>
    <xf numFmtId="164" fontId="7" fillId="0" borderId="10" xfId="1" quotePrefix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16" fillId="0" borderId="10" xfId="1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0" fillId="0" borderId="0" xfId="0" applyFont="1" applyBorder="1"/>
    <xf numFmtId="0" fontId="20" fillId="0" borderId="0" xfId="0" applyFont="1"/>
    <xf numFmtId="164" fontId="20" fillId="0" borderId="0" xfId="0" applyNumberFormat="1" applyFont="1" applyBorder="1"/>
    <xf numFmtId="0" fontId="20" fillId="0" borderId="0" xfId="0" applyFont="1" applyBorder="1" applyAlignment="1">
      <alignment horizontal="center"/>
    </xf>
    <xf numFmtId="3" fontId="20" fillId="0" borderId="0" xfId="0" applyNumberFormat="1" applyFont="1" applyBorder="1"/>
    <xf numFmtId="1" fontId="20" fillId="0" borderId="0" xfId="0" applyNumberFormat="1" applyFont="1" applyBorder="1"/>
    <xf numFmtId="1" fontId="21" fillId="0" borderId="10" xfId="2" quotePrefix="1" applyNumberFormat="1" applyFont="1" applyBorder="1" applyAlignment="1">
      <alignment horizontal="center" vertical="center"/>
    </xf>
    <xf numFmtId="1" fontId="21" fillId="0" borderId="0" xfId="2" quotePrefix="1" applyNumberFormat="1" applyFont="1" applyBorder="1" applyAlignment="1">
      <alignment horizontal="center" vertical="center"/>
    </xf>
    <xf numFmtId="1" fontId="20" fillId="0" borderId="0" xfId="0" applyNumberFormat="1" applyFont="1"/>
    <xf numFmtId="1" fontId="19" fillId="0" borderId="0" xfId="0" applyNumberFormat="1" applyFont="1"/>
    <xf numFmtId="1" fontId="22" fillId="0" borderId="10" xfId="2" quotePrefix="1" applyNumberFormat="1" applyFont="1" applyBorder="1" applyAlignment="1">
      <alignment horizontal="center" vertical="center"/>
    </xf>
    <xf numFmtId="1" fontId="22" fillId="0" borderId="0" xfId="2" quotePrefix="1" applyNumberFormat="1" applyFont="1" applyBorder="1" applyAlignment="1">
      <alignment horizontal="center" vertical="center"/>
    </xf>
    <xf numFmtId="0" fontId="20" fillId="0" borderId="0" xfId="0" applyFont="1" applyBorder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0" borderId="8" xfId="0" quotePrefix="1" applyNumberFormat="1" applyBorder="1" applyAlignment="1">
      <alignment horizontal="center" vertical="center"/>
    </xf>
    <xf numFmtId="3" fontId="0" fillId="0" borderId="9" xfId="0" quotePrefix="1" applyNumberForma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8" fillId="0" borderId="10" xfId="1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20"/>
  <sheetViews>
    <sheetView view="pageBreakPreview" topLeftCell="B1" zoomScale="80" zoomScaleNormal="80" zoomScaleSheetLayoutView="80" workbookViewId="0">
      <selection activeCell="G7" sqref="G7:G8"/>
    </sheetView>
  </sheetViews>
  <sheetFormatPr defaultRowHeight="15" x14ac:dyDescent="0.25"/>
  <cols>
    <col min="1" max="1" width="2.42578125" customWidth="1"/>
    <col min="2" max="2" width="20.85546875" customWidth="1"/>
    <col min="3" max="6" width="34.140625" customWidth="1"/>
    <col min="7" max="7" width="27.7109375" customWidth="1"/>
    <col min="8" max="8" width="7.140625" customWidth="1"/>
  </cols>
  <sheetData>
    <row r="2" spans="2:7" x14ac:dyDescent="0.25">
      <c r="B2" s="1" t="s">
        <v>363</v>
      </c>
      <c r="C2" s="1"/>
    </row>
    <row r="4" spans="2:7" ht="12" customHeight="1" x14ac:dyDescent="0.25">
      <c r="B4" s="261" t="s">
        <v>382</v>
      </c>
      <c r="C4" s="262"/>
      <c r="D4" s="262"/>
      <c r="E4" s="262"/>
      <c r="F4" s="263"/>
      <c r="G4" s="259" t="s">
        <v>245</v>
      </c>
    </row>
    <row r="5" spans="2:7" ht="12" customHeight="1" x14ac:dyDescent="0.25">
      <c r="B5" s="264"/>
      <c r="C5" s="265"/>
      <c r="D5" s="265"/>
      <c r="E5" s="265"/>
      <c r="F5" s="266"/>
      <c r="G5" s="260"/>
    </row>
    <row r="6" spans="2:7" ht="16.5" customHeight="1" x14ac:dyDescent="0.25">
      <c r="B6" s="191" t="s">
        <v>381</v>
      </c>
      <c r="C6" s="154" t="s">
        <v>19</v>
      </c>
      <c r="D6" s="154" t="s">
        <v>20</v>
      </c>
      <c r="E6" s="154" t="s">
        <v>21</v>
      </c>
      <c r="F6" s="154" t="s">
        <v>22</v>
      </c>
      <c r="G6" s="192" t="s">
        <v>362</v>
      </c>
    </row>
    <row r="7" spans="2:7" ht="21.75" customHeight="1" x14ac:dyDescent="0.25">
      <c r="B7" s="267" t="s">
        <v>392</v>
      </c>
      <c r="C7" s="255" t="s">
        <v>393</v>
      </c>
      <c r="D7" s="257" t="s">
        <v>394</v>
      </c>
      <c r="E7" s="255" t="s">
        <v>395</v>
      </c>
      <c r="F7" s="269" t="s">
        <v>396</v>
      </c>
      <c r="G7" s="257" t="s">
        <v>397</v>
      </c>
    </row>
    <row r="8" spans="2:7" ht="21.75" customHeight="1" x14ac:dyDescent="0.25">
      <c r="B8" s="268"/>
      <c r="C8" s="256"/>
      <c r="D8" s="258"/>
      <c r="E8" s="256"/>
      <c r="F8" s="270"/>
      <c r="G8" s="258"/>
    </row>
    <row r="9" spans="2:7" ht="21.75" customHeight="1" x14ac:dyDescent="0.25">
      <c r="B9" s="255" t="s">
        <v>385</v>
      </c>
      <c r="C9" s="255" t="s">
        <v>389</v>
      </c>
      <c r="D9" s="257" t="s">
        <v>386</v>
      </c>
      <c r="E9" s="255" t="s">
        <v>396</v>
      </c>
      <c r="F9" s="269" t="s">
        <v>395</v>
      </c>
      <c r="G9" s="257" t="s">
        <v>397</v>
      </c>
    </row>
    <row r="10" spans="2:7" ht="21.75" customHeight="1" x14ac:dyDescent="0.25">
      <c r="B10" s="256"/>
      <c r="C10" s="256"/>
      <c r="D10" s="258"/>
      <c r="E10" s="256"/>
      <c r="F10" s="270"/>
      <c r="G10" s="258"/>
    </row>
    <row r="11" spans="2:7" ht="21.75" customHeight="1" x14ac:dyDescent="0.25">
      <c r="B11" s="255" t="s">
        <v>386</v>
      </c>
      <c r="C11" s="255" t="s">
        <v>385</v>
      </c>
      <c r="D11" s="257" t="s">
        <v>394</v>
      </c>
      <c r="E11" s="255" t="s">
        <v>396</v>
      </c>
      <c r="F11" s="269" t="s">
        <v>387</v>
      </c>
      <c r="G11" s="257" t="s">
        <v>397</v>
      </c>
    </row>
    <row r="12" spans="2:7" ht="21.75" customHeight="1" x14ac:dyDescent="0.25">
      <c r="B12" s="256"/>
      <c r="C12" s="256"/>
      <c r="D12" s="258"/>
      <c r="E12" s="256"/>
      <c r="F12" s="270"/>
      <c r="G12" s="258"/>
    </row>
    <row r="13" spans="2:7" ht="21.75" customHeight="1" x14ac:dyDescent="0.25">
      <c r="B13" s="255" t="s">
        <v>387</v>
      </c>
      <c r="C13" s="255" t="s">
        <v>385</v>
      </c>
      <c r="D13" s="257" t="s">
        <v>394</v>
      </c>
      <c r="E13" s="255" t="s">
        <v>386</v>
      </c>
      <c r="F13" s="255" t="s">
        <v>388</v>
      </c>
      <c r="G13" s="257" t="s">
        <v>397</v>
      </c>
    </row>
    <row r="14" spans="2:7" ht="21.75" customHeight="1" x14ac:dyDescent="0.25">
      <c r="B14" s="256"/>
      <c r="C14" s="256"/>
      <c r="D14" s="258"/>
      <c r="E14" s="256"/>
      <c r="F14" s="256"/>
      <c r="G14" s="258"/>
    </row>
    <row r="15" spans="2:7" ht="21.75" customHeight="1" x14ac:dyDescent="0.25">
      <c r="B15" s="255" t="s">
        <v>388</v>
      </c>
      <c r="C15" s="255" t="s">
        <v>385</v>
      </c>
      <c r="D15" s="257" t="s">
        <v>387</v>
      </c>
      <c r="E15" s="255" t="s">
        <v>387</v>
      </c>
      <c r="F15" s="255" t="s">
        <v>395</v>
      </c>
      <c r="G15" s="257" t="s">
        <v>397</v>
      </c>
    </row>
    <row r="16" spans="2:7" ht="21.75" customHeight="1" x14ac:dyDescent="0.25">
      <c r="B16" s="256"/>
      <c r="C16" s="256"/>
      <c r="D16" s="258"/>
      <c r="E16" s="256"/>
      <c r="F16" s="256"/>
      <c r="G16" s="258"/>
    </row>
    <row r="17" spans="2:7" ht="21.75" customHeight="1" x14ac:dyDescent="0.25">
      <c r="B17" s="255" t="s">
        <v>389</v>
      </c>
      <c r="C17" s="255" t="s">
        <v>393</v>
      </c>
      <c r="D17" s="255" t="s">
        <v>385</v>
      </c>
      <c r="E17" s="255" t="s">
        <v>396</v>
      </c>
      <c r="F17" s="255" t="s">
        <v>395</v>
      </c>
      <c r="G17" s="257" t="s">
        <v>397</v>
      </c>
    </row>
    <row r="18" spans="2:7" ht="21.75" customHeight="1" x14ac:dyDescent="0.25">
      <c r="B18" s="256"/>
      <c r="C18" s="256"/>
      <c r="D18" s="256"/>
      <c r="E18" s="256"/>
      <c r="F18" s="256"/>
      <c r="G18" s="258"/>
    </row>
    <row r="19" spans="2:7" ht="12.95" customHeight="1" x14ac:dyDescent="0.25"/>
    <row r="20" spans="2:7" ht="12.95" customHeight="1" x14ac:dyDescent="0.25"/>
  </sheetData>
  <mergeCells count="38">
    <mergeCell ref="E9:E10"/>
    <mergeCell ref="C9:C10"/>
    <mergeCell ref="C13:C14"/>
    <mergeCell ref="F15:F16"/>
    <mergeCell ref="E15:E16"/>
    <mergeCell ref="D9:D10"/>
    <mergeCell ref="D11:D12"/>
    <mergeCell ref="D15:D16"/>
    <mergeCell ref="D13:D14"/>
    <mergeCell ref="E13:E14"/>
    <mergeCell ref="F13:F14"/>
    <mergeCell ref="G4:G5"/>
    <mergeCell ref="B4:F5"/>
    <mergeCell ref="B7:B8"/>
    <mergeCell ref="B9:B10"/>
    <mergeCell ref="B11:B12"/>
    <mergeCell ref="G7:G8"/>
    <mergeCell ref="G9:G10"/>
    <mergeCell ref="G11:G12"/>
    <mergeCell ref="D7:D8"/>
    <mergeCell ref="C7:C8"/>
    <mergeCell ref="E7:E8"/>
    <mergeCell ref="F7:F8"/>
    <mergeCell ref="F11:F12"/>
    <mergeCell ref="E11:E12"/>
    <mergeCell ref="C11:C12"/>
    <mergeCell ref="F9:F10"/>
    <mergeCell ref="B15:B16"/>
    <mergeCell ref="C15:C16"/>
    <mergeCell ref="G13:G14"/>
    <mergeCell ref="G15:G16"/>
    <mergeCell ref="B17:B18"/>
    <mergeCell ref="C17:C18"/>
    <mergeCell ref="D17:D18"/>
    <mergeCell ref="E17:E18"/>
    <mergeCell ref="F17:F18"/>
    <mergeCell ref="G17:G18"/>
    <mergeCell ref="B13:B14"/>
  </mergeCells>
  <pageMargins left="0.7" right="0.7" top="0.75" bottom="0.75" header="0.3" footer="0.3"/>
  <pageSetup paperSize="5" scale="70" orientation="landscape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A43"/>
  <sheetViews>
    <sheetView view="pageBreakPreview" zoomScale="94" zoomScaleNormal="50" zoomScaleSheetLayoutView="94" workbookViewId="0">
      <selection activeCell="M7" sqref="M7:M10"/>
    </sheetView>
  </sheetViews>
  <sheetFormatPr defaultRowHeight="15" x14ac:dyDescent="0.25"/>
  <cols>
    <col min="1" max="1" width="7.7109375" customWidth="1"/>
    <col min="2" max="2" width="27.7109375" customWidth="1"/>
    <col min="3" max="3" width="13.140625" customWidth="1"/>
    <col min="4" max="4" width="12.42578125" customWidth="1"/>
    <col min="5" max="5" width="13.85546875" customWidth="1"/>
    <col min="6" max="6" width="13.28515625" customWidth="1"/>
    <col min="7" max="7" width="6.7109375" customWidth="1"/>
    <col min="8" max="8" width="8" customWidth="1"/>
    <col min="9" max="9" width="22.85546875" customWidth="1"/>
    <col min="10" max="10" width="8.7109375" customWidth="1"/>
    <col min="11" max="11" width="11.28515625" customWidth="1"/>
    <col min="12" max="12" width="15.28515625" customWidth="1"/>
    <col min="13" max="13" width="10.140625" customWidth="1"/>
  </cols>
  <sheetData>
    <row r="2" spans="1:27" x14ac:dyDescent="0.25">
      <c r="A2" s="1" t="s">
        <v>82</v>
      </c>
      <c r="B2" s="1"/>
      <c r="H2" s="1" t="s">
        <v>83</v>
      </c>
      <c r="N2" s="26"/>
      <c r="O2" s="26"/>
      <c r="P2" s="26"/>
    </row>
    <row r="3" spans="1:27" x14ac:dyDescent="0.25">
      <c r="N3" s="26"/>
      <c r="O3" s="26"/>
      <c r="P3" s="26"/>
    </row>
    <row r="4" spans="1:27" ht="32.450000000000003" customHeight="1" x14ac:dyDescent="0.25">
      <c r="A4" s="98" t="s">
        <v>0</v>
      </c>
      <c r="B4" s="98" t="s">
        <v>361</v>
      </c>
      <c r="C4" s="350" t="s">
        <v>276</v>
      </c>
      <c r="D4" s="351"/>
      <c r="E4" s="351"/>
      <c r="F4" s="352"/>
      <c r="H4" s="353" t="s">
        <v>0</v>
      </c>
      <c r="I4" s="353" t="str">
        <f>B4</f>
        <v>NAMA DUSUN</v>
      </c>
      <c r="J4" s="107" t="s">
        <v>84</v>
      </c>
      <c r="K4" s="103"/>
      <c r="L4" s="103"/>
      <c r="M4" s="103"/>
      <c r="N4" s="26"/>
      <c r="O4" s="26"/>
      <c r="P4" s="26"/>
      <c r="V4" s="18"/>
      <c r="W4" s="26"/>
      <c r="X4" s="26"/>
      <c r="Y4" s="26"/>
      <c r="Z4" s="26"/>
      <c r="AA4" s="26"/>
    </row>
    <row r="5" spans="1:27" ht="34.15" customHeight="1" x14ac:dyDescent="0.25">
      <c r="A5" s="98" t="s">
        <v>3</v>
      </c>
      <c r="B5" s="99" t="s">
        <v>385</v>
      </c>
      <c r="C5" s="100" t="s">
        <v>404</v>
      </c>
      <c r="D5" s="100" t="s">
        <v>404</v>
      </c>
      <c r="E5" s="100" t="s">
        <v>404</v>
      </c>
      <c r="F5" s="100" t="s">
        <v>404</v>
      </c>
      <c r="H5" s="353"/>
      <c r="I5" s="353"/>
      <c r="J5" s="104" t="s">
        <v>85</v>
      </c>
      <c r="K5" s="105" t="s">
        <v>277</v>
      </c>
      <c r="L5" s="105" t="s">
        <v>279</v>
      </c>
      <c r="M5" s="105" t="s">
        <v>278</v>
      </c>
      <c r="N5" s="39"/>
      <c r="O5" s="18"/>
      <c r="P5" s="18"/>
      <c r="V5" s="26"/>
      <c r="W5" s="26"/>
      <c r="X5" s="26"/>
      <c r="Y5" s="26"/>
      <c r="Z5" s="26"/>
      <c r="AA5" s="26"/>
    </row>
    <row r="6" spans="1:27" ht="34.15" customHeight="1" x14ac:dyDescent="0.25">
      <c r="A6" s="98" t="s">
        <v>4</v>
      </c>
      <c r="B6" s="99" t="s">
        <v>386</v>
      </c>
      <c r="C6" s="100" t="s">
        <v>404</v>
      </c>
      <c r="D6" s="100" t="s">
        <v>404</v>
      </c>
      <c r="E6" s="100" t="s">
        <v>404</v>
      </c>
      <c r="F6" s="100" t="s">
        <v>404</v>
      </c>
      <c r="H6" s="104" t="s">
        <v>3</v>
      </c>
      <c r="I6" s="99" t="str">
        <f>B5</f>
        <v>DUSUN CEMPAKA</v>
      </c>
      <c r="J6" s="106">
        <v>20</v>
      </c>
      <c r="K6" s="106">
        <v>2</v>
      </c>
      <c r="L6" s="100" t="s">
        <v>404</v>
      </c>
      <c r="M6" s="106">
        <v>1</v>
      </c>
      <c r="N6" s="39"/>
      <c r="O6" s="39"/>
      <c r="P6" s="26"/>
      <c r="V6" s="26"/>
      <c r="W6" s="26"/>
      <c r="X6" s="18"/>
      <c r="Y6" s="26"/>
      <c r="Z6" s="26"/>
      <c r="AA6" s="26"/>
    </row>
    <row r="7" spans="1:27" ht="34.15" customHeight="1" x14ac:dyDescent="0.25">
      <c r="A7" s="98" t="s">
        <v>5</v>
      </c>
      <c r="B7" s="99" t="s">
        <v>387</v>
      </c>
      <c r="C7" s="100" t="s">
        <v>404</v>
      </c>
      <c r="D7" s="100" t="s">
        <v>404</v>
      </c>
      <c r="E7" s="100" t="s">
        <v>404</v>
      </c>
      <c r="F7" s="100" t="s">
        <v>404</v>
      </c>
      <c r="H7" s="222" t="s">
        <v>4</v>
      </c>
      <c r="I7" s="99" t="s">
        <v>386</v>
      </c>
      <c r="J7" s="106">
        <v>6</v>
      </c>
      <c r="K7" s="100" t="s">
        <v>404</v>
      </c>
      <c r="L7" s="100" t="s">
        <v>404</v>
      </c>
      <c r="M7" s="100" t="s">
        <v>404</v>
      </c>
      <c r="N7" s="223"/>
      <c r="O7" s="223"/>
      <c r="P7" s="26"/>
      <c r="V7" s="26"/>
      <c r="W7" s="26"/>
      <c r="X7" s="18"/>
      <c r="Y7" s="26"/>
      <c r="Z7" s="26"/>
      <c r="AA7" s="26"/>
    </row>
    <row r="8" spans="1:27" ht="34.15" customHeight="1" x14ac:dyDescent="0.25">
      <c r="A8" s="98" t="s">
        <v>6</v>
      </c>
      <c r="B8" s="99" t="s">
        <v>388</v>
      </c>
      <c r="C8" s="100" t="s">
        <v>404</v>
      </c>
      <c r="D8" s="100" t="s">
        <v>404</v>
      </c>
      <c r="E8" s="100" t="s">
        <v>404</v>
      </c>
      <c r="F8" s="100" t="s">
        <v>404</v>
      </c>
      <c r="H8" s="222" t="s">
        <v>5</v>
      </c>
      <c r="I8" s="99" t="s">
        <v>387</v>
      </c>
      <c r="J8" s="106">
        <v>10</v>
      </c>
      <c r="K8" s="100" t="s">
        <v>404</v>
      </c>
      <c r="L8" s="100" t="s">
        <v>404</v>
      </c>
      <c r="M8" s="100" t="s">
        <v>404</v>
      </c>
      <c r="N8" s="223"/>
      <c r="O8" s="223"/>
      <c r="P8" s="26"/>
      <c r="V8" s="26"/>
      <c r="W8" s="26"/>
      <c r="X8" s="18"/>
      <c r="Y8" s="26"/>
      <c r="Z8" s="26"/>
      <c r="AA8" s="26"/>
    </row>
    <row r="9" spans="1:27" ht="34.15" customHeight="1" x14ac:dyDescent="0.25">
      <c r="A9" s="98" t="s">
        <v>7</v>
      </c>
      <c r="B9" s="99" t="s">
        <v>389</v>
      </c>
      <c r="C9" s="100" t="s">
        <v>404</v>
      </c>
      <c r="D9" s="100" t="s">
        <v>404</v>
      </c>
      <c r="E9" s="100" t="s">
        <v>404</v>
      </c>
      <c r="F9" s="100" t="s">
        <v>404</v>
      </c>
      <c r="H9" s="222" t="s">
        <v>6</v>
      </c>
      <c r="I9" s="99" t="s">
        <v>388</v>
      </c>
      <c r="J9" s="106">
        <v>8</v>
      </c>
      <c r="K9" s="100" t="s">
        <v>404</v>
      </c>
      <c r="L9" s="100" t="s">
        <v>404</v>
      </c>
      <c r="M9" s="100" t="s">
        <v>404</v>
      </c>
      <c r="N9" s="223"/>
      <c r="O9" s="223"/>
      <c r="P9" s="26"/>
      <c r="V9" s="26"/>
      <c r="W9" s="26"/>
      <c r="X9" s="18"/>
      <c r="Y9" s="26"/>
      <c r="Z9" s="26"/>
      <c r="AA9" s="26"/>
    </row>
    <row r="10" spans="1:27" ht="33" customHeight="1" x14ac:dyDescent="0.25">
      <c r="A10" s="6"/>
      <c r="B10" s="6"/>
      <c r="C10" s="99"/>
      <c r="D10" s="99"/>
      <c r="E10" s="99"/>
      <c r="F10" s="99"/>
      <c r="H10" s="222" t="s">
        <v>7</v>
      </c>
      <c r="I10" s="99" t="s">
        <v>389</v>
      </c>
      <c r="J10" s="106">
        <v>25</v>
      </c>
      <c r="K10" s="100" t="s">
        <v>404</v>
      </c>
      <c r="L10" s="100" t="s">
        <v>404</v>
      </c>
      <c r="M10" s="100" t="s">
        <v>404</v>
      </c>
      <c r="N10" s="52"/>
      <c r="O10" s="52"/>
      <c r="P10" s="52"/>
      <c r="V10" s="39"/>
      <c r="W10" s="39"/>
      <c r="X10" s="39"/>
      <c r="Y10" s="39"/>
      <c r="Z10" s="18"/>
      <c r="AA10" s="18"/>
    </row>
    <row r="11" spans="1:27" ht="33.6" customHeight="1" x14ac:dyDescent="0.25">
      <c r="A11" s="348" t="s">
        <v>25</v>
      </c>
      <c r="B11" s="349"/>
      <c r="C11" s="99"/>
      <c r="D11" s="99"/>
      <c r="E11" s="99"/>
      <c r="F11" s="99"/>
      <c r="H11" s="107" t="s">
        <v>81</v>
      </c>
      <c r="I11" s="107"/>
      <c r="J11" s="103">
        <f>SUM(J6:J10)</f>
        <v>69</v>
      </c>
      <c r="K11" s="106">
        <f>SUM(K6:K10)</f>
        <v>2</v>
      </c>
      <c r="L11" s="100" t="s">
        <v>404</v>
      </c>
      <c r="M11" s="106">
        <f>SUM(M6:M10)</f>
        <v>1</v>
      </c>
      <c r="N11" s="52"/>
      <c r="O11" s="52"/>
      <c r="P11" s="52"/>
      <c r="V11" s="33"/>
      <c r="W11" s="26"/>
      <c r="X11" s="26"/>
      <c r="Y11" s="52"/>
      <c r="Z11" s="52"/>
      <c r="AA11" s="52"/>
    </row>
    <row r="12" spans="1:27" x14ac:dyDescent="0.25">
      <c r="H12" s="18"/>
      <c r="I12" s="18"/>
      <c r="J12" s="26"/>
      <c r="K12" s="52"/>
      <c r="L12" s="52"/>
      <c r="M12" s="52"/>
      <c r="N12" s="52"/>
      <c r="O12" s="52"/>
      <c r="P12" s="52"/>
      <c r="V12" s="33"/>
      <c r="W12" s="26"/>
      <c r="X12" s="26"/>
      <c r="Y12" s="52"/>
      <c r="Z12" s="52"/>
      <c r="AA12" s="52"/>
    </row>
    <row r="13" spans="1:27" x14ac:dyDescent="0.25">
      <c r="V13" s="33"/>
      <c r="W13" s="26"/>
      <c r="X13" s="26"/>
      <c r="Y13" s="52"/>
      <c r="Z13" s="52"/>
      <c r="AA13" s="52"/>
    </row>
    <row r="14" spans="1:27" x14ac:dyDescent="0.25">
      <c r="A14" s="18"/>
      <c r="B14" s="26"/>
      <c r="C14" s="26"/>
      <c r="D14" s="26"/>
      <c r="E14" s="26"/>
      <c r="F14" s="26"/>
      <c r="V14" s="18"/>
      <c r="W14" s="18"/>
      <c r="X14" s="26"/>
      <c r="Y14" s="52"/>
      <c r="Z14" s="52"/>
      <c r="AA14" s="52"/>
    </row>
    <row r="15" spans="1:27" x14ac:dyDescent="0.25">
      <c r="A15" s="26"/>
      <c r="B15" s="26"/>
      <c r="C15" s="26"/>
      <c r="D15" s="26"/>
      <c r="E15" s="26"/>
      <c r="F15" s="26"/>
    </row>
    <row r="16" spans="1:27" x14ac:dyDescent="0.25">
      <c r="A16" s="26"/>
      <c r="B16" s="26"/>
      <c r="C16" s="18"/>
      <c r="D16" s="26"/>
      <c r="E16" s="26"/>
      <c r="F16" s="26"/>
      <c r="H16" s="1" t="s">
        <v>86</v>
      </c>
    </row>
    <row r="17" spans="1:17" x14ac:dyDescent="0.25">
      <c r="A17" s="39"/>
      <c r="B17" s="39"/>
      <c r="C17" s="39"/>
      <c r="D17" s="39"/>
      <c r="E17" s="18"/>
      <c r="F17" s="18"/>
      <c r="I17" s="1" t="s">
        <v>87</v>
      </c>
    </row>
    <row r="18" spans="1:17" x14ac:dyDescent="0.25">
      <c r="A18" s="26"/>
      <c r="B18" s="26"/>
      <c r="C18" s="26"/>
      <c r="D18" s="39"/>
      <c r="E18" s="39"/>
      <c r="F18" s="26"/>
      <c r="G18" s="1"/>
      <c r="I18" s="1"/>
    </row>
    <row r="19" spans="1:17" x14ac:dyDescent="0.25">
      <c r="A19" s="39"/>
      <c r="B19" s="26"/>
      <c r="C19" s="26"/>
      <c r="D19" s="52"/>
      <c r="E19" s="52"/>
      <c r="F19" s="52"/>
    </row>
    <row r="20" spans="1:17" x14ac:dyDescent="0.25">
      <c r="A20" s="39"/>
      <c r="B20" s="26"/>
      <c r="C20" s="26"/>
      <c r="D20" s="52"/>
      <c r="E20" s="52"/>
      <c r="F20" s="52"/>
    </row>
    <row r="21" spans="1:17" x14ac:dyDescent="0.25">
      <c r="A21" s="39"/>
      <c r="B21" s="26"/>
      <c r="C21" s="26"/>
      <c r="D21" s="52"/>
      <c r="E21" s="52"/>
      <c r="F21" s="52"/>
      <c r="H21" s="1" t="s">
        <v>88</v>
      </c>
      <c r="I21" s="1"/>
      <c r="P21" s="1"/>
    </row>
    <row r="22" spans="1:17" x14ac:dyDescent="0.25">
      <c r="A22" s="39"/>
      <c r="B22" s="26"/>
      <c r="C22" s="26"/>
      <c r="D22" s="52"/>
      <c r="E22" s="52"/>
      <c r="F22" s="52"/>
      <c r="H22" s="1"/>
      <c r="I22" s="1" t="s">
        <v>87</v>
      </c>
      <c r="Q22" s="1"/>
    </row>
    <row r="23" spans="1:17" x14ac:dyDescent="0.25">
      <c r="A23" s="39"/>
      <c r="B23" s="26"/>
      <c r="C23" s="26"/>
      <c r="D23" s="52"/>
      <c r="E23" s="52"/>
      <c r="F23" s="52"/>
      <c r="G23" s="1"/>
      <c r="H23" s="1"/>
      <c r="Q23" s="1"/>
    </row>
    <row r="24" spans="1:17" x14ac:dyDescent="0.25">
      <c r="A24" s="39"/>
      <c r="B24" s="26"/>
      <c r="C24" s="26"/>
      <c r="D24" s="52"/>
      <c r="E24" s="52"/>
      <c r="F24" s="52"/>
      <c r="G24" s="1"/>
      <c r="H24" s="1"/>
    </row>
    <row r="25" spans="1:17" x14ac:dyDescent="0.25">
      <c r="A25" s="39"/>
      <c r="B25" s="26"/>
      <c r="C25" s="26"/>
      <c r="D25" s="52"/>
      <c r="E25" s="52"/>
      <c r="F25" s="52"/>
    </row>
    <row r="26" spans="1:17" x14ac:dyDescent="0.25">
      <c r="A26" s="39"/>
      <c r="B26" s="26"/>
      <c r="C26" s="26"/>
      <c r="D26" s="52"/>
      <c r="E26" s="52"/>
      <c r="F26" s="52"/>
      <c r="P26" s="1"/>
      <c r="Q26" s="1"/>
    </row>
    <row r="27" spans="1:17" x14ac:dyDescent="0.25">
      <c r="A27" s="33"/>
      <c r="B27" s="26"/>
      <c r="C27" s="26"/>
      <c r="D27" s="52"/>
      <c r="E27" s="52"/>
      <c r="F27" s="52"/>
      <c r="P27" s="1"/>
      <c r="Q27" s="1"/>
    </row>
    <row r="28" spans="1:17" x14ac:dyDescent="0.25">
      <c r="A28" s="33"/>
      <c r="B28" s="26"/>
      <c r="C28" s="26"/>
      <c r="D28" s="52"/>
      <c r="E28" s="52"/>
      <c r="F28" s="52"/>
    </row>
    <row r="29" spans="1:17" x14ac:dyDescent="0.25">
      <c r="A29" s="33"/>
      <c r="B29" s="26"/>
      <c r="C29" s="26"/>
      <c r="D29" s="52"/>
      <c r="E29" s="52"/>
      <c r="F29" s="52"/>
    </row>
    <row r="30" spans="1:17" x14ac:dyDescent="0.25">
      <c r="A30" s="33"/>
      <c r="B30" s="26"/>
      <c r="C30" s="26"/>
      <c r="D30" s="52"/>
      <c r="E30" s="52"/>
      <c r="F30" s="52"/>
    </row>
    <row r="31" spans="1:17" x14ac:dyDescent="0.25">
      <c r="A31" s="18"/>
      <c r="B31" s="18"/>
      <c r="C31" s="26"/>
      <c r="D31" s="52"/>
      <c r="E31" s="52"/>
      <c r="F31" s="52"/>
    </row>
    <row r="34" spans="1:6" x14ac:dyDescent="0.25">
      <c r="A34" s="1"/>
    </row>
    <row r="35" spans="1:6" x14ac:dyDescent="0.25">
      <c r="B35" s="1"/>
    </row>
    <row r="36" spans="1:6" x14ac:dyDescent="0.25">
      <c r="B36" s="1"/>
    </row>
    <row r="37" spans="1:6" x14ac:dyDescent="0.25">
      <c r="A37" s="1"/>
    </row>
    <row r="38" spans="1:6" x14ac:dyDescent="0.25">
      <c r="B38" s="1"/>
    </row>
    <row r="39" spans="1:6" x14ac:dyDescent="0.25">
      <c r="B39" s="1"/>
    </row>
    <row r="41" spans="1:6" x14ac:dyDescent="0.25">
      <c r="F41" s="23"/>
    </row>
    <row r="42" spans="1:6" x14ac:dyDescent="0.25">
      <c r="A42" s="1"/>
      <c r="B42" s="1"/>
    </row>
    <row r="43" spans="1:6" x14ac:dyDescent="0.25">
      <c r="A43" s="1"/>
      <c r="B43" s="1"/>
    </row>
  </sheetData>
  <mergeCells count="4">
    <mergeCell ref="A11:B11"/>
    <mergeCell ref="C4:F4"/>
    <mergeCell ref="H4:H5"/>
    <mergeCell ref="I4:I5"/>
  </mergeCells>
  <pageMargins left="0.64" right="0.7" top="0.75" bottom="0.75" header="0.34" footer="0.3"/>
  <pageSetup paperSize="5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8"/>
  <sheetViews>
    <sheetView tabSelected="1" view="pageBreakPreview" topLeftCell="H1" zoomScale="86" zoomScaleNormal="50" zoomScaleSheetLayoutView="86" workbookViewId="0">
      <selection activeCell="X14" sqref="X14"/>
    </sheetView>
  </sheetViews>
  <sheetFormatPr defaultRowHeight="15" x14ac:dyDescent="0.25"/>
  <cols>
    <col min="1" max="1" width="4.7109375" customWidth="1"/>
    <col min="2" max="2" width="6.42578125" customWidth="1"/>
    <col min="3" max="3" width="24.85546875" customWidth="1"/>
    <col min="4" max="4" width="12.5703125" customWidth="1"/>
    <col min="5" max="5" width="9.85546875" customWidth="1"/>
    <col min="6" max="6" width="12.140625" customWidth="1"/>
    <col min="7" max="11" width="9.85546875" customWidth="1"/>
    <col min="12" max="12" width="11.140625" customWidth="1"/>
    <col min="13" max="13" width="9.85546875" customWidth="1"/>
    <col min="14" max="14" width="5.28515625" customWidth="1"/>
    <col min="15" max="15" width="6.42578125" hidden="1" customWidth="1"/>
    <col min="16" max="16" width="23.7109375" customWidth="1"/>
    <col min="17" max="17" width="13.140625" customWidth="1"/>
    <col min="18" max="18" width="12.7109375" customWidth="1"/>
    <col min="19" max="19" width="13.28515625" customWidth="1"/>
    <col min="20" max="24" width="10.5703125" customWidth="1"/>
    <col min="25" max="25" width="11.140625" customWidth="1"/>
    <col min="26" max="26" width="10.5703125" customWidth="1"/>
  </cols>
  <sheetData>
    <row r="1" spans="1:26" x14ac:dyDescent="0.25">
      <c r="A1" s="12" t="s">
        <v>9</v>
      </c>
      <c r="B1" s="1" t="s">
        <v>89</v>
      </c>
      <c r="C1" s="1"/>
    </row>
    <row r="2" spans="1:26" x14ac:dyDescent="0.25">
      <c r="A2" s="1"/>
      <c r="B2" s="1"/>
      <c r="C2" s="1"/>
    </row>
    <row r="3" spans="1:26" x14ac:dyDescent="0.25">
      <c r="A3" s="1"/>
      <c r="B3" s="1" t="s">
        <v>90</v>
      </c>
      <c r="C3" s="1"/>
      <c r="O3" s="1" t="s">
        <v>100</v>
      </c>
      <c r="P3" s="1"/>
    </row>
    <row r="5" spans="1:26" ht="26.45" customHeight="1" x14ac:dyDescent="0.25">
      <c r="B5" s="354" t="s">
        <v>0</v>
      </c>
      <c r="C5" s="354" t="s">
        <v>361</v>
      </c>
      <c r="D5" s="313" t="s">
        <v>280</v>
      </c>
      <c r="E5" s="313"/>
      <c r="F5" s="313"/>
      <c r="G5" s="313"/>
      <c r="H5" s="313"/>
      <c r="I5" s="313"/>
      <c r="J5" s="313"/>
      <c r="K5" s="313"/>
      <c r="L5" s="313"/>
      <c r="M5" s="313"/>
      <c r="O5" s="294" t="s">
        <v>0</v>
      </c>
      <c r="P5" s="294" t="str">
        <f>C5</f>
        <v>NAMA DUSUN</v>
      </c>
      <c r="Q5" s="92" t="s">
        <v>101</v>
      </c>
      <c r="R5" s="92"/>
      <c r="S5" s="92"/>
      <c r="T5" s="92"/>
      <c r="U5" s="92"/>
      <c r="V5" s="92"/>
      <c r="W5" s="92"/>
      <c r="X5" s="92"/>
      <c r="Y5" s="92"/>
      <c r="Z5" s="92"/>
    </row>
    <row r="6" spans="1:26" ht="30" customHeight="1" x14ac:dyDescent="0.25">
      <c r="B6" s="354"/>
      <c r="C6" s="354"/>
      <c r="D6" s="91" t="s">
        <v>91</v>
      </c>
      <c r="E6" s="91" t="s">
        <v>92</v>
      </c>
      <c r="F6" s="102" t="s">
        <v>281</v>
      </c>
      <c r="G6" s="91" t="s">
        <v>93</v>
      </c>
      <c r="H6" s="91" t="s">
        <v>94</v>
      </c>
      <c r="I6" s="91" t="s">
        <v>95</v>
      </c>
      <c r="J6" s="91" t="s">
        <v>96</v>
      </c>
      <c r="K6" s="91" t="s">
        <v>97</v>
      </c>
      <c r="L6" s="91" t="s">
        <v>98</v>
      </c>
      <c r="M6" s="91" t="s">
        <v>99</v>
      </c>
      <c r="O6" s="296"/>
      <c r="P6" s="296"/>
      <c r="Q6" s="91" t="s">
        <v>91</v>
      </c>
      <c r="R6" s="91" t="s">
        <v>92</v>
      </c>
      <c r="S6" s="102" t="s">
        <v>281</v>
      </c>
      <c r="T6" s="91" t="s">
        <v>93</v>
      </c>
      <c r="U6" s="91" t="s">
        <v>94</v>
      </c>
      <c r="V6" s="91" t="s">
        <v>95</v>
      </c>
      <c r="W6" s="91" t="s">
        <v>96</v>
      </c>
      <c r="X6" s="91" t="s">
        <v>97</v>
      </c>
      <c r="Y6" s="91" t="s">
        <v>98</v>
      </c>
      <c r="Z6" s="91" t="s">
        <v>99</v>
      </c>
    </row>
    <row r="7" spans="1:26" ht="22.9" customHeight="1" x14ac:dyDescent="0.25">
      <c r="B7" s="91" t="s">
        <v>3</v>
      </c>
      <c r="C7" s="99" t="s">
        <v>385</v>
      </c>
      <c r="D7" s="181">
        <v>25</v>
      </c>
      <c r="E7" s="15"/>
      <c r="F7" s="15"/>
      <c r="G7" s="15"/>
      <c r="H7" s="15"/>
      <c r="I7" s="15"/>
      <c r="J7" s="15"/>
      <c r="K7" s="15"/>
      <c r="L7" s="15">
        <v>65</v>
      </c>
      <c r="M7" s="38"/>
      <c r="O7" s="91" t="s">
        <v>3</v>
      </c>
      <c r="P7" s="99" t="str">
        <f>C7</f>
        <v>DUSUN CEMPAKA</v>
      </c>
      <c r="Q7" s="15">
        <v>20</v>
      </c>
      <c r="R7" s="15"/>
      <c r="S7" s="15"/>
      <c r="T7" s="15"/>
      <c r="U7" s="15"/>
      <c r="V7" s="15"/>
      <c r="W7" s="15"/>
      <c r="X7" s="15"/>
      <c r="Y7" s="15"/>
      <c r="Z7" s="38"/>
    </row>
    <row r="8" spans="1:26" ht="22.15" customHeight="1" x14ac:dyDescent="0.25">
      <c r="B8" s="91" t="s">
        <v>4</v>
      </c>
      <c r="C8" s="99" t="s">
        <v>386</v>
      </c>
      <c r="D8" s="15">
        <v>15</v>
      </c>
      <c r="E8" s="15"/>
      <c r="F8" s="15"/>
      <c r="G8" s="15"/>
      <c r="H8" s="15"/>
      <c r="I8" s="15"/>
      <c r="J8" s="15"/>
      <c r="K8" s="15"/>
      <c r="L8" s="15"/>
      <c r="M8" s="38"/>
      <c r="O8" s="91" t="s">
        <v>4</v>
      </c>
      <c r="P8" s="99" t="str">
        <f t="shared" ref="P8:P11" si="0">C8</f>
        <v>DUSUN MAWAR</v>
      </c>
      <c r="Q8" s="15">
        <v>18</v>
      </c>
      <c r="R8" s="15"/>
      <c r="S8" s="15"/>
      <c r="T8" s="15"/>
      <c r="U8" s="15"/>
      <c r="V8" s="15"/>
      <c r="W8" s="15"/>
      <c r="X8" s="15"/>
      <c r="Y8" s="15"/>
      <c r="Z8" s="38"/>
    </row>
    <row r="9" spans="1:26" ht="20.45" customHeight="1" x14ac:dyDescent="0.25">
      <c r="B9" s="91" t="s">
        <v>5</v>
      </c>
      <c r="C9" s="99" t="s">
        <v>387</v>
      </c>
      <c r="D9" s="15">
        <v>20</v>
      </c>
      <c r="E9" s="15"/>
      <c r="F9" s="15"/>
      <c r="G9" s="15"/>
      <c r="H9" s="15"/>
      <c r="I9" s="15"/>
      <c r="J9" s="15"/>
      <c r="K9" s="15"/>
      <c r="L9" s="15">
        <v>55</v>
      </c>
      <c r="M9" s="38"/>
      <c r="O9" s="91" t="s">
        <v>5</v>
      </c>
      <c r="P9" s="99" t="str">
        <f t="shared" si="0"/>
        <v>DUSUN MELATI</v>
      </c>
      <c r="Q9" s="15">
        <v>22</v>
      </c>
      <c r="R9" s="15"/>
      <c r="S9" s="15"/>
      <c r="T9" s="15"/>
      <c r="U9" s="15"/>
      <c r="V9" s="15"/>
      <c r="W9" s="15"/>
      <c r="X9" s="15"/>
      <c r="Y9" s="15"/>
      <c r="Z9" s="38"/>
    </row>
    <row r="10" spans="1:26" ht="20.45" customHeight="1" x14ac:dyDescent="0.25">
      <c r="B10" s="218" t="s">
        <v>6</v>
      </c>
      <c r="C10" s="99" t="s">
        <v>388</v>
      </c>
      <c r="D10" s="224">
        <v>10</v>
      </c>
      <c r="E10" s="224"/>
      <c r="F10" s="224"/>
      <c r="G10" s="224"/>
      <c r="H10" s="224"/>
      <c r="I10" s="224"/>
      <c r="J10" s="224"/>
      <c r="K10" s="224"/>
      <c r="L10" s="224">
        <v>20</v>
      </c>
      <c r="M10" s="201"/>
      <c r="O10" s="218"/>
      <c r="P10" s="99" t="s">
        <v>388</v>
      </c>
      <c r="Q10" s="224">
        <v>10</v>
      </c>
      <c r="R10" s="224"/>
      <c r="S10" s="224"/>
      <c r="T10" s="224"/>
      <c r="U10" s="224"/>
      <c r="V10" s="224"/>
      <c r="W10" s="224"/>
      <c r="X10" s="224"/>
      <c r="Y10" s="224"/>
      <c r="Z10" s="201"/>
    </row>
    <row r="11" spans="1:26" ht="21.6" customHeight="1" x14ac:dyDescent="0.25">
      <c r="B11" s="218" t="s">
        <v>7</v>
      </c>
      <c r="C11" s="99" t="s">
        <v>389</v>
      </c>
      <c r="D11" s="15">
        <v>20</v>
      </c>
      <c r="E11" s="15"/>
      <c r="F11" s="15"/>
      <c r="G11" s="15"/>
      <c r="H11" s="15"/>
      <c r="I11" s="15"/>
      <c r="J11" s="15"/>
      <c r="K11" s="15"/>
      <c r="L11" s="15"/>
      <c r="M11" s="38"/>
      <c r="O11" s="91" t="s">
        <v>6</v>
      </c>
      <c r="P11" s="99" t="str">
        <f t="shared" si="0"/>
        <v>DUSUN BERINGIN</v>
      </c>
      <c r="Q11" s="15">
        <v>25</v>
      </c>
      <c r="R11" s="15"/>
      <c r="S11" s="15"/>
      <c r="T11" s="15"/>
      <c r="U11" s="15"/>
      <c r="V11" s="15"/>
      <c r="W11" s="15"/>
      <c r="X11" s="15"/>
      <c r="Y11" s="15"/>
      <c r="Z11" s="38"/>
    </row>
    <row r="12" spans="1:26" ht="23.45" customHeight="1" x14ac:dyDescent="0.25">
      <c r="B12" s="92" t="s">
        <v>81</v>
      </c>
      <c r="C12" s="92"/>
      <c r="D12" s="15">
        <f>SUM(D7:D11)</f>
        <v>90</v>
      </c>
      <c r="E12" s="38"/>
      <c r="F12" s="15"/>
      <c r="G12" s="38"/>
      <c r="H12" s="38"/>
      <c r="I12" s="38"/>
      <c r="J12" s="38"/>
      <c r="K12" s="38"/>
      <c r="L12" s="15">
        <f>SUM(L7:L11)</f>
        <v>140</v>
      </c>
      <c r="M12" s="38"/>
      <c r="O12" s="92" t="s">
        <v>81</v>
      </c>
      <c r="P12" s="92"/>
      <c r="Q12" s="15">
        <f>SUM(Q7:Q11)</f>
        <v>95</v>
      </c>
      <c r="R12" s="15"/>
      <c r="S12" s="15"/>
      <c r="T12" s="15"/>
      <c r="U12" s="15"/>
      <c r="V12" s="15"/>
      <c r="W12" s="15"/>
      <c r="X12" s="15"/>
      <c r="Y12" s="15"/>
      <c r="Z12" s="38"/>
    </row>
    <row r="13" spans="1:26" ht="20.45" customHeight="1" x14ac:dyDescent="0.25">
      <c r="B13" s="18"/>
      <c r="C13" s="18"/>
      <c r="D13" s="52"/>
      <c r="E13" s="26"/>
      <c r="F13" s="52"/>
      <c r="G13" s="26"/>
      <c r="H13" s="26"/>
      <c r="I13" s="26"/>
      <c r="J13" s="26"/>
      <c r="K13" s="26"/>
      <c r="L13" s="52"/>
      <c r="M13" s="26"/>
      <c r="O13" s="18"/>
      <c r="P13" s="18"/>
      <c r="Q13" s="52"/>
      <c r="R13" s="52"/>
      <c r="S13" s="52"/>
      <c r="T13" s="52"/>
      <c r="U13" s="52"/>
      <c r="V13" s="52"/>
      <c r="W13" s="52"/>
      <c r="X13" s="52"/>
      <c r="Y13" s="52"/>
      <c r="Z13" s="26"/>
    </row>
    <row r="25" spans="2:13" x14ac:dyDescent="0.25">
      <c r="M25" s="12"/>
    </row>
    <row r="30" spans="2:13" x14ac:dyDescent="0.25">
      <c r="B30" s="18"/>
      <c r="C30" s="18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2:13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2:13" x14ac:dyDescent="0.25">
      <c r="B32" s="26"/>
      <c r="C32" s="26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2:13" x14ac:dyDescent="0.2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2:13" x14ac:dyDescent="0.25">
      <c r="B34" s="26"/>
      <c r="C34" s="26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2:13" x14ac:dyDescent="0.25">
      <c r="B35" s="39"/>
      <c r="C35" s="26"/>
      <c r="D35" s="52"/>
      <c r="E35" s="52"/>
      <c r="F35" s="52"/>
      <c r="G35" s="52"/>
      <c r="H35" s="52"/>
      <c r="I35" s="52"/>
      <c r="J35" s="52"/>
      <c r="K35" s="52"/>
      <c r="L35" s="52"/>
      <c r="M35" s="26"/>
    </row>
    <row r="36" spans="2:13" x14ac:dyDescent="0.25">
      <c r="B36" s="39"/>
      <c r="C36" s="26"/>
      <c r="D36" s="52"/>
      <c r="E36" s="52"/>
      <c r="F36" s="52"/>
      <c r="G36" s="52"/>
      <c r="H36" s="52"/>
      <c r="I36" s="52"/>
      <c r="J36" s="52"/>
      <c r="K36" s="52"/>
      <c r="L36" s="52"/>
      <c r="M36" s="26"/>
    </row>
    <row r="37" spans="2:13" x14ac:dyDescent="0.25">
      <c r="B37" s="39"/>
      <c r="C37" s="26"/>
      <c r="D37" s="52"/>
      <c r="E37" s="52"/>
      <c r="F37" s="52"/>
      <c r="G37" s="52"/>
      <c r="H37" s="52"/>
      <c r="I37" s="52"/>
      <c r="J37" s="52"/>
      <c r="K37" s="52"/>
      <c r="L37" s="52"/>
      <c r="M37" s="26"/>
    </row>
    <row r="38" spans="2:13" x14ac:dyDescent="0.25">
      <c r="B38" s="39"/>
      <c r="C38" s="26"/>
      <c r="D38" s="52"/>
      <c r="E38" s="52"/>
      <c r="F38" s="52"/>
      <c r="G38" s="52"/>
      <c r="H38" s="52"/>
      <c r="I38" s="52"/>
      <c r="J38" s="52"/>
      <c r="K38" s="52"/>
      <c r="L38" s="52"/>
      <c r="M38" s="26"/>
    </row>
    <row r="39" spans="2:13" x14ac:dyDescent="0.25">
      <c r="B39" s="39"/>
      <c r="C39" s="26"/>
      <c r="D39" s="52"/>
      <c r="E39" s="52"/>
      <c r="F39" s="52"/>
      <c r="G39" s="52"/>
      <c r="H39" s="52"/>
      <c r="I39" s="52"/>
      <c r="J39" s="52"/>
      <c r="K39" s="52"/>
      <c r="L39" s="52"/>
      <c r="M39" s="26"/>
    </row>
    <row r="40" spans="2:13" x14ac:dyDescent="0.25">
      <c r="B40" s="39"/>
      <c r="C40" s="26"/>
      <c r="D40" s="52"/>
      <c r="E40" s="52"/>
      <c r="F40" s="52"/>
      <c r="G40" s="52"/>
      <c r="H40" s="52"/>
      <c r="I40" s="52"/>
      <c r="J40" s="52"/>
      <c r="K40" s="52"/>
      <c r="L40" s="52"/>
      <c r="M40" s="26"/>
    </row>
    <row r="41" spans="2:13" x14ac:dyDescent="0.25">
      <c r="B41" s="39"/>
      <c r="C41" s="26"/>
      <c r="D41" s="52"/>
      <c r="E41" s="52"/>
      <c r="F41" s="52"/>
      <c r="G41" s="52"/>
      <c r="H41" s="52"/>
      <c r="I41" s="52"/>
      <c r="J41" s="52"/>
      <c r="K41" s="52"/>
      <c r="L41" s="52"/>
      <c r="M41" s="26"/>
    </row>
    <row r="42" spans="2:13" x14ac:dyDescent="0.25">
      <c r="B42" s="39"/>
      <c r="C42" s="26"/>
      <c r="D42" s="52"/>
      <c r="E42" s="52"/>
      <c r="F42" s="52"/>
      <c r="G42" s="52"/>
      <c r="H42" s="52"/>
      <c r="I42" s="52"/>
      <c r="J42" s="52"/>
      <c r="K42" s="52"/>
      <c r="L42" s="52"/>
      <c r="M42" s="26"/>
    </row>
    <row r="43" spans="2:13" x14ac:dyDescent="0.25">
      <c r="B43" s="33"/>
      <c r="C43" s="26"/>
      <c r="D43" s="52"/>
      <c r="E43" s="52"/>
      <c r="F43" s="52"/>
      <c r="G43" s="52"/>
      <c r="H43" s="52"/>
      <c r="I43" s="52"/>
      <c r="J43" s="52"/>
      <c r="K43" s="52"/>
      <c r="L43" s="52"/>
      <c r="M43" s="26"/>
    </row>
    <row r="44" spans="2:13" x14ac:dyDescent="0.25">
      <c r="B44" s="33"/>
      <c r="C44" s="26"/>
      <c r="D44" s="52"/>
      <c r="E44" s="52"/>
      <c r="F44" s="52"/>
      <c r="G44" s="52"/>
      <c r="H44" s="52"/>
      <c r="I44" s="52"/>
      <c r="J44" s="52"/>
      <c r="K44" s="52"/>
      <c r="L44" s="52"/>
      <c r="M44" s="26"/>
    </row>
    <row r="45" spans="2:13" x14ac:dyDescent="0.25">
      <c r="B45" s="33"/>
      <c r="C45" s="26"/>
      <c r="D45" s="52"/>
      <c r="E45" s="52"/>
      <c r="F45" s="52"/>
      <c r="G45" s="52"/>
      <c r="H45" s="52"/>
      <c r="I45" s="52"/>
      <c r="J45" s="52"/>
      <c r="K45" s="52"/>
      <c r="L45" s="52"/>
      <c r="M45" s="26"/>
    </row>
    <row r="46" spans="2:13" x14ac:dyDescent="0.25">
      <c r="B46" s="33"/>
      <c r="C46" s="26"/>
      <c r="D46" s="52"/>
      <c r="E46" s="52"/>
      <c r="F46" s="52"/>
      <c r="G46" s="52"/>
      <c r="H46" s="52"/>
      <c r="I46" s="52"/>
      <c r="J46" s="52"/>
      <c r="K46" s="52"/>
      <c r="L46" s="52"/>
      <c r="M46" s="26"/>
    </row>
    <row r="47" spans="2:13" x14ac:dyDescent="0.25">
      <c r="B47" s="53"/>
      <c r="C47" s="26"/>
      <c r="D47" s="52"/>
      <c r="E47" s="52"/>
      <c r="F47" s="52"/>
      <c r="G47" s="52"/>
      <c r="H47" s="52"/>
      <c r="I47" s="52"/>
      <c r="J47" s="52"/>
      <c r="K47" s="52"/>
      <c r="L47" s="52"/>
      <c r="M47" s="26"/>
    </row>
    <row r="48" spans="2:13" x14ac:dyDescent="0.25">
      <c r="B48" s="18"/>
      <c r="C48" s="18"/>
      <c r="D48" s="52"/>
      <c r="E48" s="52"/>
      <c r="F48" s="52"/>
      <c r="G48" s="52"/>
      <c r="H48" s="52"/>
      <c r="I48" s="52"/>
      <c r="J48" s="52"/>
      <c r="K48" s="52"/>
      <c r="L48" s="52"/>
      <c r="M48" s="26"/>
    </row>
  </sheetData>
  <mergeCells count="5">
    <mergeCell ref="D5:M5"/>
    <mergeCell ref="B5:B6"/>
    <mergeCell ref="C5:C6"/>
    <mergeCell ref="O5:O6"/>
    <mergeCell ref="P5:P6"/>
  </mergeCells>
  <pageMargins left="0.85" right="0.7" top="0.75" bottom="0.75" header="0.3" footer="0.3"/>
  <pageSetup paperSize="5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7"/>
  <sheetViews>
    <sheetView zoomScale="60" zoomScaleNormal="60" workbookViewId="0">
      <selection activeCell="L25" sqref="L25"/>
    </sheetView>
  </sheetViews>
  <sheetFormatPr defaultRowHeight="15" x14ac:dyDescent="0.25"/>
  <cols>
    <col min="1" max="1" width="4.140625" customWidth="1"/>
    <col min="2" max="2" width="5.140625" customWidth="1"/>
    <col min="3" max="3" width="24.42578125" customWidth="1"/>
    <col min="4" max="4" width="10.42578125" customWidth="1"/>
    <col min="5" max="5" width="10.28515625" customWidth="1"/>
    <col min="6" max="6" width="15.7109375" customWidth="1"/>
    <col min="7" max="7" width="15.5703125" customWidth="1"/>
    <col min="8" max="8" width="5.28515625" customWidth="1"/>
    <col min="9" max="9" width="8.7109375" customWidth="1"/>
    <col min="10" max="10" width="26.28515625" customWidth="1"/>
    <col min="11" max="11" width="10.7109375" customWidth="1"/>
    <col min="12" max="12" width="11.140625" customWidth="1"/>
    <col min="13" max="13" width="12.42578125" customWidth="1"/>
    <col min="14" max="14" width="11.28515625" customWidth="1"/>
  </cols>
  <sheetData>
    <row r="1" spans="1:14" x14ac:dyDescent="0.25">
      <c r="A1" s="12" t="s">
        <v>10</v>
      </c>
      <c r="B1" s="1" t="s">
        <v>102</v>
      </c>
      <c r="C1" s="1"/>
    </row>
    <row r="3" spans="1:14" x14ac:dyDescent="0.25">
      <c r="B3" s="1" t="s">
        <v>103</v>
      </c>
      <c r="I3" s="1" t="s">
        <v>104</v>
      </c>
    </row>
    <row r="5" spans="1:14" x14ac:dyDescent="0.25">
      <c r="B5" s="294" t="s">
        <v>0</v>
      </c>
      <c r="C5" s="294" t="s">
        <v>361</v>
      </c>
      <c r="D5" s="315" t="s">
        <v>282</v>
      </c>
      <c r="E5" s="316"/>
      <c r="F5" s="316"/>
      <c r="G5" s="317"/>
      <c r="I5" s="294" t="s">
        <v>0</v>
      </c>
      <c r="J5" s="294" t="str">
        <f>C5</f>
        <v>NAMA DUSUN</v>
      </c>
      <c r="K5" s="313" t="s">
        <v>287</v>
      </c>
      <c r="L5" s="313"/>
      <c r="M5" s="313"/>
      <c r="N5" s="313"/>
    </row>
    <row r="6" spans="1:14" x14ac:dyDescent="0.25">
      <c r="B6" s="295"/>
      <c r="C6" s="295"/>
      <c r="D6" s="354" t="s">
        <v>286</v>
      </c>
      <c r="E6" s="354" t="s">
        <v>285</v>
      </c>
      <c r="F6" s="354" t="s">
        <v>283</v>
      </c>
      <c r="G6" s="354" t="s">
        <v>284</v>
      </c>
      <c r="I6" s="295"/>
      <c r="J6" s="295"/>
      <c r="K6" s="294" t="s">
        <v>105</v>
      </c>
      <c r="L6" s="333" t="s">
        <v>288</v>
      </c>
      <c r="M6" s="333" t="s">
        <v>289</v>
      </c>
      <c r="N6" s="294" t="s">
        <v>106</v>
      </c>
    </row>
    <row r="7" spans="1:14" x14ac:dyDescent="0.25">
      <c r="B7" s="296"/>
      <c r="C7" s="296"/>
      <c r="D7" s="354"/>
      <c r="E7" s="354"/>
      <c r="F7" s="354"/>
      <c r="G7" s="354"/>
      <c r="I7" s="296"/>
      <c r="J7" s="296"/>
      <c r="K7" s="296"/>
      <c r="L7" s="334"/>
      <c r="M7" s="334"/>
      <c r="N7" s="296"/>
    </row>
    <row r="8" spans="1:14" ht="32.450000000000003" customHeight="1" x14ac:dyDescent="0.25">
      <c r="B8" s="95" t="s">
        <v>3</v>
      </c>
      <c r="C8" s="99" t="s">
        <v>385</v>
      </c>
      <c r="D8" s="239" t="s">
        <v>404</v>
      </c>
      <c r="E8" s="239" t="s">
        <v>404</v>
      </c>
      <c r="F8" s="239" t="s">
        <v>404</v>
      </c>
      <c r="G8" s="239" t="s">
        <v>404</v>
      </c>
      <c r="I8" s="95" t="s">
        <v>3</v>
      </c>
      <c r="J8" s="99" t="str">
        <f>C8</f>
        <v>DUSUN CEMPAKA</v>
      </c>
      <c r="K8" s="239" t="s">
        <v>404</v>
      </c>
      <c r="L8" s="239" t="s">
        <v>404</v>
      </c>
      <c r="M8" s="239" t="s">
        <v>404</v>
      </c>
      <c r="N8" s="239" t="s">
        <v>404</v>
      </c>
    </row>
    <row r="9" spans="1:14" ht="32.450000000000003" customHeight="1" x14ac:dyDescent="0.25">
      <c r="B9" s="95" t="s">
        <v>4</v>
      </c>
      <c r="C9" s="99" t="s">
        <v>386</v>
      </c>
      <c r="D9" s="239" t="s">
        <v>404</v>
      </c>
      <c r="E9" s="239" t="s">
        <v>404</v>
      </c>
      <c r="F9" s="239" t="s">
        <v>404</v>
      </c>
      <c r="G9" s="239" t="s">
        <v>404</v>
      </c>
      <c r="I9" s="95" t="s">
        <v>4</v>
      </c>
      <c r="J9" s="99" t="str">
        <f t="shared" ref="J9:J12" si="0">C9</f>
        <v>DUSUN MAWAR</v>
      </c>
      <c r="K9" s="239" t="s">
        <v>404</v>
      </c>
      <c r="L9" s="239" t="s">
        <v>404</v>
      </c>
      <c r="M9" s="239" t="s">
        <v>404</v>
      </c>
      <c r="N9" s="239" t="s">
        <v>404</v>
      </c>
    </row>
    <row r="10" spans="1:14" ht="32.450000000000003" customHeight="1" x14ac:dyDescent="0.25">
      <c r="B10" s="95" t="s">
        <v>5</v>
      </c>
      <c r="C10" s="99" t="s">
        <v>387</v>
      </c>
      <c r="D10" s="239" t="s">
        <v>404</v>
      </c>
      <c r="E10" s="239" t="s">
        <v>404</v>
      </c>
      <c r="F10" s="239" t="s">
        <v>404</v>
      </c>
      <c r="G10" s="239" t="s">
        <v>404</v>
      </c>
      <c r="I10" s="95" t="s">
        <v>5</v>
      </c>
      <c r="J10" s="99" t="str">
        <f t="shared" si="0"/>
        <v>DUSUN MELATI</v>
      </c>
      <c r="K10" s="239" t="s">
        <v>404</v>
      </c>
      <c r="L10" s="239" t="s">
        <v>404</v>
      </c>
      <c r="M10" s="239" t="s">
        <v>404</v>
      </c>
      <c r="N10" s="239" t="s">
        <v>404</v>
      </c>
    </row>
    <row r="11" spans="1:14" ht="32.450000000000003" customHeight="1" x14ac:dyDescent="0.25">
      <c r="B11" s="218" t="s">
        <v>6</v>
      </c>
      <c r="C11" s="99" t="s">
        <v>388</v>
      </c>
      <c r="D11" s="239" t="s">
        <v>404</v>
      </c>
      <c r="E11" s="239" t="s">
        <v>404</v>
      </c>
      <c r="F11" s="239" t="s">
        <v>404</v>
      </c>
      <c r="G11" s="239" t="s">
        <v>404</v>
      </c>
      <c r="I11" s="218" t="s">
        <v>6</v>
      </c>
      <c r="J11" s="99" t="s">
        <v>388</v>
      </c>
      <c r="K11" s="239" t="s">
        <v>404</v>
      </c>
      <c r="L11" s="239" t="s">
        <v>404</v>
      </c>
      <c r="M11" s="239" t="s">
        <v>404</v>
      </c>
      <c r="N11" s="239" t="s">
        <v>404</v>
      </c>
    </row>
    <row r="12" spans="1:14" ht="33.6" customHeight="1" x14ac:dyDescent="0.25">
      <c r="B12" s="218" t="s">
        <v>7</v>
      </c>
      <c r="C12" s="99" t="s">
        <v>389</v>
      </c>
      <c r="D12" s="239" t="s">
        <v>404</v>
      </c>
      <c r="E12" s="239" t="s">
        <v>404</v>
      </c>
      <c r="F12" s="239" t="s">
        <v>404</v>
      </c>
      <c r="G12" s="239" t="s">
        <v>404</v>
      </c>
      <c r="I12" s="95" t="s">
        <v>6</v>
      </c>
      <c r="J12" s="99" t="str">
        <f t="shared" si="0"/>
        <v>DUSUN BERINGIN</v>
      </c>
      <c r="K12" s="239" t="s">
        <v>404</v>
      </c>
      <c r="L12" s="239" t="s">
        <v>404</v>
      </c>
      <c r="M12" s="239" t="s">
        <v>404</v>
      </c>
      <c r="N12" s="239" t="s">
        <v>404</v>
      </c>
    </row>
    <row r="13" spans="1:14" ht="33" customHeight="1" x14ac:dyDescent="0.25">
      <c r="B13" s="96" t="s">
        <v>81</v>
      </c>
      <c r="C13" s="96"/>
      <c r="D13" s="231"/>
      <c r="E13" s="231"/>
      <c r="F13" s="231"/>
      <c r="G13" s="231"/>
      <c r="I13" s="313" t="s">
        <v>25</v>
      </c>
      <c r="J13" s="313"/>
      <c r="K13" s="231"/>
      <c r="L13" s="231"/>
      <c r="M13" s="231"/>
      <c r="N13" s="231"/>
    </row>
    <row r="14" spans="1:14" x14ac:dyDescent="0.25">
      <c r="B14" s="18"/>
      <c r="C14" s="18"/>
      <c r="D14" s="26"/>
      <c r="E14" s="26" t="s">
        <v>398</v>
      </c>
      <c r="F14" s="26"/>
      <c r="G14" s="26"/>
      <c r="I14" s="18"/>
      <c r="J14" s="18"/>
      <c r="K14" s="26"/>
      <c r="L14" s="26"/>
      <c r="M14" s="26"/>
      <c r="N14" s="26"/>
    </row>
    <row r="18" spans="2:7" x14ac:dyDescent="0.25">
      <c r="B18" s="18"/>
      <c r="C18" s="26"/>
      <c r="D18" s="26"/>
      <c r="E18" s="26"/>
      <c r="F18" s="26"/>
      <c r="G18" s="26"/>
    </row>
    <row r="19" spans="2:7" x14ac:dyDescent="0.25">
      <c r="B19" s="26"/>
      <c r="C19" s="26"/>
      <c r="D19" s="26"/>
      <c r="E19" s="26"/>
      <c r="F19" s="26"/>
      <c r="G19" s="26"/>
    </row>
    <row r="20" spans="2:7" x14ac:dyDescent="0.25">
      <c r="B20" s="26"/>
      <c r="C20" s="26"/>
      <c r="D20" s="18"/>
      <c r="E20" s="26"/>
      <c r="F20" s="26"/>
      <c r="G20" s="26"/>
    </row>
    <row r="21" spans="2:7" x14ac:dyDescent="0.25">
      <c r="B21" s="39"/>
      <c r="C21" s="39"/>
      <c r="D21" s="26"/>
      <c r="E21" s="26"/>
      <c r="F21" s="39"/>
      <c r="G21" s="39"/>
    </row>
    <row r="22" spans="2:7" x14ac:dyDescent="0.25">
      <c r="B22" s="26"/>
      <c r="C22" s="26"/>
      <c r="D22" s="39"/>
      <c r="E22" s="39"/>
      <c r="F22" s="39"/>
      <c r="G22" s="39"/>
    </row>
    <row r="23" spans="2:7" x14ac:dyDescent="0.25">
      <c r="B23" s="26"/>
      <c r="C23" s="26"/>
      <c r="D23" s="39"/>
      <c r="E23" s="39"/>
      <c r="F23" s="39"/>
      <c r="G23" s="39"/>
    </row>
    <row r="24" spans="2:7" x14ac:dyDescent="0.25">
      <c r="B24" s="39"/>
      <c r="C24" s="26"/>
      <c r="D24" s="26"/>
      <c r="E24" s="26"/>
      <c r="F24" s="26"/>
      <c r="G24" s="26"/>
    </row>
    <row r="25" spans="2:7" x14ac:dyDescent="0.25">
      <c r="B25" s="39"/>
      <c r="C25" s="26"/>
      <c r="D25" s="26"/>
      <c r="E25" s="26"/>
      <c r="F25" s="26"/>
      <c r="G25" s="26"/>
    </row>
    <row r="26" spans="2:7" x14ac:dyDescent="0.25">
      <c r="B26" s="39"/>
      <c r="C26" s="26"/>
      <c r="D26" s="26"/>
      <c r="E26" s="26"/>
      <c r="F26" s="26"/>
      <c r="G26" s="26"/>
    </row>
    <row r="27" spans="2:7" x14ac:dyDescent="0.25">
      <c r="B27" s="39"/>
      <c r="C27" s="26"/>
      <c r="D27" s="26"/>
      <c r="E27" s="26"/>
      <c r="F27" s="26"/>
      <c r="G27" s="26"/>
    </row>
    <row r="28" spans="2:7" x14ac:dyDescent="0.25">
      <c r="B28" s="39"/>
      <c r="C28" s="26"/>
      <c r="D28" s="26"/>
      <c r="E28" s="26"/>
      <c r="F28" s="26"/>
      <c r="G28" s="26"/>
    </row>
    <row r="29" spans="2:7" x14ac:dyDescent="0.25">
      <c r="B29" s="39"/>
      <c r="C29" s="26"/>
      <c r="D29" s="26"/>
      <c r="E29" s="26"/>
      <c r="F29" s="26"/>
      <c r="G29" s="26"/>
    </row>
    <row r="30" spans="2:7" x14ac:dyDescent="0.25">
      <c r="B30" s="39"/>
      <c r="C30" s="26"/>
      <c r="D30" s="26"/>
      <c r="E30" s="26"/>
      <c r="F30" s="26"/>
      <c r="G30" s="26"/>
    </row>
    <row r="31" spans="2:7" x14ac:dyDescent="0.25">
      <c r="B31" s="39"/>
      <c r="C31" s="26"/>
      <c r="D31" s="26"/>
      <c r="E31" s="26"/>
      <c r="F31" s="26"/>
      <c r="G31" s="26"/>
    </row>
    <row r="32" spans="2:7" x14ac:dyDescent="0.25">
      <c r="B32" s="33"/>
      <c r="C32" s="26"/>
      <c r="D32" s="26"/>
      <c r="E32" s="26"/>
      <c r="F32" s="26"/>
      <c r="G32" s="26"/>
    </row>
    <row r="33" spans="2:7" x14ac:dyDescent="0.25">
      <c r="B33" s="33"/>
      <c r="C33" s="26"/>
      <c r="D33" s="26"/>
      <c r="E33" s="26"/>
      <c r="F33" s="26"/>
      <c r="G33" s="26"/>
    </row>
    <row r="34" spans="2:7" x14ac:dyDescent="0.25">
      <c r="B34" s="33"/>
      <c r="C34" s="26"/>
      <c r="D34" s="26"/>
      <c r="E34" s="26"/>
      <c r="F34" s="26"/>
      <c r="G34" s="26"/>
    </row>
    <row r="35" spans="2:7" x14ac:dyDescent="0.25">
      <c r="B35" s="33"/>
      <c r="C35" s="26"/>
      <c r="D35" s="26"/>
      <c r="E35" s="26"/>
      <c r="F35" s="26"/>
      <c r="G35" s="26"/>
    </row>
    <row r="36" spans="2:7" x14ac:dyDescent="0.25">
      <c r="B36" s="53"/>
      <c r="C36" s="26"/>
      <c r="D36" s="26"/>
      <c r="E36" s="26"/>
      <c r="F36" s="26"/>
      <c r="G36" s="26"/>
    </row>
    <row r="37" spans="2:7" x14ac:dyDescent="0.25">
      <c r="B37" s="18"/>
      <c r="C37" s="18"/>
      <c r="D37" s="26"/>
      <c r="E37" s="26"/>
      <c r="F37" s="26"/>
      <c r="G37" s="26"/>
    </row>
  </sheetData>
  <mergeCells count="15">
    <mergeCell ref="B5:B7"/>
    <mergeCell ref="C5:C7"/>
    <mergeCell ref="F6:F7"/>
    <mergeCell ref="G6:G7"/>
    <mergeCell ref="D6:D7"/>
    <mergeCell ref="E6:E7"/>
    <mergeCell ref="D5:G5"/>
    <mergeCell ref="K5:N5"/>
    <mergeCell ref="I13:J13"/>
    <mergeCell ref="I5:I7"/>
    <mergeCell ref="J5:J7"/>
    <mergeCell ref="K6:K7"/>
    <mergeCell ref="L6:L7"/>
    <mergeCell ref="M6:M7"/>
    <mergeCell ref="N6:N7"/>
  </mergeCells>
  <pageMargins left="0.7" right="0.7" top="0.75" bottom="0.75" header="0.3" footer="0.3"/>
  <pageSetup paperSize="5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23"/>
  <sheetViews>
    <sheetView zoomScale="82" zoomScaleNormal="82" workbookViewId="0">
      <selection activeCell="J16" sqref="J16"/>
    </sheetView>
  </sheetViews>
  <sheetFormatPr defaultRowHeight="15" x14ac:dyDescent="0.25"/>
  <cols>
    <col min="1" max="1" width="4" customWidth="1"/>
    <col min="2" max="2" width="4.7109375" customWidth="1"/>
    <col min="3" max="3" width="17.85546875" customWidth="1"/>
    <col min="4" max="5" width="8.42578125" customWidth="1"/>
    <col min="6" max="6" width="8.28515625" customWidth="1"/>
    <col min="10" max="10" width="8.28515625" customWidth="1"/>
    <col min="11" max="11" width="8.42578125" customWidth="1"/>
    <col min="12" max="12" width="8.28515625" customWidth="1"/>
  </cols>
  <sheetData>
    <row r="1" spans="2:15" x14ac:dyDescent="0.25">
      <c r="B1" s="355" t="s">
        <v>180</v>
      </c>
      <c r="C1" s="355"/>
      <c r="D1" s="355"/>
      <c r="E1" s="355"/>
      <c r="F1" s="355"/>
    </row>
    <row r="3" spans="2:15" ht="22.15" customHeight="1" x14ac:dyDescent="0.25">
      <c r="B3" s="294" t="s">
        <v>0</v>
      </c>
      <c r="C3" s="294" t="s">
        <v>361</v>
      </c>
      <c r="D3" s="315" t="s">
        <v>331</v>
      </c>
      <c r="E3" s="316"/>
      <c r="F3" s="316"/>
      <c r="G3" s="316"/>
      <c r="H3" s="316"/>
      <c r="I3" s="317"/>
      <c r="J3" s="315" t="s">
        <v>332</v>
      </c>
      <c r="K3" s="316"/>
      <c r="L3" s="316"/>
      <c r="M3" s="316"/>
      <c r="N3" s="316"/>
      <c r="O3" s="317"/>
    </row>
    <row r="4" spans="2:15" ht="22.9" customHeight="1" x14ac:dyDescent="0.25">
      <c r="B4" s="296"/>
      <c r="C4" s="296"/>
      <c r="D4" s="133" t="s">
        <v>163</v>
      </c>
      <c r="E4" s="133" t="s">
        <v>181</v>
      </c>
      <c r="F4" s="133" t="s">
        <v>164</v>
      </c>
      <c r="G4" s="133" t="s">
        <v>182</v>
      </c>
      <c r="H4" s="133" t="s">
        <v>165</v>
      </c>
      <c r="I4" s="135" t="s">
        <v>183</v>
      </c>
      <c r="J4" s="133" t="s">
        <v>163</v>
      </c>
      <c r="K4" s="133" t="s">
        <v>181</v>
      </c>
      <c r="L4" s="133" t="s">
        <v>164</v>
      </c>
      <c r="M4" s="133" t="s">
        <v>182</v>
      </c>
      <c r="N4" s="133" t="s">
        <v>165</v>
      </c>
      <c r="O4" s="133" t="s">
        <v>183</v>
      </c>
    </row>
    <row r="5" spans="2:15" ht="25.15" customHeight="1" x14ac:dyDescent="0.25">
      <c r="B5" s="133" t="s">
        <v>3</v>
      </c>
      <c r="C5" s="99" t="s">
        <v>385</v>
      </c>
      <c r="D5" s="138">
        <v>1</v>
      </c>
      <c r="E5" s="239" t="s">
        <v>404</v>
      </c>
      <c r="F5" s="138">
        <v>1</v>
      </c>
      <c r="G5" s="239" t="s">
        <v>404</v>
      </c>
      <c r="H5" s="239" t="s">
        <v>404</v>
      </c>
      <c r="I5" s="239" t="s">
        <v>404</v>
      </c>
      <c r="J5" s="239" t="s">
        <v>404</v>
      </c>
      <c r="K5" s="138">
        <v>1</v>
      </c>
      <c r="L5" s="239" t="s">
        <v>404</v>
      </c>
      <c r="M5" s="239" t="s">
        <v>404</v>
      </c>
      <c r="N5" s="239" t="s">
        <v>404</v>
      </c>
      <c r="O5" s="239" t="s">
        <v>404</v>
      </c>
    </row>
    <row r="6" spans="2:15" ht="26.45" customHeight="1" x14ac:dyDescent="0.25">
      <c r="B6" s="133" t="s">
        <v>4</v>
      </c>
      <c r="C6" s="99" t="s">
        <v>386</v>
      </c>
      <c r="D6" s="138">
        <v>1</v>
      </c>
      <c r="E6" s="239" t="s">
        <v>404</v>
      </c>
      <c r="F6" s="239" t="s">
        <v>404</v>
      </c>
      <c r="G6" s="239" t="s">
        <v>404</v>
      </c>
      <c r="H6" s="239" t="s">
        <v>404</v>
      </c>
      <c r="I6" s="239" t="s">
        <v>404</v>
      </c>
      <c r="J6" s="239" t="s">
        <v>404</v>
      </c>
      <c r="K6" s="239" t="s">
        <v>404</v>
      </c>
      <c r="L6" s="239" t="s">
        <v>404</v>
      </c>
      <c r="M6" s="239" t="s">
        <v>404</v>
      </c>
      <c r="N6" s="239" t="s">
        <v>404</v>
      </c>
      <c r="O6" s="239" t="s">
        <v>404</v>
      </c>
    </row>
    <row r="7" spans="2:15" ht="25.9" customHeight="1" x14ac:dyDescent="0.25">
      <c r="B7" s="133" t="s">
        <v>5</v>
      </c>
      <c r="C7" s="99" t="s">
        <v>387</v>
      </c>
      <c r="D7" s="138">
        <v>1</v>
      </c>
      <c r="E7" s="138">
        <v>1</v>
      </c>
      <c r="F7" s="239" t="s">
        <v>404</v>
      </c>
      <c r="G7" s="239" t="s">
        <v>404</v>
      </c>
      <c r="H7" s="239" t="s">
        <v>404</v>
      </c>
      <c r="I7" s="239" t="s">
        <v>404</v>
      </c>
      <c r="J7" s="239" t="s">
        <v>404</v>
      </c>
      <c r="K7" s="239" t="s">
        <v>404</v>
      </c>
      <c r="L7" s="239" t="s">
        <v>404</v>
      </c>
      <c r="M7" s="239" t="s">
        <v>404</v>
      </c>
      <c r="N7" s="239" t="s">
        <v>404</v>
      </c>
      <c r="O7" s="239" t="s">
        <v>404</v>
      </c>
    </row>
    <row r="8" spans="2:15" ht="25.9" customHeight="1" x14ac:dyDescent="0.25">
      <c r="B8" s="218" t="s">
        <v>6</v>
      </c>
      <c r="C8" s="99" t="s">
        <v>388</v>
      </c>
      <c r="D8" s="239" t="s">
        <v>404</v>
      </c>
      <c r="E8" s="239" t="s">
        <v>404</v>
      </c>
      <c r="F8" s="239" t="s">
        <v>404</v>
      </c>
      <c r="G8" s="239" t="s">
        <v>404</v>
      </c>
      <c r="H8" s="239" t="s">
        <v>404</v>
      </c>
      <c r="I8" s="239" t="s">
        <v>404</v>
      </c>
      <c r="J8" s="239" t="s">
        <v>404</v>
      </c>
      <c r="K8" s="239" t="s">
        <v>404</v>
      </c>
      <c r="L8" s="239" t="s">
        <v>404</v>
      </c>
      <c r="M8" s="239" t="s">
        <v>404</v>
      </c>
      <c r="N8" s="239" t="s">
        <v>404</v>
      </c>
      <c r="O8" s="239" t="s">
        <v>404</v>
      </c>
    </row>
    <row r="9" spans="2:15" ht="25.9" customHeight="1" x14ac:dyDescent="0.25">
      <c r="B9" s="218" t="s">
        <v>7</v>
      </c>
      <c r="C9" s="99" t="s">
        <v>389</v>
      </c>
      <c r="D9" s="138">
        <v>2</v>
      </c>
      <c r="E9" s="239" t="s">
        <v>404</v>
      </c>
      <c r="F9" s="239" t="s">
        <v>404</v>
      </c>
      <c r="G9" s="239" t="s">
        <v>404</v>
      </c>
      <c r="H9" s="239" t="s">
        <v>404</v>
      </c>
      <c r="I9" s="239" t="s">
        <v>404</v>
      </c>
      <c r="J9" s="239" t="s">
        <v>404</v>
      </c>
      <c r="K9" s="239" t="s">
        <v>404</v>
      </c>
      <c r="L9" s="239" t="s">
        <v>404</v>
      </c>
      <c r="M9" s="239" t="s">
        <v>404</v>
      </c>
      <c r="N9" s="239" t="s">
        <v>404</v>
      </c>
      <c r="O9" s="239" t="s">
        <v>404</v>
      </c>
    </row>
    <row r="10" spans="2:15" ht="26.45" customHeight="1" x14ac:dyDescent="0.25">
      <c r="B10" s="315" t="s">
        <v>25</v>
      </c>
      <c r="C10" s="317"/>
      <c r="D10" s="138">
        <f t="shared" ref="D10:K10" si="0">SUM(D5:D9)</f>
        <v>5</v>
      </c>
      <c r="E10" s="138">
        <f t="shared" si="0"/>
        <v>1</v>
      </c>
      <c r="F10" s="138">
        <f t="shared" si="0"/>
        <v>1</v>
      </c>
      <c r="G10" s="239" t="s">
        <v>404</v>
      </c>
      <c r="H10" s="239" t="s">
        <v>404</v>
      </c>
      <c r="I10" s="239" t="s">
        <v>404</v>
      </c>
      <c r="J10" s="239" t="s">
        <v>404</v>
      </c>
      <c r="K10" s="138">
        <f t="shared" si="0"/>
        <v>1</v>
      </c>
      <c r="L10" s="239" t="s">
        <v>404</v>
      </c>
      <c r="M10" s="239" t="s">
        <v>404</v>
      </c>
      <c r="N10" s="239" t="s">
        <v>404</v>
      </c>
      <c r="O10" s="239" t="s">
        <v>404</v>
      </c>
    </row>
    <row r="23" spans="15:15" x14ac:dyDescent="0.25">
      <c r="O23" s="1"/>
    </row>
  </sheetData>
  <mergeCells count="6">
    <mergeCell ref="B10:C10"/>
    <mergeCell ref="B1:F1"/>
    <mergeCell ref="D3:I3"/>
    <mergeCell ref="J3:O3"/>
    <mergeCell ref="C3:C4"/>
    <mergeCell ref="B3:B4"/>
  </mergeCells>
  <pageMargins left="0.7" right="0.7" top="0.75" bottom="0.75" header="0.3" footer="0.3"/>
  <pageSetup paperSize="9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6"/>
  <sheetViews>
    <sheetView zoomScale="60" zoomScaleNormal="60" workbookViewId="0">
      <selection activeCell="K21" sqref="K21"/>
    </sheetView>
  </sheetViews>
  <sheetFormatPr defaultRowHeight="15" x14ac:dyDescent="0.25"/>
  <cols>
    <col min="1" max="1" width="4" customWidth="1"/>
    <col min="2" max="2" width="5" customWidth="1"/>
    <col min="3" max="3" width="25.28515625" customWidth="1"/>
    <col min="4" max="4" width="17.7109375" customWidth="1"/>
    <col min="5" max="5" width="17" customWidth="1"/>
    <col min="6" max="6" width="16.7109375" customWidth="1"/>
    <col min="7" max="7" width="5.28515625" customWidth="1"/>
    <col min="8" max="8" width="6.140625" customWidth="1"/>
    <col min="9" max="9" width="21.28515625" customWidth="1"/>
    <col min="10" max="10" width="17.140625" customWidth="1"/>
    <col min="11" max="11" width="18.42578125" customWidth="1"/>
    <col min="12" max="12" width="17.5703125" customWidth="1"/>
    <col min="13" max="13" width="18.85546875" customWidth="1"/>
  </cols>
  <sheetData>
    <row r="1" spans="1:13" x14ac:dyDescent="0.25">
      <c r="A1" s="12" t="s">
        <v>11</v>
      </c>
      <c r="B1" s="1" t="s">
        <v>107</v>
      </c>
    </row>
    <row r="3" spans="1:13" x14ac:dyDescent="0.25">
      <c r="B3" s="1" t="s">
        <v>108</v>
      </c>
      <c r="H3" s="1" t="s">
        <v>290</v>
      </c>
    </row>
    <row r="5" spans="1:13" ht="22.15" customHeight="1" x14ac:dyDescent="0.25">
      <c r="B5" s="294" t="s">
        <v>0</v>
      </c>
      <c r="C5" s="294" t="s">
        <v>361</v>
      </c>
      <c r="D5" s="315" t="s">
        <v>112</v>
      </c>
      <c r="E5" s="316"/>
      <c r="F5" s="317"/>
      <c r="H5" s="294" t="s">
        <v>0</v>
      </c>
      <c r="I5" s="294" t="str">
        <f>C5</f>
        <v>NAMA DUSUN</v>
      </c>
      <c r="J5" s="315" t="s">
        <v>113</v>
      </c>
      <c r="K5" s="316"/>
      <c r="L5" s="317"/>
      <c r="M5" s="26"/>
    </row>
    <row r="6" spans="1:13" ht="22.15" customHeight="1" x14ac:dyDescent="0.25">
      <c r="B6" s="296"/>
      <c r="C6" s="296"/>
      <c r="D6" s="95" t="s">
        <v>109</v>
      </c>
      <c r="E6" s="95" t="s">
        <v>110</v>
      </c>
      <c r="F6" s="95" t="s">
        <v>111</v>
      </c>
      <c r="H6" s="296"/>
      <c r="I6" s="296"/>
      <c r="J6" s="95" t="s">
        <v>109</v>
      </c>
      <c r="K6" s="95" t="s">
        <v>110</v>
      </c>
      <c r="L6" s="95" t="s">
        <v>111</v>
      </c>
      <c r="M6" s="39"/>
    </row>
    <row r="7" spans="1:13" ht="33" customHeight="1" x14ac:dyDescent="0.25">
      <c r="B7" s="95" t="s">
        <v>3</v>
      </c>
      <c r="C7" s="99" t="s">
        <v>385</v>
      </c>
      <c r="D7" s="239" t="s">
        <v>404</v>
      </c>
      <c r="E7" s="239" t="s">
        <v>404</v>
      </c>
      <c r="F7" s="239" t="s">
        <v>404</v>
      </c>
      <c r="H7" s="95" t="s">
        <v>3</v>
      </c>
      <c r="I7" s="99" t="str">
        <f>C7</f>
        <v>DUSUN CEMPAKA</v>
      </c>
      <c r="J7" s="239" t="s">
        <v>404</v>
      </c>
      <c r="K7" s="239" t="s">
        <v>404</v>
      </c>
      <c r="L7" s="239" t="s">
        <v>404</v>
      </c>
      <c r="M7" s="26"/>
    </row>
    <row r="8" spans="1:13" ht="33.6" customHeight="1" x14ac:dyDescent="0.25">
      <c r="B8" s="95" t="s">
        <v>4</v>
      </c>
      <c r="C8" s="99" t="s">
        <v>386</v>
      </c>
      <c r="D8" s="239" t="s">
        <v>404</v>
      </c>
      <c r="E8" s="239" t="s">
        <v>404</v>
      </c>
      <c r="F8" s="239" t="s">
        <v>404</v>
      </c>
      <c r="H8" s="95" t="s">
        <v>4</v>
      </c>
      <c r="I8" s="99" t="str">
        <f t="shared" ref="I8:I9" si="0">C8</f>
        <v>DUSUN MAWAR</v>
      </c>
      <c r="J8" s="239" t="s">
        <v>404</v>
      </c>
      <c r="K8" s="239" t="s">
        <v>404</v>
      </c>
      <c r="L8" s="239" t="s">
        <v>404</v>
      </c>
      <c r="M8" s="26"/>
    </row>
    <row r="9" spans="1:13" ht="33.6" customHeight="1" x14ac:dyDescent="0.25">
      <c r="B9" s="95" t="s">
        <v>5</v>
      </c>
      <c r="C9" s="99" t="s">
        <v>387</v>
      </c>
      <c r="D9" s="239" t="s">
        <v>404</v>
      </c>
      <c r="E9" s="239" t="s">
        <v>404</v>
      </c>
      <c r="F9" s="239" t="s">
        <v>404</v>
      </c>
      <c r="H9" s="95" t="s">
        <v>5</v>
      </c>
      <c r="I9" s="99" t="str">
        <f t="shared" si="0"/>
        <v>DUSUN MELATI</v>
      </c>
      <c r="J9" s="239" t="s">
        <v>404</v>
      </c>
      <c r="K9" s="239" t="s">
        <v>404</v>
      </c>
      <c r="L9" s="239" t="s">
        <v>404</v>
      </c>
      <c r="M9" s="26"/>
    </row>
    <row r="10" spans="1:13" ht="33.6" customHeight="1" x14ac:dyDescent="0.25">
      <c r="B10" s="218" t="s">
        <v>6</v>
      </c>
      <c r="C10" s="99" t="s">
        <v>388</v>
      </c>
      <c r="D10" s="239" t="s">
        <v>404</v>
      </c>
      <c r="E10" s="239" t="s">
        <v>404</v>
      </c>
      <c r="F10" s="239" t="s">
        <v>404</v>
      </c>
      <c r="H10" s="218" t="s">
        <v>6</v>
      </c>
      <c r="I10" s="99" t="s">
        <v>388</v>
      </c>
      <c r="J10" s="239" t="s">
        <v>404</v>
      </c>
      <c r="K10" s="239" t="s">
        <v>404</v>
      </c>
      <c r="L10" s="239" t="s">
        <v>404</v>
      </c>
      <c r="M10" s="26"/>
    </row>
    <row r="11" spans="1:13" ht="33" customHeight="1" x14ac:dyDescent="0.25">
      <c r="B11" s="218" t="s">
        <v>7</v>
      </c>
      <c r="C11" s="99" t="s">
        <v>389</v>
      </c>
      <c r="D11" s="239" t="s">
        <v>404</v>
      </c>
      <c r="E11" s="239" t="s">
        <v>404</v>
      </c>
      <c r="F11" s="239" t="s">
        <v>404</v>
      </c>
      <c r="H11" s="218" t="s">
        <v>7</v>
      </c>
      <c r="I11" s="99" t="s">
        <v>389</v>
      </c>
      <c r="J11" s="239" t="s">
        <v>404</v>
      </c>
      <c r="K11" s="239" t="s">
        <v>404</v>
      </c>
      <c r="L11" s="239" t="s">
        <v>404</v>
      </c>
      <c r="M11" s="26"/>
    </row>
    <row r="12" spans="1:13" ht="34.15" customHeight="1" x14ac:dyDescent="0.25">
      <c r="B12" s="29" t="s">
        <v>81</v>
      </c>
      <c r="C12" s="30"/>
      <c r="D12" s="231"/>
      <c r="E12" s="231"/>
      <c r="F12" s="231"/>
      <c r="H12" s="96" t="s">
        <v>81</v>
      </c>
      <c r="I12" s="96"/>
      <c r="J12" s="231"/>
      <c r="K12" s="231"/>
      <c r="L12" s="231"/>
      <c r="M12" s="26"/>
    </row>
    <row r="19" spans="2:6" x14ac:dyDescent="0.25">
      <c r="B19" s="18"/>
      <c r="C19" s="26"/>
      <c r="D19" s="26"/>
      <c r="E19" s="26"/>
      <c r="F19" s="26"/>
    </row>
    <row r="20" spans="2:6" x14ac:dyDescent="0.25">
      <c r="B20" s="26"/>
      <c r="C20" s="26"/>
      <c r="D20" s="26"/>
      <c r="E20" s="26"/>
      <c r="F20" s="26"/>
    </row>
    <row r="21" spans="2:6" x14ac:dyDescent="0.25">
      <c r="B21" s="39"/>
      <c r="C21" s="39"/>
      <c r="D21" s="18"/>
      <c r="E21" s="26"/>
      <c r="F21" s="26"/>
    </row>
    <row r="22" spans="2:6" x14ac:dyDescent="0.25">
      <c r="B22" s="26"/>
      <c r="C22" s="26"/>
      <c r="D22" s="39"/>
      <c r="E22" s="39"/>
      <c r="F22" s="39"/>
    </row>
    <row r="23" spans="2:6" x14ac:dyDescent="0.25">
      <c r="B23" s="39"/>
      <c r="C23" s="26"/>
      <c r="D23" s="26"/>
      <c r="E23" s="26"/>
      <c r="F23" s="26"/>
    </row>
    <row r="24" spans="2:6" x14ac:dyDescent="0.25">
      <c r="B24" s="39"/>
      <c r="C24" s="26"/>
      <c r="D24" s="26"/>
      <c r="E24" s="26"/>
      <c r="F24" s="26"/>
    </row>
    <row r="25" spans="2:6" x14ac:dyDescent="0.25">
      <c r="B25" s="39"/>
      <c r="C25" s="26"/>
      <c r="D25" s="26"/>
      <c r="E25" s="26"/>
      <c r="F25" s="26"/>
    </row>
    <row r="26" spans="2:6" x14ac:dyDescent="0.25">
      <c r="B26" s="39"/>
      <c r="C26" s="26"/>
      <c r="D26" s="26"/>
      <c r="E26" s="26"/>
      <c r="F26" s="26"/>
    </row>
    <row r="27" spans="2:6" x14ac:dyDescent="0.25">
      <c r="B27" s="39"/>
      <c r="C27" s="26"/>
      <c r="D27" s="26"/>
      <c r="E27" s="26"/>
      <c r="F27" s="26"/>
    </row>
    <row r="28" spans="2:6" x14ac:dyDescent="0.25">
      <c r="B28" s="39"/>
      <c r="C28" s="26"/>
      <c r="D28" s="26"/>
      <c r="E28" s="26"/>
      <c r="F28" s="26"/>
    </row>
    <row r="29" spans="2:6" x14ac:dyDescent="0.25">
      <c r="B29" s="39"/>
      <c r="C29" s="26"/>
      <c r="D29" s="26"/>
      <c r="E29" s="26"/>
      <c r="F29" s="26"/>
    </row>
    <row r="30" spans="2:6" x14ac:dyDescent="0.25">
      <c r="B30" s="39"/>
      <c r="C30" s="26"/>
      <c r="D30" s="26"/>
      <c r="E30" s="26"/>
      <c r="F30" s="26"/>
    </row>
    <row r="31" spans="2:6" x14ac:dyDescent="0.25">
      <c r="B31" s="33"/>
      <c r="C31" s="26"/>
      <c r="D31" s="26"/>
      <c r="E31" s="26"/>
      <c r="F31" s="26"/>
    </row>
    <row r="32" spans="2:6" x14ac:dyDescent="0.25">
      <c r="B32" s="33"/>
      <c r="C32" s="26"/>
      <c r="D32" s="26"/>
      <c r="E32" s="26"/>
      <c r="F32" s="26"/>
    </row>
    <row r="33" spans="2:6" x14ac:dyDescent="0.25">
      <c r="B33" s="33"/>
      <c r="C33" s="26"/>
      <c r="D33" s="26"/>
      <c r="E33" s="26"/>
      <c r="F33" s="26"/>
    </row>
    <row r="34" spans="2:6" x14ac:dyDescent="0.25">
      <c r="B34" s="33"/>
      <c r="C34" s="26"/>
      <c r="D34" s="26"/>
      <c r="E34" s="26"/>
      <c r="F34" s="26"/>
    </row>
    <row r="35" spans="2:6" x14ac:dyDescent="0.25">
      <c r="B35" s="53"/>
      <c r="C35" s="26"/>
      <c r="D35" s="26"/>
      <c r="E35" s="26"/>
      <c r="F35" s="26"/>
    </row>
    <row r="36" spans="2:6" x14ac:dyDescent="0.25">
      <c r="B36" s="18"/>
      <c r="C36" s="18"/>
      <c r="D36" s="26"/>
      <c r="E36" s="26"/>
      <c r="F36" s="26"/>
    </row>
  </sheetData>
  <mergeCells count="6">
    <mergeCell ref="J5:L5"/>
    <mergeCell ref="B5:B6"/>
    <mergeCell ref="C5:C6"/>
    <mergeCell ref="D5:F5"/>
    <mergeCell ref="I5:I6"/>
    <mergeCell ref="H5:H6"/>
  </mergeCells>
  <pageMargins left="0.7" right="0.7" top="0.75" bottom="0.75" header="0.3" footer="0.3"/>
  <pageSetup paperSize="5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53"/>
  <sheetViews>
    <sheetView view="pageBreakPreview" topLeftCell="C1" zoomScale="60" zoomScaleNormal="70" workbookViewId="0">
      <selection activeCell="S19" sqref="S19"/>
    </sheetView>
  </sheetViews>
  <sheetFormatPr defaultRowHeight="15" x14ac:dyDescent="0.25"/>
  <cols>
    <col min="1" max="1" width="3.5703125" customWidth="1"/>
    <col min="2" max="2" width="5.7109375" customWidth="1"/>
    <col min="3" max="3" width="20.140625" customWidth="1"/>
    <col min="4" max="4" width="8.140625" customWidth="1"/>
    <col min="5" max="5" width="9.5703125" customWidth="1"/>
    <col min="6" max="8" width="8.140625" customWidth="1"/>
    <col min="9" max="9" width="9.7109375" customWidth="1"/>
    <col min="10" max="10" width="2.28515625" customWidth="1"/>
    <col min="11" max="11" width="6.28515625" customWidth="1"/>
    <col min="12" max="12" width="28.28515625" customWidth="1"/>
    <col min="13" max="13" width="14.140625" customWidth="1"/>
    <col min="14" max="14" width="16.85546875" customWidth="1"/>
    <col min="15" max="15" width="14.140625" customWidth="1"/>
    <col min="16" max="16" width="4.28515625" customWidth="1"/>
    <col min="17" max="17" width="6.85546875" customWidth="1"/>
    <col min="18" max="18" width="19.7109375" customWidth="1"/>
    <col min="19" max="19" width="12.28515625" customWidth="1"/>
    <col min="20" max="20" width="16.5703125" customWidth="1"/>
    <col min="21" max="21" width="23.7109375" customWidth="1"/>
    <col min="23" max="23" width="13.5703125" customWidth="1"/>
  </cols>
  <sheetData>
    <row r="1" spans="1:27" x14ac:dyDescent="0.25">
      <c r="A1" s="12" t="s">
        <v>14</v>
      </c>
      <c r="B1" s="1" t="s">
        <v>114</v>
      </c>
      <c r="J1" s="28"/>
      <c r="K1" s="28"/>
      <c r="L1" s="118"/>
      <c r="M1" s="28"/>
      <c r="N1" s="28"/>
      <c r="O1" s="28"/>
    </row>
    <row r="2" spans="1:27" x14ac:dyDescent="0.25">
      <c r="J2" s="28"/>
      <c r="K2" s="28"/>
      <c r="L2" s="28"/>
      <c r="M2" s="28"/>
      <c r="N2" s="28"/>
      <c r="O2" s="28"/>
    </row>
    <row r="3" spans="1:27" x14ac:dyDescent="0.25">
      <c r="B3" s="1" t="s">
        <v>115</v>
      </c>
      <c r="J3" s="28"/>
      <c r="K3" s="117" t="s">
        <v>120</v>
      </c>
      <c r="L3" s="28"/>
      <c r="M3" s="28"/>
      <c r="N3" s="28"/>
      <c r="O3" s="28"/>
      <c r="Q3" s="355" t="s">
        <v>121</v>
      </c>
      <c r="R3" s="355"/>
      <c r="S3" s="355"/>
      <c r="T3" s="355"/>
    </row>
    <row r="4" spans="1:27" x14ac:dyDescent="0.25">
      <c r="B4" s="1"/>
      <c r="J4" s="28"/>
      <c r="K4" s="117"/>
      <c r="L4" s="28"/>
      <c r="M4" s="28"/>
      <c r="N4" s="28"/>
      <c r="O4" s="28"/>
      <c r="T4" s="23"/>
    </row>
    <row r="5" spans="1:27" ht="25.15" customHeight="1" x14ac:dyDescent="0.25">
      <c r="B5" s="333" t="s">
        <v>0</v>
      </c>
      <c r="C5" s="294" t="s">
        <v>361</v>
      </c>
      <c r="D5" s="315" t="s">
        <v>291</v>
      </c>
      <c r="E5" s="316"/>
      <c r="F5" s="316"/>
      <c r="G5" s="316"/>
      <c r="H5" s="316"/>
      <c r="I5" s="317"/>
      <c r="J5" s="28"/>
      <c r="K5" s="294" t="s">
        <v>0</v>
      </c>
      <c r="L5" s="294" t="str">
        <f>C5</f>
        <v>NAMA DUSUN</v>
      </c>
      <c r="M5" s="315" t="s">
        <v>297</v>
      </c>
      <c r="N5" s="316"/>
      <c r="O5" s="317"/>
      <c r="P5" s="26"/>
      <c r="Q5" s="294" t="s">
        <v>0</v>
      </c>
      <c r="R5" s="313" t="str">
        <f>C5</f>
        <v>NAMA DUSUN</v>
      </c>
      <c r="S5" s="313" t="s">
        <v>300</v>
      </c>
      <c r="T5" s="313"/>
      <c r="U5" s="313"/>
      <c r="V5" s="26"/>
      <c r="W5" s="26"/>
      <c r="X5" s="26"/>
    </row>
    <row r="6" spans="1:27" ht="36" customHeight="1" x14ac:dyDescent="0.25">
      <c r="B6" s="334"/>
      <c r="C6" s="296"/>
      <c r="D6" s="109" t="s">
        <v>116</v>
      </c>
      <c r="E6" s="112" t="s">
        <v>292</v>
      </c>
      <c r="F6" s="109" t="s">
        <v>117</v>
      </c>
      <c r="G6" s="176" t="s">
        <v>118</v>
      </c>
      <c r="H6" s="109" t="s">
        <v>119</v>
      </c>
      <c r="I6" s="112" t="s">
        <v>293</v>
      </c>
      <c r="J6" s="28"/>
      <c r="K6" s="296"/>
      <c r="L6" s="296"/>
      <c r="M6" s="109" t="s">
        <v>294</v>
      </c>
      <c r="N6" s="112" t="s">
        <v>295</v>
      </c>
      <c r="O6" s="112" t="s">
        <v>296</v>
      </c>
      <c r="P6" s="26"/>
      <c r="Q6" s="296"/>
      <c r="R6" s="313"/>
      <c r="S6" s="109" t="s">
        <v>298</v>
      </c>
      <c r="T6" s="198" t="s">
        <v>364</v>
      </c>
      <c r="U6" s="116" t="s">
        <v>299</v>
      </c>
      <c r="V6" s="18"/>
      <c r="W6" s="33"/>
      <c r="X6" s="18"/>
      <c r="Y6" s="26"/>
      <c r="Z6" s="26"/>
      <c r="AA6" s="26"/>
    </row>
    <row r="7" spans="1:27" ht="34.9" customHeight="1" x14ac:dyDescent="0.25">
      <c r="B7" s="109" t="s">
        <v>3</v>
      </c>
      <c r="C7" s="99" t="s">
        <v>385</v>
      </c>
      <c r="D7" s="239" t="s">
        <v>404</v>
      </c>
      <c r="E7" s="239" t="s">
        <v>404</v>
      </c>
      <c r="F7" s="239" t="s">
        <v>404</v>
      </c>
      <c r="G7" s="239" t="s">
        <v>404</v>
      </c>
      <c r="H7" s="239" t="s">
        <v>404</v>
      </c>
      <c r="I7" s="15">
        <v>2</v>
      </c>
      <c r="K7" s="109" t="s">
        <v>3</v>
      </c>
      <c r="L7" s="99" t="str">
        <f>C7</f>
        <v>DUSUN CEMPAKA</v>
      </c>
      <c r="M7" s="15">
        <v>2</v>
      </c>
      <c r="N7" s="239" t="s">
        <v>404</v>
      </c>
      <c r="O7" s="239" t="s">
        <v>404</v>
      </c>
      <c r="P7" s="42"/>
      <c r="Q7" s="109" t="s">
        <v>3</v>
      </c>
      <c r="R7" s="99" t="str">
        <f>C7</f>
        <v>DUSUN CEMPAKA</v>
      </c>
      <c r="S7" s="15">
        <v>2</v>
      </c>
      <c r="T7" s="15">
        <v>2</v>
      </c>
      <c r="U7" s="239" t="s">
        <v>404</v>
      </c>
      <c r="V7" s="18"/>
      <c r="W7" s="18"/>
      <c r="X7" s="18"/>
      <c r="Y7" s="18"/>
      <c r="Z7" s="25"/>
      <c r="AA7" s="18"/>
    </row>
    <row r="8" spans="1:27" ht="36" customHeight="1" x14ac:dyDescent="0.25">
      <c r="B8" s="109" t="s">
        <v>4</v>
      </c>
      <c r="C8" s="99" t="s">
        <v>386</v>
      </c>
      <c r="D8" s="239" t="s">
        <v>404</v>
      </c>
      <c r="E8" s="239" t="s">
        <v>404</v>
      </c>
      <c r="F8" s="239" t="s">
        <v>404</v>
      </c>
      <c r="G8" s="239" t="s">
        <v>404</v>
      </c>
      <c r="H8" s="239" t="s">
        <v>404</v>
      </c>
      <c r="I8" s="15">
        <v>0</v>
      </c>
      <c r="K8" s="109" t="s">
        <v>4</v>
      </c>
      <c r="L8" s="99" t="str">
        <f t="shared" ref="L8:L11" si="0">C8</f>
        <v>DUSUN MAWAR</v>
      </c>
      <c r="M8" s="239" t="s">
        <v>404</v>
      </c>
      <c r="N8" s="239" t="s">
        <v>404</v>
      </c>
      <c r="O8" s="239" t="s">
        <v>404</v>
      </c>
      <c r="P8" s="42"/>
      <c r="Q8" s="109" t="s">
        <v>4</v>
      </c>
      <c r="R8" s="99" t="str">
        <f t="shared" ref="R8:R11" si="1">C8</f>
        <v>DUSUN MAWAR</v>
      </c>
      <c r="S8" s="239" t="s">
        <v>404</v>
      </c>
      <c r="T8" s="231">
        <v>1</v>
      </c>
      <c r="U8" s="239" t="s">
        <v>404</v>
      </c>
      <c r="V8" s="26"/>
      <c r="W8" s="26"/>
      <c r="X8" s="115"/>
      <c r="Y8" s="18"/>
      <c r="Z8" s="18"/>
      <c r="AA8" s="18"/>
    </row>
    <row r="9" spans="1:27" ht="36" customHeight="1" x14ac:dyDescent="0.25">
      <c r="B9" s="109" t="s">
        <v>5</v>
      </c>
      <c r="C9" s="99" t="s">
        <v>387</v>
      </c>
      <c r="D9" s="239" t="s">
        <v>404</v>
      </c>
      <c r="E9" s="239" t="s">
        <v>404</v>
      </c>
      <c r="F9" s="239" t="s">
        <v>404</v>
      </c>
      <c r="G9" s="239" t="s">
        <v>404</v>
      </c>
      <c r="H9" s="239" t="s">
        <v>404</v>
      </c>
      <c r="I9" s="15">
        <v>1</v>
      </c>
      <c r="K9" s="109" t="s">
        <v>5</v>
      </c>
      <c r="L9" s="99" t="str">
        <f t="shared" si="0"/>
        <v>DUSUN MELATI</v>
      </c>
      <c r="M9" s="239" t="s">
        <v>404</v>
      </c>
      <c r="N9" s="239" t="s">
        <v>404</v>
      </c>
      <c r="O9" s="239" t="s">
        <v>404</v>
      </c>
      <c r="P9" s="42"/>
      <c r="Q9" s="109" t="s">
        <v>5</v>
      </c>
      <c r="R9" s="99" t="str">
        <f t="shared" si="1"/>
        <v>DUSUN MELATI</v>
      </c>
      <c r="S9" s="239" t="s">
        <v>404</v>
      </c>
      <c r="T9" s="231">
        <v>1</v>
      </c>
      <c r="U9" s="239" t="s">
        <v>404</v>
      </c>
      <c r="V9" s="26"/>
      <c r="W9" s="26"/>
      <c r="X9" s="26"/>
      <c r="Y9" s="26"/>
      <c r="Z9" s="26"/>
      <c r="AA9" s="115"/>
    </row>
    <row r="10" spans="1:27" ht="36" customHeight="1" x14ac:dyDescent="0.25">
      <c r="B10" s="218" t="s">
        <v>6</v>
      </c>
      <c r="C10" s="99" t="s">
        <v>388</v>
      </c>
      <c r="D10" s="239" t="s">
        <v>404</v>
      </c>
      <c r="E10" s="239" t="s">
        <v>404</v>
      </c>
      <c r="F10" s="239" t="s">
        <v>404</v>
      </c>
      <c r="G10" s="239" t="s">
        <v>404</v>
      </c>
      <c r="H10" s="239" t="s">
        <v>404</v>
      </c>
      <c r="I10" s="224">
        <v>0</v>
      </c>
      <c r="K10" s="218" t="s">
        <v>6</v>
      </c>
      <c r="L10" s="99" t="s">
        <v>388</v>
      </c>
      <c r="M10" s="239" t="s">
        <v>404</v>
      </c>
      <c r="N10" s="239" t="s">
        <v>404</v>
      </c>
      <c r="O10" s="239" t="s">
        <v>404</v>
      </c>
      <c r="P10" s="42"/>
      <c r="Q10" s="218" t="s">
        <v>6</v>
      </c>
      <c r="R10" s="99" t="s">
        <v>388</v>
      </c>
      <c r="S10" s="239" t="s">
        <v>404</v>
      </c>
      <c r="T10" s="239" t="s">
        <v>404</v>
      </c>
      <c r="U10" s="239" t="s">
        <v>404</v>
      </c>
      <c r="V10" s="26"/>
      <c r="W10" s="26"/>
      <c r="X10" s="26"/>
      <c r="Y10" s="26"/>
      <c r="Z10" s="26"/>
      <c r="AA10" s="115"/>
    </row>
    <row r="11" spans="1:27" ht="36" customHeight="1" x14ac:dyDescent="0.25">
      <c r="B11" s="218" t="s">
        <v>7</v>
      </c>
      <c r="C11" s="99" t="s">
        <v>389</v>
      </c>
      <c r="D11" s="239" t="s">
        <v>404</v>
      </c>
      <c r="E11" s="239" t="s">
        <v>404</v>
      </c>
      <c r="F11" s="239" t="s">
        <v>404</v>
      </c>
      <c r="G11" s="239" t="s">
        <v>404</v>
      </c>
      <c r="H11" s="239" t="s">
        <v>404</v>
      </c>
      <c r="I11" s="15">
        <v>1</v>
      </c>
      <c r="K11" s="218" t="s">
        <v>7</v>
      </c>
      <c r="L11" s="99" t="str">
        <f t="shared" si="0"/>
        <v>DUSUN BERINGIN</v>
      </c>
      <c r="M11" s="239" t="s">
        <v>404</v>
      </c>
      <c r="N11" s="239" t="s">
        <v>404</v>
      </c>
      <c r="O11" s="239" t="s">
        <v>404</v>
      </c>
      <c r="P11" s="42"/>
      <c r="Q11" s="218" t="s">
        <v>7</v>
      </c>
      <c r="R11" s="99" t="str">
        <f t="shared" si="1"/>
        <v>DUSUN BERINGIN</v>
      </c>
      <c r="S11" s="239" t="s">
        <v>404</v>
      </c>
      <c r="T11" s="239" t="s">
        <v>404</v>
      </c>
      <c r="U11" s="239" t="s">
        <v>404</v>
      </c>
      <c r="V11" s="26"/>
      <c r="W11" s="26"/>
      <c r="X11" s="26"/>
      <c r="Y11" s="26"/>
      <c r="Z11" s="26"/>
      <c r="AA11" s="26"/>
    </row>
    <row r="12" spans="1:27" ht="36" customHeight="1" x14ac:dyDescent="0.25">
      <c r="B12" s="315" t="s">
        <v>275</v>
      </c>
      <c r="C12" s="317"/>
      <c r="D12" s="239" t="s">
        <v>404</v>
      </c>
      <c r="E12" s="239" t="s">
        <v>404</v>
      </c>
      <c r="F12" s="239" t="s">
        <v>404</v>
      </c>
      <c r="G12" s="239" t="s">
        <v>404</v>
      </c>
      <c r="H12" s="239" t="s">
        <v>404</v>
      </c>
      <c r="I12" s="177">
        <f>SUM(I7:I11)</f>
        <v>4</v>
      </c>
      <c r="K12" s="315" t="s">
        <v>25</v>
      </c>
      <c r="L12" s="317"/>
      <c r="M12" s="15">
        <f>SUM(M7:M11)</f>
        <v>2</v>
      </c>
      <c r="N12" s="239" t="s">
        <v>404</v>
      </c>
      <c r="O12" s="239" t="s">
        <v>404</v>
      </c>
      <c r="P12" s="42"/>
      <c r="Q12" s="315" t="s">
        <v>25</v>
      </c>
      <c r="R12" s="317"/>
      <c r="S12" s="15">
        <f>SUM(S7:S11)</f>
        <v>2</v>
      </c>
      <c r="T12" s="231">
        <f>SUM(T7:T11)</f>
        <v>4</v>
      </c>
      <c r="U12" s="239" t="s">
        <v>404</v>
      </c>
      <c r="V12" s="26"/>
      <c r="W12" s="26"/>
      <c r="X12" s="26"/>
      <c r="Y12" s="26"/>
      <c r="Z12" s="26"/>
      <c r="AA12" s="26"/>
    </row>
    <row r="13" spans="1:27" x14ac:dyDescent="0.25">
      <c r="B13" s="18"/>
      <c r="C13" s="18"/>
      <c r="D13" s="26"/>
      <c r="E13" s="26"/>
      <c r="F13" s="26"/>
      <c r="G13" s="26"/>
      <c r="H13" s="26"/>
      <c r="I13" s="52"/>
      <c r="Q13" s="356"/>
      <c r="R13" s="356"/>
      <c r="S13" s="356"/>
      <c r="T13" s="356"/>
      <c r="U13" s="356"/>
      <c r="V13" s="26"/>
      <c r="W13" s="26"/>
      <c r="X13" s="26"/>
      <c r="Y13" s="26"/>
      <c r="Z13" s="26"/>
      <c r="AA13" s="26"/>
    </row>
    <row r="14" spans="1:27" x14ac:dyDescent="0.25">
      <c r="Q14" s="357"/>
      <c r="R14" s="357"/>
      <c r="S14" s="357"/>
      <c r="T14" s="357"/>
      <c r="U14" s="357"/>
      <c r="V14" s="26"/>
      <c r="W14" s="26"/>
      <c r="X14" s="26"/>
      <c r="Y14" s="26"/>
      <c r="Z14" s="26"/>
      <c r="AA14" s="26"/>
    </row>
    <row r="16" spans="1:27" x14ac:dyDescent="0.25">
      <c r="B16" s="24"/>
      <c r="C16" s="26"/>
      <c r="D16" s="26"/>
      <c r="E16" s="26"/>
      <c r="F16" s="26"/>
      <c r="G16" s="26"/>
      <c r="H16" s="26"/>
      <c r="I16" s="26"/>
    </row>
    <row r="17" spans="2:9" x14ac:dyDescent="0.25">
      <c r="B17" s="39"/>
      <c r="C17" s="39"/>
      <c r="D17" s="18"/>
      <c r="E17" s="26"/>
      <c r="F17" s="26"/>
      <c r="G17" s="26"/>
      <c r="H17" s="26"/>
      <c r="I17" s="26"/>
    </row>
    <row r="18" spans="2:9" x14ac:dyDescent="0.25">
      <c r="B18" s="26"/>
      <c r="C18" s="26"/>
      <c r="D18" s="18"/>
      <c r="E18" s="26"/>
      <c r="F18" s="18"/>
      <c r="G18" s="26"/>
      <c r="H18" s="18"/>
      <c r="I18" s="26"/>
    </row>
    <row r="19" spans="2:9" x14ac:dyDescent="0.25">
      <c r="B19" s="39"/>
      <c r="C19" s="26"/>
      <c r="D19" s="26"/>
      <c r="E19" s="26"/>
      <c r="F19" s="26"/>
      <c r="G19" s="26"/>
      <c r="H19" s="26"/>
      <c r="I19" s="26"/>
    </row>
    <row r="20" spans="2:9" x14ac:dyDescent="0.25">
      <c r="B20" s="39"/>
      <c r="C20" s="26"/>
      <c r="D20" s="26"/>
      <c r="E20" s="26"/>
      <c r="F20" s="26"/>
      <c r="G20" s="26"/>
      <c r="H20" s="26"/>
      <c r="I20" s="26"/>
    </row>
    <row r="21" spans="2:9" x14ac:dyDescent="0.25">
      <c r="B21" s="39"/>
      <c r="C21" s="26"/>
      <c r="D21" s="26"/>
      <c r="E21" s="26"/>
      <c r="F21" s="26"/>
      <c r="G21" s="26"/>
      <c r="H21" s="26"/>
      <c r="I21" s="26"/>
    </row>
    <row r="22" spans="2:9" x14ac:dyDescent="0.25">
      <c r="B22" s="39"/>
      <c r="C22" s="26"/>
      <c r="D22" s="26"/>
      <c r="E22" s="26"/>
      <c r="F22" s="26"/>
      <c r="G22" s="26"/>
      <c r="H22" s="26"/>
      <c r="I22" s="26"/>
    </row>
    <row r="23" spans="2:9" x14ac:dyDescent="0.25">
      <c r="B23" s="39"/>
      <c r="C23" s="26"/>
      <c r="D23" s="26"/>
      <c r="E23" s="26"/>
      <c r="F23" s="26"/>
      <c r="G23" s="26"/>
      <c r="H23" s="26"/>
      <c r="I23" s="26"/>
    </row>
    <row r="24" spans="2:9" x14ac:dyDescent="0.25">
      <c r="B24" s="39"/>
      <c r="C24" s="26"/>
      <c r="D24" s="26"/>
      <c r="E24" s="26"/>
      <c r="F24" s="26"/>
      <c r="G24" s="26"/>
      <c r="H24" s="26"/>
      <c r="I24" s="26"/>
    </row>
    <row r="25" spans="2:9" x14ac:dyDescent="0.25">
      <c r="B25" s="39"/>
      <c r="C25" s="26"/>
      <c r="D25" s="26"/>
      <c r="E25" s="26"/>
      <c r="F25" s="26"/>
      <c r="G25" s="26"/>
      <c r="H25" s="26"/>
      <c r="I25" s="26"/>
    </row>
    <row r="26" spans="2:9" x14ac:dyDescent="0.25">
      <c r="B26" s="39"/>
      <c r="C26" s="26"/>
      <c r="D26" s="26"/>
      <c r="E26" s="26"/>
      <c r="F26" s="26"/>
      <c r="G26" s="26"/>
      <c r="H26" s="26"/>
      <c r="I26" s="26"/>
    </row>
    <row r="27" spans="2:9" x14ac:dyDescent="0.25">
      <c r="B27" s="33"/>
      <c r="C27" s="26"/>
      <c r="D27" s="26"/>
      <c r="E27" s="26"/>
      <c r="F27" s="26"/>
      <c r="G27" s="26"/>
      <c r="H27" s="26"/>
      <c r="I27" s="26"/>
    </row>
    <row r="28" spans="2:9" x14ac:dyDescent="0.25">
      <c r="B28" s="33"/>
      <c r="C28" s="26"/>
      <c r="D28" s="26"/>
      <c r="E28" s="26"/>
      <c r="F28" s="26"/>
      <c r="G28" s="26"/>
      <c r="H28" s="26"/>
      <c r="I28" s="26"/>
    </row>
    <row r="29" spans="2:9" x14ac:dyDescent="0.25">
      <c r="B29" s="33"/>
      <c r="C29" s="26"/>
      <c r="D29" s="26"/>
      <c r="E29" s="26"/>
      <c r="F29" s="26"/>
      <c r="G29" s="26"/>
      <c r="H29" s="26"/>
      <c r="I29" s="26"/>
    </row>
    <row r="30" spans="2:9" x14ac:dyDescent="0.25">
      <c r="B30" s="33"/>
      <c r="C30" s="26"/>
      <c r="D30" s="26"/>
      <c r="E30" s="26"/>
      <c r="F30" s="26"/>
      <c r="G30" s="26"/>
      <c r="H30" s="26"/>
      <c r="I30" s="26"/>
    </row>
    <row r="31" spans="2:9" x14ac:dyDescent="0.25">
      <c r="B31" s="53"/>
      <c r="C31" s="26"/>
      <c r="D31" s="26"/>
      <c r="E31" s="26"/>
      <c r="F31" s="26"/>
      <c r="G31" s="26"/>
      <c r="H31" s="26"/>
      <c r="I31" s="26"/>
    </row>
    <row r="32" spans="2:9" x14ac:dyDescent="0.25">
      <c r="B32" s="18"/>
      <c r="C32" s="18"/>
      <c r="D32" s="26"/>
      <c r="E32" s="26"/>
      <c r="F32" s="26"/>
      <c r="G32" s="26"/>
      <c r="H32" s="26"/>
      <c r="I32" s="26"/>
    </row>
    <row r="34" spans="2:9" x14ac:dyDescent="0.25">
      <c r="B34" s="54"/>
      <c r="C34" s="26"/>
      <c r="D34" s="26"/>
      <c r="E34" s="26"/>
      <c r="F34" s="26"/>
      <c r="G34" s="26"/>
      <c r="H34" s="26"/>
      <c r="I34" s="26"/>
    </row>
    <row r="35" spans="2:9" x14ac:dyDescent="0.25">
      <c r="B35" s="54"/>
      <c r="C35" s="26"/>
      <c r="D35" s="26"/>
      <c r="E35" s="26"/>
      <c r="F35" s="26"/>
      <c r="G35" s="26"/>
      <c r="H35" s="26"/>
      <c r="I35" s="26"/>
    </row>
    <row r="36" spans="2:9" x14ac:dyDescent="0.25">
      <c r="B36" s="26"/>
      <c r="C36" s="26"/>
      <c r="D36" s="18"/>
      <c r="E36" s="26"/>
      <c r="F36" s="26"/>
      <c r="G36" s="26"/>
      <c r="H36" s="26"/>
      <c r="I36" s="26"/>
    </row>
    <row r="37" spans="2:9" x14ac:dyDescent="0.25">
      <c r="B37" s="39"/>
      <c r="C37" s="39"/>
      <c r="D37" s="18"/>
      <c r="E37" s="26"/>
      <c r="F37" s="18"/>
      <c r="G37" s="18"/>
      <c r="H37" s="25"/>
      <c r="I37" s="18"/>
    </row>
    <row r="38" spans="2:9" x14ac:dyDescent="0.25">
      <c r="B38" s="26"/>
      <c r="C38" s="26"/>
      <c r="D38" s="26"/>
      <c r="E38" s="26"/>
      <c r="F38" s="18"/>
      <c r="G38" s="18"/>
      <c r="H38" s="18"/>
      <c r="I38" s="18"/>
    </row>
    <row r="39" spans="2:9" x14ac:dyDescent="0.25">
      <c r="B39" s="39"/>
      <c r="C39" s="26"/>
      <c r="D39" s="26"/>
      <c r="E39" s="26"/>
      <c r="F39" s="26"/>
      <c r="G39" s="26"/>
      <c r="H39" s="26"/>
      <c r="I39" s="115"/>
    </row>
    <row r="40" spans="2:9" x14ac:dyDescent="0.25">
      <c r="B40" s="39"/>
      <c r="C40" s="26"/>
      <c r="D40" s="26"/>
      <c r="E40" s="26"/>
      <c r="F40" s="26"/>
      <c r="G40" s="26"/>
      <c r="H40" s="26"/>
      <c r="I40" s="26"/>
    </row>
    <row r="41" spans="2:9" x14ac:dyDescent="0.25">
      <c r="B41" s="39"/>
      <c r="C41" s="26"/>
      <c r="D41" s="26"/>
      <c r="E41" s="26"/>
      <c r="F41" s="26"/>
      <c r="G41" s="26"/>
      <c r="H41" s="26"/>
      <c r="I41" s="26"/>
    </row>
    <row r="42" spans="2:9" x14ac:dyDescent="0.25">
      <c r="B42" s="39"/>
      <c r="C42" s="26"/>
      <c r="D42" s="26"/>
      <c r="E42" s="26"/>
      <c r="F42" s="26"/>
      <c r="G42" s="26"/>
      <c r="H42" s="26"/>
      <c r="I42" s="26"/>
    </row>
    <row r="43" spans="2:9" x14ac:dyDescent="0.25">
      <c r="B43" s="39"/>
      <c r="C43" s="26"/>
      <c r="D43" s="26"/>
      <c r="E43" s="26"/>
      <c r="F43" s="26"/>
      <c r="G43" s="26"/>
      <c r="H43" s="26"/>
      <c r="I43" s="26"/>
    </row>
    <row r="44" spans="2:9" x14ac:dyDescent="0.25">
      <c r="B44" s="39"/>
      <c r="C44" s="26"/>
      <c r="D44" s="26"/>
      <c r="E44" s="26"/>
      <c r="F44" s="26"/>
      <c r="G44" s="26"/>
      <c r="H44" s="26"/>
      <c r="I44" s="26"/>
    </row>
    <row r="45" spans="2:9" x14ac:dyDescent="0.25">
      <c r="B45" s="39"/>
      <c r="C45" s="26"/>
      <c r="D45" s="26"/>
      <c r="E45" s="26"/>
      <c r="F45" s="26"/>
      <c r="G45" s="26"/>
      <c r="H45" s="26"/>
      <c r="I45" s="26"/>
    </row>
    <row r="46" spans="2:9" x14ac:dyDescent="0.25">
      <c r="B46" s="39"/>
      <c r="C46" s="26"/>
      <c r="D46" s="26"/>
      <c r="E46" s="26"/>
      <c r="F46" s="26"/>
      <c r="G46" s="26"/>
      <c r="H46" s="26"/>
      <c r="I46" s="26"/>
    </row>
    <row r="47" spans="2:9" x14ac:dyDescent="0.25">
      <c r="B47" s="33"/>
      <c r="C47" s="26"/>
      <c r="D47" s="26"/>
      <c r="E47" s="26"/>
      <c r="F47" s="26"/>
      <c r="G47" s="26"/>
      <c r="H47" s="26"/>
      <c r="I47" s="26"/>
    </row>
    <row r="48" spans="2:9" x14ac:dyDescent="0.25">
      <c r="B48" s="33"/>
      <c r="C48" s="26"/>
      <c r="D48" s="26"/>
      <c r="E48" s="26"/>
      <c r="F48" s="26"/>
      <c r="G48" s="26"/>
      <c r="H48" s="26"/>
      <c r="I48" s="26"/>
    </row>
    <row r="49" spans="2:9" x14ac:dyDescent="0.25">
      <c r="B49" s="33"/>
      <c r="C49" s="26"/>
      <c r="D49" s="26"/>
      <c r="E49" s="26"/>
      <c r="F49" s="26"/>
      <c r="G49" s="26"/>
      <c r="H49" s="26"/>
      <c r="I49" s="26"/>
    </row>
    <row r="50" spans="2:9" x14ac:dyDescent="0.25">
      <c r="B50" s="33"/>
      <c r="C50" s="26"/>
      <c r="D50" s="26"/>
      <c r="E50" s="26"/>
      <c r="F50" s="26"/>
      <c r="G50" s="26"/>
      <c r="H50" s="26"/>
      <c r="I50" s="26"/>
    </row>
    <row r="51" spans="2:9" x14ac:dyDescent="0.25">
      <c r="B51" s="53"/>
      <c r="C51" s="26"/>
      <c r="D51" s="26"/>
      <c r="E51" s="26"/>
      <c r="F51" s="26"/>
      <c r="G51" s="26"/>
      <c r="H51" s="26"/>
      <c r="I51" s="26"/>
    </row>
    <row r="52" spans="2:9" x14ac:dyDescent="0.25">
      <c r="B52" s="18"/>
      <c r="C52" s="18"/>
      <c r="D52" s="26"/>
      <c r="E52" s="26"/>
      <c r="F52" s="26"/>
      <c r="G52" s="26"/>
      <c r="H52" s="26"/>
      <c r="I52" s="26"/>
    </row>
    <row r="53" spans="2:9" x14ac:dyDescent="0.25">
      <c r="B53" s="26"/>
      <c r="C53" s="26"/>
      <c r="D53" s="26"/>
      <c r="E53" s="26"/>
      <c r="F53" s="26"/>
      <c r="G53" s="26"/>
      <c r="H53" s="26"/>
      <c r="I53" s="115"/>
    </row>
  </sheetData>
  <mergeCells count="14">
    <mergeCell ref="B12:C12"/>
    <mergeCell ref="B5:B6"/>
    <mergeCell ref="C5:C6"/>
    <mergeCell ref="K5:K6"/>
    <mergeCell ref="L5:L6"/>
    <mergeCell ref="D5:I5"/>
    <mergeCell ref="K12:L12"/>
    <mergeCell ref="M5:O5"/>
    <mergeCell ref="Q3:T3"/>
    <mergeCell ref="Q13:U14"/>
    <mergeCell ref="Q5:Q6"/>
    <mergeCell ref="S5:U5"/>
    <mergeCell ref="R5:R6"/>
    <mergeCell ref="Q12:R12"/>
  </mergeCells>
  <pageMargins left="0.94" right="0.7" top="0.75" bottom="0.75" header="0.35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11"/>
  <sheetViews>
    <sheetView view="pageBreakPreview" zoomScale="60" zoomScaleNormal="50" workbookViewId="0">
      <selection activeCell="Q11" sqref="Q11"/>
    </sheetView>
  </sheetViews>
  <sheetFormatPr defaultRowHeight="15" x14ac:dyDescent="0.25"/>
  <cols>
    <col min="1" max="1" width="4" customWidth="1"/>
    <col min="2" max="2" width="4.28515625" customWidth="1"/>
    <col min="3" max="3" width="19.7109375" customWidth="1"/>
    <col min="4" max="4" width="10.42578125" customWidth="1"/>
    <col min="5" max="5" width="12.28515625" customWidth="1"/>
    <col min="6" max="6" width="10.42578125" customWidth="1"/>
    <col min="7" max="7" width="13.140625" customWidth="1"/>
    <col min="8" max="8" width="10.140625" customWidth="1"/>
    <col min="9" max="9" width="4.28515625" customWidth="1"/>
    <col min="10" max="10" width="6.42578125" customWidth="1"/>
    <col min="11" max="11" width="19.7109375" customWidth="1"/>
    <col min="12" max="12" width="27.28515625" customWidth="1"/>
    <col min="13" max="13" width="25.7109375" customWidth="1"/>
    <col min="14" max="14" width="4.28515625" customWidth="1"/>
    <col min="15" max="15" width="6.28515625" customWidth="1"/>
    <col min="16" max="16" width="23.140625" customWidth="1"/>
    <col min="17" max="17" width="27.28515625" customWidth="1"/>
    <col min="18" max="18" width="22.7109375" customWidth="1"/>
  </cols>
  <sheetData>
    <row r="1" spans="1:26" ht="19.149999999999999" customHeight="1" x14ac:dyDescent="0.25">
      <c r="A1" s="12"/>
      <c r="B1" s="355" t="s">
        <v>302</v>
      </c>
      <c r="C1" s="355"/>
      <c r="J1" s="24" t="s">
        <v>303</v>
      </c>
    </row>
    <row r="2" spans="1:26" x14ac:dyDescent="0.25">
      <c r="J2" s="24"/>
    </row>
    <row r="3" spans="1:26" ht="20.45" customHeight="1" x14ac:dyDescent="0.25">
      <c r="B3" s="318" t="s">
        <v>122</v>
      </c>
      <c r="C3" s="318"/>
      <c r="J3" s="24" t="s">
        <v>301</v>
      </c>
      <c r="K3" s="24"/>
      <c r="O3" s="24" t="s">
        <v>129</v>
      </c>
    </row>
    <row r="5" spans="1:26" ht="21.6" customHeight="1" x14ac:dyDescent="0.25">
      <c r="B5" s="294" t="s">
        <v>0</v>
      </c>
      <c r="C5" s="294" t="s">
        <v>361</v>
      </c>
      <c r="D5" s="29" t="s">
        <v>123</v>
      </c>
      <c r="E5" s="31"/>
      <c r="F5" s="31"/>
      <c r="G5" s="31"/>
      <c r="H5" s="30"/>
      <c r="I5" s="28"/>
      <c r="J5" s="294" t="s">
        <v>0</v>
      </c>
      <c r="K5" s="294" t="str">
        <f>C5</f>
        <v>NAMA DUSUN</v>
      </c>
      <c r="L5" s="354" t="s">
        <v>304</v>
      </c>
      <c r="M5" s="294" t="s">
        <v>25</v>
      </c>
      <c r="N5" s="40"/>
      <c r="O5" s="294" t="s">
        <v>0</v>
      </c>
      <c r="P5" s="294" t="str">
        <f>C5</f>
        <v>NAMA DUSUN</v>
      </c>
      <c r="Q5" s="354" t="s">
        <v>130</v>
      </c>
      <c r="R5" s="354" t="s">
        <v>131</v>
      </c>
      <c r="S5" s="18"/>
      <c r="T5" s="18"/>
      <c r="U5" s="18"/>
      <c r="W5" s="26"/>
      <c r="X5" s="18"/>
      <c r="Y5" s="18"/>
      <c r="Z5" s="26"/>
    </row>
    <row r="6" spans="1:26" ht="22.9" customHeight="1" x14ac:dyDescent="0.25">
      <c r="B6" s="296"/>
      <c r="C6" s="296"/>
      <c r="D6" s="109" t="s">
        <v>124</v>
      </c>
      <c r="E6" s="109" t="s">
        <v>125</v>
      </c>
      <c r="F6" s="109" t="s">
        <v>126</v>
      </c>
      <c r="G6" s="109" t="s">
        <v>127</v>
      </c>
      <c r="H6" s="109" t="s">
        <v>128</v>
      </c>
      <c r="I6" s="28"/>
      <c r="J6" s="296"/>
      <c r="K6" s="296"/>
      <c r="L6" s="354"/>
      <c r="M6" s="296"/>
      <c r="N6" s="42"/>
      <c r="O6" s="296"/>
      <c r="P6" s="296"/>
      <c r="Q6" s="354"/>
      <c r="R6" s="354"/>
      <c r="S6" s="26"/>
      <c r="T6" s="26"/>
      <c r="U6" s="26"/>
      <c r="W6" s="26"/>
      <c r="X6" s="26"/>
      <c r="Y6" s="26"/>
      <c r="Z6" s="26"/>
    </row>
    <row r="7" spans="1:26" ht="37.15" customHeight="1" x14ac:dyDescent="0.25">
      <c r="B7" s="109" t="s">
        <v>3</v>
      </c>
      <c r="C7" s="99" t="s">
        <v>385</v>
      </c>
      <c r="D7" s="239" t="s">
        <v>404</v>
      </c>
      <c r="E7" s="15">
        <v>20</v>
      </c>
      <c r="F7" s="15">
        <v>1</v>
      </c>
      <c r="G7" s="239" t="s">
        <v>404</v>
      </c>
      <c r="H7" s="239" t="s">
        <v>404</v>
      </c>
      <c r="I7" s="28"/>
      <c r="J7" s="109" t="s">
        <v>3</v>
      </c>
      <c r="K7" s="99" t="str">
        <f>C7</f>
        <v>DUSUN CEMPAKA</v>
      </c>
      <c r="L7" s="239" t="s">
        <v>404</v>
      </c>
      <c r="M7" s="15"/>
      <c r="N7" s="42"/>
      <c r="O7" s="109" t="s">
        <v>3</v>
      </c>
      <c r="P7" s="99" t="str">
        <f>C7</f>
        <v>DUSUN CEMPAKA</v>
      </c>
      <c r="Q7" s="201" t="s">
        <v>399</v>
      </c>
      <c r="R7" s="15">
        <v>2</v>
      </c>
      <c r="S7" s="26"/>
      <c r="T7" s="26"/>
      <c r="U7" s="26"/>
      <c r="W7" s="26"/>
      <c r="X7" s="26"/>
      <c r="Y7" s="26"/>
      <c r="Z7" s="26"/>
    </row>
    <row r="8" spans="1:26" ht="36" customHeight="1" x14ac:dyDescent="0.25">
      <c r="B8" s="109" t="s">
        <v>4</v>
      </c>
      <c r="C8" s="99" t="s">
        <v>386</v>
      </c>
      <c r="D8" s="239" t="s">
        <v>404</v>
      </c>
      <c r="E8" s="15">
        <v>4</v>
      </c>
      <c r="F8" s="239" t="s">
        <v>404</v>
      </c>
      <c r="G8" s="239" t="s">
        <v>404</v>
      </c>
      <c r="H8" s="239" t="s">
        <v>404</v>
      </c>
      <c r="I8" s="28"/>
      <c r="J8" s="109" t="s">
        <v>4</v>
      </c>
      <c r="K8" s="99" t="str">
        <f t="shared" ref="K8:K11" si="0">C8</f>
        <v>DUSUN MAWAR</v>
      </c>
      <c r="L8" s="239" t="s">
        <v>404</v>
      </c>
      <c r="M8" s="15"/>
      <c r="N8" s="42"/>
      <c r="O8" s="109" t="s">
        <v>4</v>
      </c>
      <c r="P8" s="99" t="str">
        <f t="shared" ref="P8:P11" si="1">C8</f>
        <v>DUSUN MAWAR</v>
      </c>
      <c r="Q8" s="201" t="s">
        <v>401</v>
      </c>
      <c r="R8" s="15">
        <v>2</v>
      </c>
      <c r="S8" s="26"/>
      <c r="T8" s="26"/>
      <c r="U8" s="26"/>
      <c r="W8" s="26"/>
      <c r="X8" s="18"/>
      <c r="Y8" s="26"/>
      <c r="Z8" s="26"/>
    </row>
    <row r="9" spans="1:26" ht="34.9" customHeight="1" x14ac:dyDescent="0.25">
      <c r="B9" s="109" t="s">
        <v>5</v>
      </c>
      <c r="C9" s="99" t="s">
        <v>387</v>
      </c>
      <c r="D9" s="239" t="s">
        <v>404</v>
      </c>
      <c r="E9" s="15">
        <v>10</v>
      </c>
      <c r="F9" s="239" t="s">
        <v>404</v>
      </c>
      <c r="G9" s="239" t="s">
        <v>404</v>
      </c>
      <c r="H9" s="239" t="s">
        <v>404</v>
      </c>
      <c r="I9" s="28"/>
      <c r="J9" s="109" t="s">
        <v>5</v>
      </c>
      <c r="K9" s="99" t="str">
        <f t="shared" si="0"/>
        <v>DUSUN MELATI</v>
      </c>
      <c r="L9" s="239" t="s">
        <v>404</v>
      </c>
      <c r="M9" s="15"/>
      <c r="N9" s="42"/>
      <c r="O9" s="109" t="s">
        <v>5</v>
      </c>
      <c r="P9" s="99" t="str">
        <f t="shared" si="1"/>
        <v>DUSUN MELATI</v>
      </c>
      <c r="Q9" s="201" t="s">
        <v>400</v>
      </c>
      <c r="R9" s="15">
        <v>1</v>
      </c>
      <c r="S9" s="26"/>
      <c r="T9" s="26"/>
      <c r="U9" s="26"/>
      <c r="W9" s="26"/>
      <c r="X9" s="26"/>
      <c r="Y9" s="26"/>
      <c r="Z9" s="26"/>
    </row>
    <row r="10" spans="1:26" ht="34.9" customHeight="1" x14ac:dyDescent="0.25">
      <c r="B10" s="218" t="s">
        <v>6</v>
      </c>
      <c r="C10" s="99" t="s">
        <v>388</v>
      </c>
      <c r="D10" s="239" t="s">
        <v>404</v>
      </c>
      <c r="E10" s="224">
        <v>4</v>
      </c>
      <c r="F10" s="239" t="s">
        <v>404</v>
      </c>
      <c r="G10" s="239" t="s">
        <v>404</v>
      </c>
      <c r="H10" s="239" t="s">
        <v>404</v>
      </c>
      <c r="I10" s="28"/>
      <c r="J10" s="218" t="s">
        <v>6</v>
      </c>
      <c r="K10" s="99" t="s">
        <v>388</v>
      </c>
      <c r="L10" s="239" t="s">
        <v>404</v>
      </c>
      <c r="M10" s="224"/>
      <c r="N10" s="42"/>
      <c r="O10" s="218" t="s">
        <v>6</v>
      </c>
      <c r="P10" s="99" t="s">
        <v>388</v>
      </c>
      <c r="Q10" s="201" t="s">
        <v>402</v>
      </c>
      <c r="R10" s="224">
        <v>2</v>
      </c>
      <c r="S10" s="26"/>
      <c r="T10" s="26"/>
      <c r="U10" s="26"/>
      <c r="W10" s="26"/>
      <c r="X10" s="26"/>
      <c r="Y10" s="26"/>
      <c r="Z10" s="26"/>
    </row>
    <row r="11" spans="1:26" ht="37.15" customHeight="1" x14ac:dyDescent="0.25">
      <c r="B11" s="218" t="s">
        <v>7</v>
      </c>
      <c r="C11" s="99" t="s">
        <v>389</v>
      </c>
      <c r="D11" s="239" t="s">
        <v>404</v>
      </c>
      <c r="E11" s="15">
        <v>13</v>
      </c>
      <c r="F11" s="239">
        <v>1</v>
      </c>
      <c r="G11" s="239" t="s">
        <v>404</v>
      </c>
      <c r="H11" s="239" t="s">
        <v>404</v>
      </c>
      <c r="I11" s="28"/>
      <c r="J11" s="218" t="s">
        <v>7</v>
      </c>
      <c r="K11" s="99" t="str">
        <f t="shared" si="0"/>
        <v>DUSUN BERINGIN</v>
      </c>
      <c r="L11" s="239" t="s">
        <v>404</v>
      </c>
      <c r="M11" s="15"/>
      <c r="N11" s="42"/>
      <c r="O11" s="218" t="s">
        <v>7</v>
      </c>
      <c r="P11" s="99" t="str">
        <f t="shared" si="1"/>
        <v>DUSUN BERINGIN</v>
      </c>
      <c r="Q11" s="201" t="s">
        <v>403</v>
      </c>
      <c r="R11" s="15">
        <v>1</v>
      </c>
      <c r="S11" s="26"/>
      <c r="T11" s="26"/>
      <c r="U11" s="26"/>
      <c r="W11" s="26"/>
      <c r="X11" s="26"/>
      <c r="Y11" s="26"/>
      <c r="Z11" s="26"/>
    </row>
    <row r="12" spans="1:26" ht="33.6" customHeight="1" x14ac:dyDescent="0.25">
      <c r="B12" s="315" t="s">
        <v>25</v>
      </c>
      <c r="C12" s="317"/>
      <c r="D12" s="239" t="s">
        <v>404</v>
      </c>
      <c r="E12" s="15">
        <f>SUM(E7:E11)</f>
        <v>51</v>
      </c>
      <c r="F12" s="15">
        <f>SUM(F7:F11)</f>
        <v>2</v>
      </c>
      <c r="G12" s="239" t="s">
        <v>404</v>
      </c>
      <c r="H12" s="239" t="s">
        <v>404</v>
      </c>
      <c r="I12" s="28"/>
      <c r="J12" s="315" t="s">
        <v>25</v>
      </c>
      <c r="K12" s="317"/>
      <c r="L12" s="239"/>
      <c r="M12" s="15"/>
      <c r="N12" s="42"/>
      <c r="O12" s="315" t="s">
        <v>275</v>
      </c>
      <c r="P12" s="317"/>
      <c r="Q12" s="38"/>
      <c r="R12" s="15">
        <f>SUM(R7:R11)</f>
        <v>8</v>
      </c>
      <c r="S12" s="26"/>
      <c r="T12" s="26"/>
      <c r="U12" s="26"/>
      <c r="V12" s="26"/>
      <c r="W12" s="26"/>
      <c r="X12" s="26"/>
      <c r="Y12" s="26"/>
      <c r="Z12" s="26"/>
    </row>
    <row r="13" spans="1:26" ht="12" customHeight="1" x14ac:dyDescent="0.25">
      <c r="J13" s="18"/>
      <c r="K13" s="26"/>
      <c r="L13" s="26"/>
      <c r="M13" s="52"/>
      <c r="N13" s="26"/>
      <c r="O13" s="26"/>
      <c r="P13" s="52"/>
      <c r="S13" s="39"/>
      <c r="T13" s="26"/>
      <c r="U13" s="26"/>
      <c r="V13" s="26"/>
      <c r="W13" s="26"/>
      <c r="X13" s="26"/>
      <c r="Y13" s="26"/>
      <c r="Z13" s="26"/>
    </row>
    <row r="14" spans="1:26" x14ac:dyDescent="0.25">
      <c r="A14" s="121"/>
      <c r="B14" s="24"/>
      <c r="C14" s="26"/>
      <c r="D14" s="26"/>
      <c r="E14" s="26"/>
      <c r="F14" s="26"/>
      <c r="G14" s="26"/>
      <c r="H14" s="26"/>
      <c r="S14" s="39"/>
      <c r="T14" s="26"/>
      <c r="U14" s="26"/>
      <c r="V14" s="26"/>
      <c r="W14" s="26"/>
      <c r="X14" s="26"/>
      <c r="Y14" s="26"/>
      <c r="Z14" s="26"/>
    </row>
    <row r="15" spans="1:26" x14ac:dyDescent="0.25">
      <c r="A15" s="121"/>
      <c r="B15" s="24"/>
      <c r="C15" s="26"/>
      <c r="D15" s="26"/>
      <c r="E15" s="26"/>
      <c r="F15" s="26"/>
      <c r="G15" s="26"/>
      <c r="H15" s="26"/>
      <c r="S15" s="39"/>
      <c r="T15" s="26"/>
      <c r="U15" s="26"/>
      <c r="V15" s="26"/>
      <c r="W15" s="26"/>
      <c r="X15" s="26"/>
      <c r="Y15" s="26"/>
      <c r="Z15" s="26"/>
    </row>
    <row r="16" spans="1:26" x14ac:dyDescent="0.25">
      <c r="A16" s="121"/>
      <c r="B16" s="358"/>
      <c r="C16" s="358"/>
      <c r="D16" s="26"/>
      <c r="E16" s="26"/>
      <c r="F16" s="26"/>
      <c r="G16" s="26"/>
      <c r="H16" s="26"/>
      <c r="S16" s="39"/>
      <c r="T16" s="26"/>
      <c r="U16" s="26"/>
      <c r="V16" s="115"/>
      <c r="W16" s="26"/>
      <c r="X16" s="26"/>
      <c r="Y16" s="26"/>
      <c r="Z16" s="26"/>
    </row>
    <row r="17" spans="1:26" x14ac:dyDescent="0.25">
      <c r="A17" s="26"/>
      <c r="B17" s="26"/>
      <c r="C17" s="26"/>
      <c r="D17" s="26"/>
      <c r="E17" s="26"/>
      <c r="F17" s="26"/>
      <c r="G17" s="26"/>
      <c r="H17" s="26"/>
      <c r="S17" s="39"/>
      <c r="T17" s="26"/>
      <c r="U17" s="26"/>
      <c r="V17" s="64"/>
      <c r="W17" s="26"/>
      <c r="X17" s="26"/>
      <c r="Y17" s="26"/>
      <c r="Z17" s="26"/>
    </row>
    <row r="18" spans="1:26" ht="18" customHeight="1" x14ac:dyDescent="0.25">
      <c r="A18" s="26"/>
      <c r="B18" s="39"/>
      <c r="C18" s="18"/>
      <c r="D18" s="18"/>
      <c r="E18" s="18"/>
      <c r="F18" s="18"/>
      <c r="G18" s="18"/>
      <c r="H18" s="39"/>
      <c r="S18" s="39"/>
      <c r="T18" s="26"/>
      <c r="U18" s="26"/>
      <c r="V18" s="64"/>
      <c r="W18" s="26"/>
      <c r="X18" s="65"/>
      <c r="Y18" s="26"/>
      <c r="Z18" s="26"/>
    </row>
    <row r="19" spans="1:26" x14ac:dyDescent="0.25">
      <c r="A19" s="26"/>
      <c r="B19" s="39"/>
      <c r="C19" s="26"/>
      <c r="D19" s="26"/>
      <c r="E19" s="26"/>
      <c r="F19" s="26"/>
      <c r="G19" s="26"/>
      <c r="H19" s="52"/>
      <c r="S19" s="33"/>
      <c r="T19" s="26"/>
      <c r="U19" s="26"/>
      <c r="V19" s="119"/>
      <c r="W19" s="120"/>
      <c r="X19" s="65"/>
      <c r="Y19" s="26"/>
      <c r="Z19" s="26"/>
    </row>
    <row r="20" spans="1:26" x14ac:dyDescent="0.25">
      <c r="A20" s="26"/>
      <c r="B20" s="39"/>
      <c r="C20" s="26"/>
      <c r="D20" s="26"/>
      <c r="E20" s="26"/>
      <c r="F20" s="26"/>
      <c r="G20" s="26"/>
      <c r="H20" s="52"/>
      <c r="S20" s="33"/>
      <c r="T20" s="26"/>
      <c r="U20" s="26"/>
      <c r="V20" s="64"/>
      <c r="W20" s="26"/>
      <c r="X20" s="26"/>
      <c r="Y20" s="26"/>
      <c r="Z20" s="26"/>
    </row>
    <row r="21" spans="1:26" x14ac:dyDescent="0.25">
      <c r="A21" s="26"/>
      <c r="B21" s="39"/>
      <c r="C21" s="26"/>
      <c r="D21" s="26"/>
      <c r="E21" s="26"/>
      <c r="F21" s="26"/>
      <c r="G21" s="26"/>
      <c r="H21" s="52"/>
      <c r="S21" s="33"/>
      <c r="T21" s="26"/>
      <c r="U21" s="26"/>
      <c r="V21" s="26"/>
      <c r="W21" s="26"/>
      <c r="X21" s="26"/>
      <c r="Y21" s="26"/>
      <c r="Z21" s="26"/>
    </row>
    <row r="22" spans="1:26" x14ac:dyDescent="0.25">
      <c r="A22" s="26"/>
      <c r="B22" s="39"/>
      <c r="C22" s="26"/>
      <c r="D22" s="26"/>
      <c r="E22" s="26"/>
      <c r="F22" s="26"/>
      <c r="G22" s="26"/>
      <c r="H22" s="52"/>
      <c r="S22" s="33"/>
      <c r="T22" s="26"/>
      <c r="U22" s="26"/>
      <c r="V22" s="26"/>
      <c r="W22" s="26"/>
      <c r="X22" s="26"/>
      <c r="Y22" s="26"/>
      <c r="Z22" s="26"/>
    </row>
    <row r="23" spans="1:26" x14ac:dyDescent="0.25">
      <c r="A23" s="26"/>
      <c r="B23" s="39"/>
      <c r="C23" s="26"/>
      <c r="D23" s="26"/>
      <c r="E23" s="26"/>
      <c r="F23" s="26"/>
      <c r="G23" s="26"/>
      <c r="H23" s="52"/>
      <c r="S23" s="53"/>
      <c r="T23" s="26"/>
      <c r="U23" s="26"/>
      <c r="V23" s="26"/>
      <c r="W23" s="26"/>
      <c r="X23" s="26"/>
      <c r="Y23" s="26"/>
      <c r="Z23" s="26"/>
    </row>
    <row r="24" spans="1:26" x14ac:dyDescent="0.25">
      <c r="A24" s="26"/>
      <c r="B24" s="39"/>
      <c r="C24" s="26"/>
      <c r="D24" s="26"/>
      <c r="E24" s="26"/>
      <c r="F24" s="26"/>
      <c r="G24" s="26"/>
      <c r="H24" s="52"/>
      <c r="S24" s="18"/>
      <c r="T24" s="26"/>
      <c r="U24" s="26"/>
      <c r="V24" s="26"/>
      <c r="W24" s="26"/>
      <c r="X24" s="26"/>
      <c r="Y24" s="26"/>
      <c r="Z24" s="26"/>
    </row>
    <row r="25" spans="1:26" x14ac:dyDescent="0.25">
      <c r="A25" s="26"/>
      <c r="B25" s="39"/>
      <c r="C25" s="26"/>
      <c r="D25" s="26"/>
      <c r="E25" s="26"/>
      <c r="F25" s="26"/>
      <c r="G25" s="26"/>
      <c r="H25" s="52"/>
    </row>
    <row r="26" spans="1:26" x14ac:dyDescent="0.25">
      <c r="A26" s="26"/>
      <c r="B26" s="39"/>
      <c r="C26" s="26"/>
      <c r="D26" s="26"/>
      <c r="E26" s="26"/>
      <c r="F26" s="26"/>
      <c r="G26" s="26"/>
      <c r="H26" s="52"/>
    </row>
    <row r="27" spans="1:26" x14ac:dyDescent="0.25">
      <c r="A27" s="26"/>
      <c r="B27" s="33"/>
      <c r="C27" s="26"/>
      <c r="D27" s="26"/>
      <c r="E27" s="26"/>
      <c r="F27" s="26"/>
      <c r="G27" s="26"/>
      <c r="H27" s="52"/>
    </row>
    <row r="28" spans="1:26" x14ac:dyDescent="0.25">
      <c r="A28" s="26"/>
      <c r="B28" s="33"/>
      <c r="C28" s="26"/>
      <c r="D28" s="26"/>
      <c r="E28" s="26"/>
      <c r="F28" s="26"/>
      <c r="G28" s="26"/>
      <c r="H28" s="52"/>
    </row>
    <row r="29" spans="1:26" x14ac:dyDescent="0.25">
      <c r="A29" s="26"/>
      <c r="B29" s="33"/>
      <c r="C29" s="26"/>
      <c r="D29" s="26"/>
      <c r="E29" s="26"/>
      <c r="F29" s="26"/>
      <c r="G29" s="26"/>
      <c r="H29" s="52"/>
    </row>
    <row r="30" spans="1:26" x14ac:dyDescent="0.25">
      <c r="A30" s="26"/>
      <c r="B30" s="33"/>
      <c r="C30" s="26"/>
      <c r="D30" s="26"/>
      <c r="E30" s="26"/>
      <c r="F30" s="26"/>
      <c r="G30" s="26"/>
      <c r="H30" s="52"/>
    </row>
    <row r="31" spans="1:26" x14ac:dyDescent="0.25">
      <c r="A31" s="26"/>
      <c r="B31" s="53"/>
      <c r="C31" s="26"/>
      <c r="D31" s="26"/>
      <c r="E31" s="26"/>
      <c r="F31" s="26"/>
      <c r="G31" s="26"/>
      <c r="H31" s="52"/>
    </row>
    <row r="32" spans="1:26" x14ac:dyDescent="0.25">
      <c r="A32" s="26"/>
      <c r="B32" s="18"/>
      <c r="C32" s="26"/>
      <c r="D32" s="26"/>
      <c r="E32" s="26"/>
      <c r="F32" s="26"/>
      <c r="G32" s="26"/>
      <c r="H32" s="52"/>
    </row>
    <row r="34" spans="1:9" x14ac:dyDescent="0.25">
      <c r="B34" s="24"/>
      <c r="C34" s="26"/>
      <c r="D34" s="26"/>
      <c r="E34" s="26"/>
      <c r="F34" s="26"/>
      <c r="G34" s="26"/>
      <c r="H34" s="26"/>
      <c r="I34" s="26"/>
    </row>
    <row r="35" spans="1:9" x14ac:dyDescent="0.25">
      <c r="B35" s="26"/>
      <c r="C35" s="26"/>
      <c r="D35" s="26"/>
      <c r="E35" s="26"/>
      <c r="F35" s="26"/>
      <c r="G35" s="26"/>
      <c r="H35" s="26"/>
      <c r="I35" s="26"/>
    </row>
    <row r="36" spans="1:9" x14ac:dyDescent="0.25">
      <c r="B36" s="39"/>
      <c r="C36" s="18"/>
      <c r="D36" s="18"/>
      <c r="E36" s="18"/>
      <c r="F36" s="18"/>
      <c r="G36" s="18"/>
      <c r="H36" s="18"/>
      <c r="I36" s="26"/>
    </row>
    <row r="37" spans="1:9" x14ac:dyDescent="0.25">
      <c r="B37" s="39"/>
      <c r="C37" s="26"/>
      <c r="D37" s="26"/>
      <c r="E37" s="26"/>
      <c r="F37" s="26"/>
      <c r="G37" s="26"/>
      <c r="H37" s="26"/>
      <c r="I37" s="26"/>
    </row>
    <row r="38" spans="1:9" x14ac:dyDescent="0.25">
      <c r="B38" s="39"/>
      <c r="C38" s="26"/>
      <c r="D38" s="26"/>
      <c r="E38" s="26"/>
      <c r="F38" s="26"/>
      <c r="G38" s="26"/>
      <c r="H38" s="26"/>
      <c r="I38" s="26"/>
    </row>
    <row r="39" spans="1:9" x14ac:dyDescent="0.25">
      <c r="B39" s="39"/>
      <c r="C39" s="26"/>
      <c r="D39" s="26"/>
      <c r="E39" s="26"/>
      <c r="F39" s="26"/>
      <c r="G39" s="26"/>
      <c r="H39" s="26"/>
      <c r="I39" s="26"/>
    </row>
    <row r="40" spans="1:9" x14ac:dyDescent="0.25">
      <c r="B40" s="39"/>
      <c r="C40" s="26"/>
      <c r="D40" s="26"/>
      <c r="E40" s="26"/>
      <c r="F40" s="26"/>
      <c r="G40" s="26"/>
      <c r="H40" s="26"/>
      <c r="I40" s="26"/>
    </row>
    <row r="41" spans="1:9" x14ac:dyDescent="0.25">
      <c r="B41" s="39"/>
      <c r="C41" s="26"/>
      <c r="D41" s="26"/>
      <c r="E41" s="26"/>
      <c r="F41" s="26"/>
      <c r="G41" s="26"/>
      <c r="H41" s="26"/>
      <c r="I41" s="26"/>
    </row>
    <row r="42" spans="1:9" x14ac:dyDescent="0.25">
      <c r="B42" s="39"/>
      <c r="C42" s="26"/>
      <c r="D42" s="26"/>
      <c r="E42" s="115"/>
      <c r="F42" s="26"/>
      <c r="G42" s="26"/>
      <c r="H42" s="26"/>
      <c r="I42" s="26"/>
    </row>
    <row r="43" spans="1:9" x14ac:dyDescent="0.25">
      <c r="B43" s="39"/>
      <c r="C43" s="26"/>
      <c r="D43" s="26"/>
      <c r="E43" s="64"/>
      <c r="F43" s="26"/>
      <c r="G43" s="26"/>
      <c r="H43" s="26"/>
      <c r="I43" s="26"/>
    </row>
    <row r="44" spans="1:9" x14ac:dyDescent="0.25">
      <c r="A44" s="121"/>
      <c r="B44" s="24"/>
      <c r="C44" s="26"/>
      <c r="D44" s="26"/>
      <c r="E44" s="26"/>
      <c r="F44" s="26"/>
      <c r="G44" s="26"/>
      <c r="H44" s="26"/>
      <c r="I44" s="26"/>
    </row>
    <row r="45" spans="1:9" x14ac:dyDescent="0.25">
      <c r="A45" s="121"/>
      <c r="B45" s="24"/>
      <c r="C45" s="26"/>
      <c r="D45" s="26"/>
      <c r="E45" s="26"/>
      <c r="F45" s="26"/>
      <c r="G45" s="26"/>
      <c r="H45" s="26"/>
      <c r="I45" s="26"/>
    </row>
    <row r="46" spans="1:9" x14ac:dyDescent="0.25">
      <c r="A46" s="121"/>
      <c r="B46" s="358"/>
      <c r="C46" s="358"/>
      <c r="D46" s="26"/>
      <c r="E46" s="26"/>
      <c r="F46" s="26"/>
      <c r="G46" s="26"/>
      <c r="H46" s="26"/>
      <c r="I46" s="26"/>
    </row>
    <row r="47" spans="1:9" x14ac:dyDescent="0.25">
      <c r="A47" s="26"/>
      <c r="B47" s="26"/>
      <c r="C47" s="26"/>
      <c r="D47" s="26"/>
      <c r="E47" s="26"/>
      <c r="F47" s="26"/>
      <c r="G47" s="26"/>
      <c r="H47" s="26"/>
      <c r="I47" s="26"/>
    </row>
    <row r="48" spans="1:9" x14ac:dyDescent="0.25">
      <c r="A48" s="26"/>
      <c r="B48" s="39"/>
      <c r="C48" s="18"/>
      <c r="D48" s="18"/>
      <c r="E48" s="18"/>
      <c r="F48" s="18"/>
      <c r="G48" s="18"/>
      <c r="H48" s="39"/>
      <c r="I48" s="26"/>
    </row>
    <row r="49" spans="1:9" x14ac:dyDescent="0.25">
      <c r="A49" s="26"/>
      <c r="B49" s="39"/>
      <c r="C49" s="26"/>
      <c r="D49" s="26"/>
      <c r="E49" s="26"/>
      <c r="F49" s="26"/>
      <c r="G49" s="26"/>
      <c r="H49" s="52"/>
      <c r="I49" s="26"/>
    </row>
    <row r="50" spans="1:9" x14ac:dyDescent="0.25">
      <c r="A50" s="26"/>
      <c r="B50" s="39"/>
      <c r="C50" s="26"/>
      <c r="D50" s="26"/>
      <c r="E50" s="26"/>
      <c r="F50" s="26"/>
      <c r="G50" s="26"/>
      <c r="H50" s="52"/>
      <c r="I50" s="26"/>
    </row>
    <row r="51" spans="1:9" x14ac:dyDescent="0.25">
      <c r="A51" s="26"/>
      <c r="B51" s="39"/>
      <c r="C51" s="26"/>
      <c r="D51" s="26"/>
      <c r="E51" s="26"/>
      <c r="F51" s="26"/>
      <c r="G51" s="26"/>
      <c r="H51" s="52"/>
      <c r="I51" s="26"/>
    </row>
    <row r="52" spans="1:9" x14ac:dyDescent="0.25">
      <c r="A52" s="26"/>
      <c r="B52" s="39"/>
      <c r="C52" s="26"/>
      <c r="D52" s="26"/>
      <c r="E52" s="26"/>
      <c r="F52" s="26"/>
      <c r="G52" s="26"/>
      <c r="H52" s="52"/>
      <c r="I52" s="26"/>
    </row>
    <row r="53" spans="1:9" x14ac:dyDescent="0.25">
      <c r="A53" s="26"/>
      <c r="B53" s="39"/>
      <c r="C53" s="26"/>
      <c r="D53" s="26"/>
      <c r="E53" s="26"/>
      <c r="F53" s="26"/>
      <c r="G53" s="26"/>
      <c r="H53" s="52"/>
      <c r="I53" s="26"/>
    </row>
    <row r="54" spans="1:9" x14ac:dyDescent="0.25">
      <c r="A54" s="26"/>
      <c r="B54" s="39"/>
      <c r="C54" s="26"/>
      <c r="D54" s="26"/>
      <c r="E54" s="26"/>
      <c r="F54" s="26"/>
      <c r="G54" s="26"/>
      <c r="H54" s="52"/>
      <c r="I54" s="26"/>
    </row>
    <row r="55" spans="1:9" x14ac:dyDescent="0.25">
      <c r="A55" s="26"/>
      <c r="B55" s="39"/>
      <c r="C55" s="26"/>
      <c r="D55" s="26"/>
      <c r="E55" s="26"/>
      <c r="F55" s="26"/>
      <c r="G55" s="26"/>
      <c r="H55" s="52"/>
      <c r="I55" s="26"/>
    </row>
    <row r="56" spans="1:9" x14ac:dyDescent="0.25">
      <c r="A56" s="26"/>
      <c r="B56" s="39"/>
      <c r="C56" s="26"/>
      <c r="D56" s="26"/>
      <c r="E56" s="26"/>
      <c r="F56" s="26"/>
      <c r="G56" s="26"/>
      <c r="H56" s="52"/>
      <c r="I56" s="26"/>
    </row>
    <row r="57" spans="1:9" x14ac:dyDescent="0.25">
      <c r="A57" s="26"/>
      <c r="B57" s="33"/>
      <c r="C57" s="26"/>
      <c r="D57" s="26"/>
      <c r="E57" s="26"/>
      <c r="F57" s="26"/>
      <c r="G57" s="26"/>
      <c r="H57" s="52"/>
      <c r="I57" s="26"/>
    </row>
    <row r="58" spans="1:9" x14ac:dyDescent="0.25">
      <c r="A58" s="26"/>
      <c r="B58" s="33"/>
      <c r="C58" s="26"/>
      <c r="D58" s="26"/>
      <c r="E58" s="26"/>
      <c r="F58" s="26"/>
      <c r="G58" s="26"/>
      <c r="H58" s="52"/>
      <c r="I58" s="26"/>
    </row>
    <row r="59" spans="1:9" x14ac:dyDescent="0.25">
      <c r="A59" s="26"/>
      <c r="B59" s="33"/>
      <c r="C59" s="26"/>
      <c r="D59" s="26"/>
      <c r="E59" s="26"/>
      <c r="F59" s="26"/>
      <c r="G59" s="26"/>
      <c r="H59" s="52"/>
      <c r="I59" s="26"/>
    </row>
    <row r="60" spans="1:9" x14ac:dyDescent="0.25">
      <c r="A60" s="26"/>
      <c r="B60" s="33"/>
      <c r="C60" s="26"/>
      <c r="D60" s="26"/>
      <c r="E60" s="26"/>
      <c r="F60" s="26"/>
      <c r="G60" s="26"/>
      <c r="H60" s="52"/>
      <c r="I60" s="26"/>
    </row>
    <row r="61" spans="1:9" x14ac:dyDescent="0.25">
      <c r="A61" s="26"/>
      <c r="B61" s="53"/>
      <c r="C61" s="26"/>
      <c r="D61" s="26"/>
      <c r="E61" s="26"/>
      <c r="F61" s="26"/>
      <c r="G61" s="26"/>
      <c r="H61" s="52"/>
      <c r="I61" s="26"/>
    </row>
    <row r="62" spans="1:9" x14ac:dyDescent="0.25">
      <c r="A62" s="26"/>
      <c r="B62" s="18"/>
      <c r="C62" s="26"/>
      <c r="D62" s="26"/>
      <c r="E62" s="26"/>
      <c r="F62" s="26"/>
      <c r="G62" s="26"/>
      <c r="H62" s="52"/>
      <c r="I62" s="26"/>
    </row>
    <row r="63" spans="1:9" x14ac:dyDescent="0.25">
      <c r="A63" s="26"/>
      <c r="B63" s="26"/>
      <c r="C63" s="26"/>
      <c r="D63" s="26"/>
      <c r="E63" s="26"/>
      <c r="F63" s="26"/>
      <c r="G63" s="26"/>
      <c r="H63" s="26"/>
      <c r="I63" s="26"/>
    </row>
    <row r="64" spans="1:9" x14ac:dyDescent="0.25">
      <c r="A64" s="26"/>
      <c r="B64" s="26"/>
      <c r="C64" s="26"/>
      <c r="D64" s="26"/>
      <c r="E64" s="26"/>
      <c r="F64" s="26"/>
      <c r="G64" s="26"/>
      <c r="H64" s="26"/>
      <c r="I64" s="26"/>
    </row>
    <row r="65" spans="1:9" x14ac:dyDescent="0.25">
      <c r="A65" s="26"/>
      <c r="B65" s="26"/>
      <c r="C65" s="26"/>
      <c r="D65" s="26"/>
      <c r="E65" s="26"/>
      <c r="F65" s="26"/>
      <c r="G65" s="26"/>
      <c r="H65" s="26"/>
      <c r="I65" s="26"/>
    </row>
    <row r="66" spans="1:9" x14ac:dyDescent="0.25">
      <c r="A66" s="26"/>
      <c r="B66" s="26"/>
      <c r="C66" s="26"/>
      <c r="D66" s="26"/>
      <c r="E66" s="26"/>
      <c r="F66" s="26"/>
      <c r="G66" s="26"/>
      <c r="H66" s="26"/>
      <c r="I66" s="26"/>
    </row>
    <row r="67" spans="1:9" x14ac:dyDescent="0.25">
      <c r="A67" s="26"/>
      <c r="B67" s="26"/>
      <c r="C67" s="26"/>
      <c r="D67" s="26"/>
      <c r="E67" s="26"/>
      <c r="F67" s="26"/>
      <c r="G67" s="26"/>
      <c r="H67" s="26"/>
      <c r="I67" s="26"/>
    </row>
    <row r="68" spans="1:9" x14ac:dyDescent="0.25">
      <c r="A68" s="26"/>
      <c r="B68" s="26"/>
      <c r="C68" s="26"/>
      <c r="D68" s="26"/>
      <c r="E68" s="26"/>
      <c r="F68" s="26"/>
      <c r="G68" s="26"/>
      <c r="H68" s="26"/>
      <c r="I68" s="26"/>
    </row>
    <row r="69" spans="1:9" x14ac:dyDescent="0.25">
      <c r="A69" s="26"/>
      <c r="B69" s="26"/>
      <c r="C69" s="26"/>
      <c r="D69" s="26"/>
      <c r="E69" s="26"/>
      <c r="F69" s="26"/>
      <c r="G69" s="26"/>
      <c r="H69" s="26"/>
      <c r="I69" s="26"/>
    </row>
    <row r="70" spans="1:9" x14ac:dyDescent="0.25">
      <c r="A70" s="26"/>
      <c r="B70" s="26"/>
      <c r="C70" s="26"/>
      <c r="D70" s="26"/>
      <c r="E70" s="26"/>
      <c r="F70" s="26"/>
      <c r="G70" s="26"/>
      <c r="H70" s="26"/>
      <c r="I70" s="26"/>
    </row>
    <row r="71" spans="1:9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9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9" x14ac:dyDescent="0.25">
      <c r="A73" s="26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26"/>
      <c r="B74" s="26"/>
      <c r="C74" s="26"/>
      <c r="D74" s="26"/>
      <c r="E74" s="26"/>
      <c r="F74" s="26"/>
      <c r="G74" s="26"/>
      <c r="H74" s="26"/>
      <c r="I74" s="26"/>
    </row>
    <row r="75" spans="1:9" x14ac:dyDescent="0.25">
      <c r="A75" s="26"/>
      <c r="B75" s="26"/>
      <c r="C75" s="26"/>
      <c r="D75" s="26"/>
      <c r="E75" s="26"/>
      <c r="F75" s="26"/>
      <c r="G75" s="26"/>
      <c r="H75" s="26"/>
      <c r="I75" s="26"/>
    </row>
    <row r="76" spans="1:9" x14ac:dyDescent="0.25">
      <c r="A76" s="26"/>
      <c r="B76" s="26"/>
      <c r="C76" s="26"/>
      <c r="D76" s="26"/>
      <c r="E76" s="26"/>
      <c r="F76" s="26"/>
      <c r="G76" s="26"/>
      <c r="H76" s="26"/>
      <c r="I76" s="26"/>
    </row>
    <row r="77" spans="1:9" x14ac:dyDescent="0.25">
      <c r="A77" s="26"/>
      <c r="B77" s="26"/>
      <c r="C77" s="26"/>
      <c r="D77" s="26"/>
      <c r="E77" s="26"/>
      <c r="F77" s="26"/>
      <c r="G77" s="26"/>
      <c r="H77" s="26"/>
      <c r="I77" s="26"/>
    </row>
    <row r="78" spans="1:9" x14ac:dyDescent="0.25">
      <c r="A78" s="26"/>
      <c r="B78" s="26"/>
      <c r="C78" s="26"/>
      <c r="D78" s="26"/>
      <c r="E78" s="26"/>
      <c r="F78" s="26"/>
      <c r="G78" s="26"/>
      <c r="H78" s="26"/>
      <c r="I78" s="26"/>
    </row>
    <row r="79" spans="1:9" x14ac:dyDescent="0.25">
      <c r="A79" s="26"/>
      <c r="B79" s="26"/>
      <c r="C79" s="26"/>
      <c r="D79" s="26"/>
      <c r="E79" s="26"/>
      <c r="F79" s="26"/>
      <c r="G79" s="26"/>
      <c r="H79" s="26"/>
      <c r="I79" s="26"/>
    </row>
    <row r="80" spans="1:9" x14ac:dyDescent="0.25">
      <c r="A80" s="26"/>
      <c r="B80" s="26"/>
      <c r="C80" s="26"/>
      <c r="D80" s="26"/>
      <c r="E80" s="26"/>
      <c r="F80" s="26"/>
      <c r="G80" s="26"/>
      <c r="H80" s="26"/>
      <c r="I80" s="26"/>
    </row>
    <row r="81" spans="1:9" x14ac:dyDescent="0.25">
      <c r="A81" s="26"/>
      <c r="B81" s="26"/>
      <c r="C81" s="26"/>
      <c r="D81" s="26"/>
      <c r="E81" s="26"/>
      <c r="F81" s="26"/>
      <c r="G81" s="26"/>
      <c r="H81" s="26"/>
      <c r="I81" s="26"/>
    </row>
    <row r="82" spans="1:9" x14ac:dyDescent="0.25">
      <c r="A82" s="26"/>
      <c r="B82" s="26"/>
      <c r="C82" s="26"/>
      <c r="D82" s="26"/>
      <c r="E82" s="26"/>
      <c r="F82" s="26"/>
      <c r="G82" s="26"/>
      <c r="H82" s="26"/>
      <c r="I82" s="26"/>
    </row>
    <row r="83" spans="1:9" x14ac:dyDescent="0.25">
      <c r="A83" s="26"/>
      <c r="B83" s="26"/>
      <c r="C83" s="26"/>
      <c r="D83" s="26"/>
      <c r="E83" s="26"/>
      <c r="F83" s="26"/>
      <c r="G83" s="26"/>
      <c r="H83" s="26"/>
      <c r="I83" s="26"/>
    </row>
    <row r="84" spans="1:9" x14ac:dyDescent="0.25">
      <c r="A84" s="26"/>
      <c r="B84" s="26"/>
      <c r="C84" s="26"/>
      <c r="D84" s="26"/>
      <c r="E84" s="26"/>
      <c r="F84" s="26"/>
      <c r="G84" s="26"/>
      <c r="H84" s="26"/>
      <c r="I84" s="26"/>
    </row>
    <row r="85" spans="1:9" x14ac:dyDescent="0.25">
      <c r="A85" s="26"/>
      <c r="B85" s="26"/>
      <c r="C85" s="26"/>
      <c r="D85" s="26"/>
      <c r="E85" s="26"/>
      <c r="F85" s="26"/>
      <c r="G85" s="26"/>
      <c r="H85" s="26"/>
      <c r="I85" s="26"/>
    </row>
    <row r="86" spans="1:9" x14ac:dyDescent="0.25">
      <c r="A86" s="26"/>
      <c r="B86" s="26"/>
      <c r="C86" s="26"/>
      <c r="D86" s="26"/>
      <c r="E86" s="26"/>
      <c r="F86" s="26"/>
      <c r="G86" s="26"/>
      <c r="H86" s="26"/>
      <c r="I86" s="26"/>
    </row>
    <row r="87" spans="1:9" x14ac:dyDescent="0.25">
      <c r="A87" s="26"/>
      <c r="B87" s="26"/>
      <c r="C87" s="26"/>
      <c r="D87" s="26"/>
      <c r="E87" s="26"/>
      <c r="F87" s="26"/>
      <c r="G87" s="26"/>
      <c r="H87" s="26"/>
      <c r="I87" s="26"/>
    </row>
    <row r="88" spans="1:9" x14ac:dyDescent="0.25">
      <c r="A88" s="26"/>
      <c r="B88" s="26"/>
      <c r="C88" s="26"/>
      <c r="D88" s="26"/>
      <c r="E88" s="26"/>
      <c r="F88" s="26"/>
      <c r="G88" s="26"/>
      <c r="H88" s="26"/>
      <c r="I88" s="26"/>
    </row>
    <row r="89" spans="1:9" x14ac:dyDescent="0.25">
      <c r="A89" s="26"/>
      <c r="B89" s="26"/>
      <c r="C89" s="26"/>
      <c r="D89" s="26"/>
      <c r="E89" s="26"/>
      <c r="F89" s="26"/>
      <c r="G89" s="26"/>
      <c r="H89" s="26"/>
      <c r="I89" s="26"/>
    </row>
    <row r="90" spans="1:9" x14ac:dyDescent="0.25">
      <c r="A90" s="26"/>
      <c r="B90" s="26"/>
      <c r="C90" s="26"/>
      <c r="D90" s="26"/>
      <c r="E90" s="26"/>
      <c r="F90" s="26"/>
      <c r="G90" s="26"/>
      <c r="H90" s="26"/>
      <c r="I90" s="26"/>
    </row>
    <row r="91" spans="1:9" x14ac:dyDescent="0.25">
      <c r="A91" s="26"/>
      <c r="B91" s="26"/>
      <c r="C91" s="26"/>
      <c r="D91" s="26"/>
      <c r="E91" s="26"/>
      <c r="F91" s="26"/>
      <c r="G91" s="26"/>
      <c r="H91" s="26"/>
      <c r="I91" s="26"/>
    </row>
    <row r="92" spans="1:9" x14ac:dyDescent="0.25">
      <c r="A92" s="26"/>
      <c r="B92" s="26"/>
      <c r="C92" s="26"/>
      <c r="D92" s="26"/>
      <c r="E92" s="26"/>
      <c r="F92" s="26"/>
      <c r="G92" s="26"/>
      <c r="H92" s="26"/>
      <c r="I92" s="26"/>
    </row>
    <row r="93" spans="1:9" x14ac:dyDescent="0.25">
      <c r="A93" s="26"/>
      <c r="B93" s="26"/>
      <c r="C93" s="26"/>
      <c r="D93" s="26"/>
      <c r="E93" s="26"/>
      <c r="F93" s="26"/>
      <c r="G93" s="26"/>
      <c r="H93" s="26"/>
      <c r="I93" s="26"/>
    </row>
    <row r="94" spans="1:9" x14ac:dyDescent="0.25">
      <c r="A94" s="26"/>
      <c r="B94" s="24"/>
      <c r="C94" s="26"/>
      <c r="D94" s="26"/>
      <c r="E94" s="26"/>
      <c r="F94" s="26"/>
      <c r="G94" s="26"/>
      <c r="H94" s="26"/>
      <c r="I94" s="26"/>
    </row>
    <row r="95" spans="1:9" x14ac:dyDescent="0.25">
      <c r="A95" s="26"/>
      <c r="B95" s="26"/>
      <c r="C95" s="26"/>
      <c r="D95" s="26"/>
      <c r="E95" s="26"/>
      <c r="F95" s="26"/>
      <c r="G95" s="26"/>
      <c r="H95" s="26"/>
      <c r="I95" s="26"/>
    </row>
    <row r="96" spans="1:9" x14ac:dyDescent="0.25">
      <c r="A96" s="26"/>
      <c r="B96" s="39"/>
      <c r="C96" s="18"/>
      <c r="D96" s="18"/>
      <c r="E96" s="18"/>
      <c r="F96" s="18"/>
      <c r="G96" s="18"/>
      <c r="H96" s="18"/>
      <c r="I96" s="26"/>
    </row>
    <row r="97" spans="1:9" x14ac:dyDescent="0.25">
      <c r="A97" s="26"/>
      <c r="B97" s="39"/>
      <c r="C97" s="26"/>
      <c r="D97" s="26"/>
      <c r="E97" s="26"/>
      <c r="F97" s="26"/>
      <c r="G97" s="26"/>
      <c r="H97" s="26"/>
      <c r="I97" s="26"/>
    </row>
    <row r="98" spans="1:9" x14ac:dyDescent="0.25">
      <c r="A98" s="26"/>
      <c r="B98" s="39"/>
      <c r="C98" s="26"/>
      <c r="D98" s="26"/>
      <c r="E98" s="26"/>
      <c r="F98" s="26"/>
      <c r="G98" s="26"/>
      <c r="H98" s="26"/>
      <c r="I98" s="26"/>
    </row>
    <row r="99" spans="1:9" x14ac:dyDescent="0.25">
      <c r="A99" s="26"/>
      <c r="B99" s="39"/>
      <c r="C99" s="26"/>
      <c r="D99" s="26"/>
      <c r="E99" s="26"/>
      <c r="F99" s="26"/>
      <c r="G99" s="26"/>
      <c r="H99" s="26"/>
      <c r="I99" s="26"/>
    </row>
    <row r="100" spans="1:9" x14ac:dyDescent="0.25">
      <c r="A100" s="26"/>
      <c r="B100" s="39"/>
      <c r="C100" s="26"/>
      <c r="D100" s="26"/>
      <c r="E100" s="26"/>
      <c r="F100" s="26"/>
      <c r="G100" s="26"/>
      <c r="H100" s="26"/>
      <c r="I100" s="26"/>
    </row>
    <row r="101" spans="1:9" x14ac:dyDescent="0.25">
      <c r="A101" s="26"/>
      <c r="B101" s="39"/>
      <c r="C101" s="26"/>
      <c r="D101" s="26"/>
      <c r="E101" s="26"/>
      <c r="F101" s="26"/>
      <c r="G101" s="26"/>
      <c r="H101" s="26"/>
      <c r="I101" s="26"/>
    </row>
    <row r="102" spans="1:9" x14ac:dyDescent="0.25">
      <c r="A102" s="26"/>
      <c r="B102" s="39"/>
      <c r="C102" s="26"/>
      <c r="D102" s="26"/>
      <c r="E102" s="115"/>
      <c r="F102" s="26"/>
      <c r="G102" s="26"/>
      <c r="H102" s="26"/>
      <c r="I102" s="26"/>
    </row>
    <row r="103" spans="1:9" x14ac:dyDescent="0.25">
      <c r="A103" s="26"/>
      <c r="B103" s="39"/>
      <c r="C103" s="26"/>
      <c r="D103" s="26"/>
      <c r="E103" s="64"/>
      <c r="F103" s="26"/>
      <c r="G103" s="26"/>
      <c r="H103" s="26"/>
      <c r="I103" s="26"/>
    </row>
    <row r="104" spans="1:9" x14ac:dyDescent="0.25">
      <c r="A104" s="26"/>
      <c r="B104" s="39"/>
      <c r="C104" s="26"/>
      <c r="D104" s="26"/>
      <c r="E104" s="64"/>
      <c r="F104" s="26"/>
      <c r="G104" s="65"/>
      <c r="H104" s="26"/>
      <c r="I104" s="26"/>
    </row>
    <row r="105" spans="1:9" x14ac:dyDescent="0.25">
      <c r="A105" s="26"/>
      <c r="B105" s="33"/>
      <c r="C105" s="26"/>
      <c r="D105" s="26"/>
      <c r="E105" s="119"/>
      <c r="F105" s="120"/>
      <c r="G105" s="65"/>
      <c r="H105" s="26"/>
      <c r="I105" s="26"/>
    </row>
    <row r="106" spans="1:9" x14ac:dyDescent="0.25">
      <c r="A106" s="26"/>
      <c r="B106" s="33"/>
      <c r="C106" s="26"/>
      <c r="D106" s="26"/>
      <c r="E106" s="64"/>
      <c r="F106" s="26"/>
      <c r="G106" s="26"/>
      <c r="H106" s="26"/>
      <c r="I106" s="26"/>
    </row>
    <row r="107" spans="1:9" x14ac:dyDescent="0.25">
      <c r="A107" s="26"/>
      <c r="B107" s="33"/>
      <c r="C107" s="26"/>
      <c r="D107" s="26"/>
      <c r="E107" s="26"/>
      <c r="F107" s="26"/>
      <c r="G107" s="26"/>
      <c r="H107" s="26"/>
      <c r="I107" s="26"/>
    </row>
    <row r="108" spans="1:9" x14ac:dyDescent="0.25">
      <c r="A108" s="26"/>
      <c r="B108" s="33"/>
      <c r="C108" s="26"/>
      <c r="D108" s="26"/>
      <c r="E108" s="26"/>
      <c r="F108" s="26"/>
      <c r="G108" s="26"/>
      <c r="H108" s="26"/>
      <c r="I108" s="26"/>
    </row>
    <row r="109" spans="1:9" x14ac:dyDescent="0.25">
      <c r="A109" s="26"/>
      <c r="B109" s="53"/>
      <c r="C109" s="26"/>
      <c r="D109" s="26"/>
      <c r="E109" s="26"/>
      <c r="F109" s="26"/>
      <c r="G109" s="26"/>
      <c r="H109" s="26"/>
      <c r="I109" s="26"/>
    </row>
    <row r="110" spans="1:9" x14ac:dyDescent="0.25">
      <c r="A110" s="26"/>
      <c r="B110" s="18"/>
      <c r="C110" s="26"/>
      <c r="D110" s="26"/>
      <c r="E110" s="26"/>
      <c r="F110" s="26"/>
      <c r="G110" s="26"/>
      <c r="H110" s="26"/>
      <c r="I110" s="26"/>
    </row>
    <row r="111" spans="1:9" x14ac:dyDescent="0.25">
      <c r="A111" s="26"/>
      <c r="B111" s="26"/>
      <c r="C111" s="26"/>
      <c r="D111" s="26"/>
      <c r="E111" s="26"/>
      <c r="F111" s="26"/>
      <c r="G111" s="26"/>
      <c r="H111" s="26"/>
      <c r="I111" s="26"/>
    </row>
  </sheetData>
  <mergeCells count="17">
    <mergeCell ref="Q5:Q6"/>
    <mergeCell ref="R5:R6"/>
    <mergeCell ref="O5:O6"/>
    <mergeCell ref="P5:P6"/>
    <mergeCell ref="B12:C12"/>
    <mergeCell ref="J12:K12"/>
    <mergeCell ref="O12:P12"/>
    <mergeCell ref="B16:C16"/>
    <mergeCell ref="B46:C46"/>
    <mergeCell ref="B1:C1"/>
    <mergeCell ref="M5:M6"/>
    <mergeCell ref="L5:L6"/>
    <mergeCell ref="J5:J6"/>
    <mergeCell ref="K5:K6"/>
    <mergeCell ref="B3:C3"/>
    <mergeCell ref="B5:B6"/>
    <mergeCell ref="C5:C6"/>
  </mergeCells>
  <pageMargins left="0.7" right="0.7" top="0.75" bottom="0.75" header="0.3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54"/>
  <sheetViews>
    <sheetView view="pageBreakPreview" zoomScale="60" zoomScaleNormal="70" workbookViewId="0">
      <selection activeCell="E11" sqref="E11"/>
    </sheetView>
  </sheetViews>
  <sheetFormatPr defaultRowHeight="15" x14ac:dyDescent="0.25"/>
  <cols>
    <col min="1" max="1" width="2.7109375" customWidth="1"/>
    <col min="2" max="2" width="5.42578125" customWidth="1"/>
    <col min="3" max="3" width="22.140625" customWidth="1"/>
    <col min="4" max="4" width="12" customWidth="1"/>
    <col min="6" max="6" width="11.28515625" customWidth="1"/>
    <col min="7" max="7" width="10.28515625" customWidth="1"/>
    <col min="8" max="8" width="11.5703125" customWidth="1"/>
    <col min="9" max="9" width="3.42578125" customWidth="1"/>
    <col min="10" max="10" width="5.5703125" customWidth="1"/>
    <col min="11" max="11" width="19.28515625" customWidth="1"/>
    <col min="12" max="12" width="8.7109375" customWidth="1"/>
    <col min="13" max="13" width="9.28515625" customWidth="1"/>
    <col min="14" max="14" width="21.140625" customWidth="1"/>
    <col min="15" max="15" width="16.28515625" customWidth="1"/>
    <col min="16" max="16" width="3.7109375" customWidth="1"/>
    <col min="17" max="17" width="6" customWidth="1"/>
    <col min="18" max="18" width="18.140625" customWidth="1"/>
    <col min="19" max="20" width="12.7109375" customWidth="1"/>
    <col min="21" max="21" width="17.85546875" customWidth="1"/>
    <col min="22" max="22" width="10.7109375" customWidth="1"/>
  </cols>
  <sheetData>
    <row r="1" spans="1:25" x14ac:dyDescent="0.25">
      <c r="A1" s="12" t="s">
        <v>59</v>
      </c>
      <c r="B1" s="1" t="s">
        <v>132</v>
      </c>
      <c r="C1" s="1"/>
    </row>
    <row r="2" spans="1:25" x14ac:dyDescent="0.25">
      <c r="A2" s="1"/>
      <c r="B2" s="1"/>
      <c r="C2" s="1"/>
    </row>
    <row r="3" spans="1:25" x14ac:dyDescent="0.25">
      <c r="A3" s="1"/>
      <c r="B3" s="1" t="s">
        <v>133</v>
      </c>
      <c r="C3" s="1"/>
      <c r="J3" s="24" t="s">
        <v>139</v>
      </c>
      <c r="Q3" s="24" t="s">
        <v>142</v>
      </c>
    </row>
    <row r="4" spans="1:25" x14ac:dyDescent="0.25">
      <c r="A4" s="1"/>
      <c r="B4" s="1"/>
      <c r="C4" s="1"/>
      <c r="J4" s="24"/>
      <c r="Q4" s="24"/>
    </row>
    <row r="5" spans="1:25" ht="22.15" customHeight="1" x14ac:dyDescent="0.25">
      <c r="B5" s="294" t="s">
        <v>0</v>
      </c>
      <c r="C5" s="294" t="s">
        <v>361</v>
      </c>
      <c r="D5" s="315" t="s">
        <v>305</v>
      </c>
      <c r="E5" s="316"/>
      <c r="F5" s="316"/>
      <c r="G5" s="316"/>
      <c r="H5" s="317"/>
      <c r="J5" s="294" t="s">
        <v>0</v>
      </c>
      <c r="K5" s="294" t="str">
        <f>C5</f>
        <v>NAMA DUSUN</v>
      </c>
      <c r="L5" s="315" t="s">
        <v>312</v>
      </c>
      <c r="M5" s="316"/>
      <c r="N5" s="316"/>
      <c r="O5" s="317"/>
      <c r="P5" s="18"/>
      <c r="Q5" s="294" t="s">
        <v>0</v>
      </c>
      <c r="R5" s="294" t="str">
        <f>C5</f>
        <v>NAMA DUSUN</v>
      </c>
      <c r="S5" s="315" t="s">
        <v>311</v>
      </c>
      <c r="T5" s="316"/>
      <c r="U5" s="316"/>
      <c r="V5" s="317"/>
      <c r="W5" s="18"/>
      <c r="X5" s="18"/>
      <c r="Y5" s="18"/>
    </row>
    <row r="6" spans="1:25" ht="27" customHeight="1" x14ac:dyDescent="0.25">
      <c r="B6" s="296"/>
      <c r="C6" s="296"/>
      <c r="D6" s="112" t="s">
        <v>134</v>
      </c>
      <c r="E6" s="109" t="s">
        <v>135</v>
      </c>
      <c r="F6" s="109" t="s">
        <v>136</v>
      </c>
      <c r="G6" s="109" t="s">
        <v>137</v>
      </c>
      <c r="H6" s="109" t="s">
        <v>138</v>
      </c>
      <c r="J6" s="296"/>
      <c r="K6" s="296"/>
      <c r="L6" s="109" t="s">
        <v>140</v>
      </c>
      <c r="M6" s="109" t="s">
        <v>141</v>
      </c>
      <c r="N6" s="126" t="s">
        <v>306</v>
      </c>
      <c r="O6" s="112" t="s">
        <v>307</v>
      </c>
      <c r="P6" s="39"/>
      <c r="Q6" s="296"/>
      <c r="R6" s="296"/>
      <c r="S6" s="112" t="s">
        <v>308</v>
      </c>
      <c r="T6" s="109" t="s">
        <v>143</v>
      </c>
      <c r="U6" s="109" t="s">
        <v>310</v>
      </c>
      <c r="V6" s="108" t="s">
        <v>309</v>
      </c>
      <c r="W6" s="39"/>
      <c r="X6" s="18"/>
      <c r="Y6" s="39"/>
    </row>
    <row r="7" spans="1:25" ht="36" customHeight="1" x14ac:dyDescent="0.25">
      <c r="B7" s="109" t="s">
        <v>3</v>
      </c>
      <c r="C7" s="99" t="s">
        <v>385</v>
      </c>
      <c r="D7" s="239" t="s">
        <v>404</v>
      </c>
      <c r="E7" s="239" t="s">
        <v>404</v>
      </c>
      <c r="F7" s="15">
        <v>2</v>
      </c>
      <c r="G7" s="15">
        <v>1</v>
      </c>
      <c r="H7" s="15">
        <v>1</v>
      </c>
      <c r="I7" s="28"/>
      <c r="J7" s="109" t="s">
        <v>3</v>
      </c>
      <c r="K7" s="99" t="str">
        <f>C7</f>
        <v>DUSUN CEMPAKA</v>
      </c>
      <c r="L7" s="239" t="s">
        <v>404</v>
      </c>
      <c r="M7" s="15">
        <v>1</v>
      </c>
      <c r="N7" s="239" t="s">
        <v>404</v>
      </c>
      <c r="O7" s="231">
        <v>2</v>
      </c>
      <c r="P7" s="42"/>
      <c r="Q7" s="109" t="s">
        <v>3</v>
      </c>
      <c r="R7" s="99" t="str">
        <f>C7</f>
        <v>DUSUN CEMPAKA</v>
      </c>
      <c r="S7" s="231">
        <v>6</v>
      </c>
      <c r="T7" s="239" t="s">
        <v>404</v>
      </c>
      <c r="U7" s="231">
        <v>2</v>
      </c>
      <c r="V7" s="239" t="s">
        <v>404</v>
      </c>
      <c r="W7" s="39"/>
      <c r="X7" s="18"/>
      <c r="Y7" s="39"/>
    </row>
    <row r="8" spans="1:25" ht="36" customHeight="1" x14ac:dyDescent="0.25">
      <c r="B8" s="109" t="s">
        <v>4</v>
      </c>
      <c r="C8" s="99" t="s">
        <v>386</v>
      </c>
      <c r="D8" s="239" t="s">
        <v>404</v>
      </c>
      <c r="E8" s="239" t="s">
        <v>404</v>
      </c>
      <c r="F8" s="15">
        <v>1</v>
      </c>
      <c r="G8" s="239" t="s">
        <v>404</v>
      </c>
      <c r="H8" s="239" t="s">
        <v>404</v>
      </c>
      <c r="I8" s="28"/>
      <c r="J8" s="109" t="s">
        <v>4</v>
      </c>
      <c r="K8" s="99" t="str">
        <f t="shared" ref="K8:K11" si="0">C8</f>
        <v>DUSUN MAWAR</v>
      </c>
      <c r="L8" s="239" t="s">
        <v>404</v>
      </c>
      <c r="M8" s="239" t="s">
        <v>404</v>
      </c>
      <c r="N8" s="239" t="s">
        <v>404</v>
      </c>
      <c r="O8" s="15">
        <v>1</v>
      </c>
      <c r="P8" s="124"/>
      <c r="Q8" s="109" t="s">
        <v>4</v>
      </c>
      <c r="R8" s="99" t="str">
        <f t="shared" ref="R8:R11" si="1">C8</f>
        <v>DUSUN MAWAR</v>
      </c>
      <c r="S8" s="15">
        <v>3</v>
      </c>
      <c r="T8" s="239" t="s">
        <v>404</v>
      </c>
      <c r="U8" s="231">
        <v>2</v>
      </c>
      <c r="V8" s="239" t="s">
        <v>404</v>
      </c>
      <c r="W8" s="26"/>
      <c r="X8" s="26"/>
      <c r="Y8" s="26"/>
    </row>
    <row r="9" spans="1:25" ht="36" customHeight="1" x14ac:dyDescent="0.25">
      <c r="B9" s="109" t="s">
        <v>5</v>
      </c>
      <c r="C9" s="99" t="s">
        <v>387</v>
      </c>
      <c r="D9" s="239" t="s">
        <v>404</v>
      </c>
      <c r="E9" s="239" t="s">
        <v>404</v>
      </c>
      <c r="F9" s="15">
        <v>1</v>
      </c>
      <c r="G9" s="239" t="s">
        <v>404</v>
      </c>
      <c r="H9" s="239" t="s">
        <v>404</v>
      </c>
      <c r="I9" s="28"/>
      <c r="J9" s="109" t="s">
        <v>5</v>
      </c>
      <c r="K9" s="99" t="str">
        <f t="shared" si="0"/>
        <v>DUSUN MELATI</v>
      </c>
      <c r="L9" s="239" t="s">
        <v>404</v>
      </c>
      <c r="M9" s="239" t="s">
        <v>404</v>
      </c>
      <c r="N9" s="239" t="s">
        <v>404</v>
      </c>
      <c r="O9" s="15">
        <v>1</v>
      </c>
      <c r="P9" s="124"/>
      <c r="Q9" s="109" t="s">
        <v>5</v>
      </c>
      <c r="R9" s="99" t="str">
        <f t="shared" si="1"/>
        <v>DUSUN MELATI</v>
      </c>
      <c r="S9" s="15">
        <v>2</v>
      </c>
      <c r="T9" s="239" t="s">
        <v>404</v>
      </c>
      <c r="U9" s="239" t="s">
        <v>404</v>
      </c>
      <c r="V9" s="239" t="s">
        <v>404</v>
      </c>
      <c r="W9" s="52"/>
      <c r="X9" s="26"/>
      <c r="Y9" s="52"/>
    </row>
    <row r="10" spans="1:25" ht="36" customHeight="1" x14ac:dyDescent="0.25">
      <c r="B10" s="218" t="s">
        <v>6</v>
      </c>
      <c r="C10" s="99" t="s">
        <v>388</v>
      </c>
      <c r="D10" s="239" t="s">
        <v>404</v>
      </c>
      <c r="E10" s="239" t="s">
        <v>404</v>
      </c>
      <c r="F10" s="224">
        <v>1</v>
      </c>
      <c r="G10" s="239" t="s">
        <v>404</v>
      </c>
      <c r="H10" s="239" t="s">
        <v>404</v>
      </c>
      <c r="I10" s="28"/>
      <c r="J10" s="218" t="s">
        <v>6</v>
      </c>
      <c r="K10" s="99" t="s">
        <v>388</v>
      </c>
      <c r="L10" s="239" t="s">
        <v>404</v>
      </c>
      <c r="M10" s="239" t="s">
        <v>404</v>
      </c>
      <c r="N10" s="239" t="s">
        <v>404</v>
      </c>
      <c r="O10" s="224">
        <v>1</v>
      </c>
      <c r="P10" s="124"/>
      <c r="Q10" s="218" t="s">
        <v>6</v>
      </c>
      <c r="R10" s="99" t="s">
        <v>388</v>
      </c>
      <c r="S10" s="224">
        <v>3</v>
      </c>
      <c r="T10" s="239" t="s">
        <v>404</v>
      </c>
      <c r="U10" s="239" t="s">
        <v>404</v>
      </c>
      <c r="V10" s="239" t="s">
        <v>404</v>
      </c>
      <c r="W10" s="52"/>
      <c r="X10" s="26"/>
      <c r="Y10" s="52"/>
    </row>
    <row r="11" spans="1:25" ht="34.9" customHeight="1" x14ac:dyDescent="0.25">
      <c r="B11" s="109" t="s">
        <v>6</v>
      </c>
      <c r="C11" s="99" t="s">
        <v>389</v>
      </c>
      <c r="D11" s="239" t="s">
        <v>404</v>
      </c>
      <c r="E11" s="15">
        <v>1</v>
      </c>
      <c r="F11" s="15">
        <v>1</v>
      </c>
      <c r="G11" s="239" t="s">
        <v>404</v>
      </c>
      <c r="H11" s="239" t="s">
        <v>404</v>
      </c>
      <c r="I11" s="28"/>
      <c r="J11" s="218" t="s">
        <v>7</v>
      </c>
      <c r="K11" s="99" t="str">
        <f t="shared" si="0"/>
        <v>DUSUN BERINGIN</v>
      </c>
      <c r="L11" s="239" t="s">
        <v>404</v>
      </c>
      <c r="M11" s="239" t="s">
        <v>404</v>
      </c>
      <c r="N11" s="239" t="s">
        <v>404</v>
      </c>
      <c r="O11" s="15">
        <v>0</v>
      </c>
      <c r="P11" s="124"/>
      <c r="Q11" s="218" t="s">
        <v>7</v>
      </c>
      <c r="R11" s="99" t="str">
        <f t="shared" si="1"/>
        <v>DUSUN BERINGIN</v>
      </c>
      <c r="S11" s="15">
        <v>5</v>
      </c>
      <c r="T11" s="239" t="s">
        <v>404</v>
      </c>
      <c r="U11" s="231">
        <v>8</v>
      </c>
      <c r="V11" s="239" t="s">
        <v>404</v>
      </c>
      <c r="W11" s="52"/>
      <c r="X11" s="26"/>
      <c r="Y11" s="52"/>
    </row>
    <row r="12" spans="1:25" ht="31.15" customHeight="1" x14ac:dyDescent="0.25">
      <c r="B12" s="29" t="s">
        <v>81</v>
      </c>
      <c r="C12" s="125"/>
      <c r="D12" s="239" t="s">
        <v>404</v>
      </c>
      <c r="E12" s="15">
        <f>SUM(E7:E11)</f>
        <v>1</v>
      </c>
      <c r="F12" s="15">
        <f>SUM(F7:F11)</f>
        <v>6</v>
      </c>
      <c r="G12" s="15">
        <f>SUM(G7:G11)</f>
        <v>1</v>
      </c>
      <c r="H12" s="15">
        <f>SUM(H7:H11)</f>
        <v>1</v>
      </c>
      <c r="I12" s="28"/>
      <c r="J12" s="111" t="s">
        <v>81</v>
      </c>
      <c r="K12" s="38"/>
      <c r="L12" s="239" t="s">
        <v>404</v>
      </c>
      <c r="M12" s="15">
        <f>SUM(M7:M11)</f>
        <v>1</v>
      </c>
      <c r="N12" s="239" t="s">
        <v>404</v>
      </c>
      <c r="O12" s="15">
        <f>SUM(O8:O11)</f>
        <v>3</v>
      </c>
      <c r="P12" s="124"/>
      <c r="Q12" s="111" t="s">
        <v>81</v>
      </c>
      <c r="R12" s="38"/>
      <c r="S12" s="15">
        <f>SUM(S8:S11)</f>
        <v>13</v>
      </c>
      <c r="T12" s="239" t="s">
        <v>404</v>
      </c>
      <c r="U12" s="231">
        <f>SUM(U7:U11)</f>
        <v>12</v>
      </c>
      <c r="V12" s="239" t="s">
        <v>404</v>
      </c>
      <c r="W12" s="26"/>
      <c r="X12" s="26"/>
      <c r="Y12" s="26"/>
    </row>
    <row r="13" spans="1:25" x14ac:dyDescent="0.25">
      <c r="J13" s="18"/>
      <c r="K13" s="26"/>
      <c r="L13" s="52"/>
      <c r="M13" s="52"/>
      <c r="N13" s="123"/>
      <c r="O13" s="26"/>
      <c r="P13" s="52"/>
      <c r="Q13" s="18"/>
      <c r="R13" s="26"/>
      <c r="S13" s="52"/>
      <c r="T13" s="52"/>
      <c r="U13" s="26"/>
      <c r="V13" s="52"/>
      <c r="W13" s="52"/>
      <c r="X13" s="26"/>
      <c r="Y13" s="52"/>
    </row>
    <row r="15" spans="1:25" x14ac:dyDescent="0.25">
      <c r="B15" s="24"/>
      <c r="C15" s="26"/>
      <c r="D15" s="26"/>
      <c r="E15" s="26"/>
      <c r="F15" s="26"/>
      <c r="G15" s="26"/>
      <c r="H15" s="26"/>
    </row>
    <row r="16" spans="1:25" x14ac:dyDescent="0.25">
      <c r="B16" s="18"/>
      <c r="C16" s="18"/>
      <c r="D16" s="18"/>
      <c r="E16" s="18"/>
      <c r="F16" s="18"/>
      <c r="G16" s="18"/>
      <c r="H16" s="18"/>
    </row>
    <row r="17" spans="2:8" x14ac:dyDescent="0.25">
      <c r="B17" s="39"/>
      <c r="C17" s="39"/>
      <c r="D17" s="39"/>
      <c r="E17" s="39"/>
      <c r="F17" s="18"/>
      <c r="G17" s="18"/>
      <c r="H17" s="39"/>
    </row>
    <row r="18" spans="2:8" x14ac:dyDescent="0.25">
      <c r="B18" s="39"/>
      <c r="C18" s="39"/>
      <c r="D18" s="39"/>
      <c r="E18" s="39"/>
      <c r="F18" s="18"/>
      <c r="G18" s="18"/>
      <c r="H18" s="39"/>
    </row>
    <row r="19" spans="2:8" x14ac:dyDescent="0.25">
      <c r="B19" s="39"/>
      <c r="C19" s="26"/>
      <c r="D19" s="52"/>
      <c r="E19" s="52"/>
      <c r="F19" s="122"/>
      <c r="G19" s="26"/>
      <c r="H19" s="26"/>
    </row>
    <row r="20" spans="2:8" x14ac:dyDescent="0.25">
      <c r="B20" s="39"/>
      <c r="C20" s="26"/>
      <c r="D20" s="52"/>
      <c r="E20" s="52"/>
      <c r="F20" s="123"/>
      <c r="G20" s="26"/>
      <c r="H20" s="52"/>
    </row>
    <row r="21" spans="2:8" x14ac:dyDescent="0.25">
      <c r="B21" s="39"/>
      <c r="C21" s="26"/>
      <c r="D21" s="52"/>
      <c r="E21" s="52"/>
      <c r="F21" s="65"/>
      <c r="G21" s="26"/>
      <c r="H21" s="52"/>
    </row>
    <row r="22" spans="2:8" x14ac:dyDescent="0.25">
      <c r="B22" s="39"/>
      <c r="C22" s="26"/>
      <c r="D22" s="52"/>
      <c r="E22" s="52"/>
      <c r="F22" s="65"/>
      <c r="G22" s="26"/>
      <c r="H22" s="52"/>
    </row>
    <row r="23" spans="2:8" x14ac:dyDescent="0.25">
      <c r="B23" s="39"/>
      <c r="C23" s="26"/>
      <c r="D23" s="52"/>
      <c r="E23" s="52"/>
      <c r="F23" s="65"/>
      <c r="G23" s="26"/>
      <c r="H23" s="52"/>
    </row>
    <row r="24" spans="2:8" x14ac:dyDescent="0.25">
      <c r="B24" s="39"/>
      <c r="C24" s="26"/>
      <c r="D24" s="52"/>
      <c r="E24" s="52"/>
      <c r="F24" s="65"/>
      <c r="G24" s="26"/>
      <c r="H24" s="52"/>
    </row>
    <row r="25" spans="2:8" x14ac:dyDescent="0.25">
      <c r="B25" s="39"/>
      <c r="C25" s="26"/>
      <c r="D25" s="52"/>
      <c r="E25" s="52"/>
      <c r="F25" s="65"/>
      <c r="G25" s="26"/>
      <c r="H25" s="52"/>
    </row>
    <row r="26" spans="2:8" x14ac:dyDescent="0.25">
      <c r="B26" s="39"/>
      <c r="C26" s="26"/>
      <c r="D26" s="52"/>
      <c r="E26" s="52"/>
      <c r="F26" s="65"/>
      <c r="G26" s="26"/>
      <c r="H26" s="52"/>
    </row>
    <row r="27" spans="2:8" x14ac:dyDescent="0.25">
      <c r="B27" s="33"/>
      <c r="C27" s="26"/>
      <c r="D27" s="52"/>
      <c r="E27" s="52"/>
      <c r="F27" s="65"/>
      <c r="G27" s="26"/>
      <c r="H27" s="52"/>
    </row>
    <row r="28" spans="2:8" x14ac:dyDescent="0.25">
      <c r="B28" s="33"/>
      <c r="C28" s="26"/>
      <c r="D28" s="52"/>
      <c r="E28" s="52"/>
      <c r="F28" s="122"/>
      <c r="G28" s="26"/>
      <c r="H28" s="52"/>
    </row>
    <row r="29" spans="2:8" x14ac:dyDescent="0.25">
      <c r="B29" s="33"/>
      <c r="C29" s="26"/>
      <c r="D29" s="52"/>
      <c r="E29" s="52"/>
      <c r="F29" s="65"/>
      <c r="G29" s="26"/>
      <c r="H29" s="52"/>
    </row>
    <row r="30" spans="2:8" x14ac:dyDescent="0.25">
      <c r="B30" s="33"/>
      <c r="C30" s="26"/>
      <c r="D30" s="52"/>
      <c r="E30" s="52"/>
      <c r="F30" s="65"/>
      <c r="G30" s="26"/>
      <c r="H30" s="52"/>
    </row>
    <row r="31" spans="2:8" x14ac:dyDescent="0.25">
      <c r="B31" s="53"/>
      <c r="C31" s="26"/>
      <c r="D31" s="52"/>
      <c r="E31" s="52"/>
      <c r="F31" s="65"/>
      <c r="G31" s="26"/>
      <c r="H31" s="52"/>
    </row>
    <row r="32" spans="2:8" x14ac:dyDescent="0.25">
      <c r="B32" s="18"/>
      <c r="C32" s="26"/>
      <c r="D32" s="52"/>
      <c r="E32" s="52"/>
      <c r="F32" s="123"/>
      <c r="G32" s="26"/>
      <c r="H32" s="52"/>
    </row>
    <row r="33" spans="2:8" x14ac:dyDescent="0.25">
      <c r="B33" s="26"/>
      <c r="C33" s="26"/>
      <c r="D33" s="26"/>
      <c r="E33" s="26"/>
      <c r="F33" s="26"/>
      <c r="G33" s="26"/>
      <c r="H33" s="26"/>
    </row>
    <row r="34" spans="2:8" x14ac:dyDescent="0.25">
      <c r="B34" s="26"/>
      <c r="C34" s="26"/>
      <c r="D34" s="26"/>
      <c r="E34" s="26"/>
      <c r="F34" s="26"/>
      <c r="G34" s="26"/>
      <c r="H34" s="26"/>
    </row>
    <row r="35" spans="2:8" x14ac:dyDescent="0.25">
      <c r="B35" s="24"/>
      <c r="C35" s="26"/>
      <c r="D35" s="26"/>
      <c r="E35" s="26"/>
      <c r="F35" s="26"/>
      <c r="G35" s="26"/>
      <c r="H35" s="26"/>
    </row>
    <row r="36" spans="2:8" x14ac:dyDescent="0.25">
      <c r="B36" s="18"/>
      <c r="C36" s="18"/>
      <c r="D36" s="18"/>
      <c r="E36" s="18"/>
      <c r="F36" s="18"/>
      <c r="G36" s="18"/>
      <c r="H36" s="18"/>
    </row>
    <row r="37" spans="2:8" x14ac:dyDescent="0.25">
      <c r="B37" s="39"/>
      <c r="C37" s="39"/>
      <c r="D37" s="39"/>
      <c r="E37" s="39"/>
      <c r="F37" s="18"/>
      <c r="G37" s="18"/>
      <c r="H37" s="39"/>
    </row>
    <row r="38" spans="2:8" x14ac:dyDescent="0.25">
      <c r="B38" s="39"/>
      <c r="C38" s="39"/>
      <c r="D38" s="39"/>
      <c r="E38" s="39"/>
      <c r="F38" s="18"/>
      <c r="G38" s="18"/>
      <c r="H38" s="39"/>
    </row>
    <row r="39" spans="2:8" x14ac:dyDescent="0.25">
      <c r="B39" s="39"/>
      <c r="C39" s="26"/>
      <c r="D39" s="26"/>
      <c r="E39" s="26"/>
      <c r="F39" s="26"/>
      <c r="G39" s="26"/>
      <c r="H39" s="26"/>
    </row>
    <row r="40" spans="2:8" x14ac:dyDescent="0.25">
      <c r="B40" s="39"/>
      <c r="C40" s="26"/>
      <c r="D40" s="52"/>
      <c r="E40" s="52"/>
      <c r="F40" s="26"/>
      <c r="G40" s="26"/>
      <c r="H40" s="52"/>
    </row>
    <row r="41" spans="2:8" x14ac:dyDescent="0.25">
      <c r="B41" s="39"/>
      <c r="C41" s="26"/>
      <c r="D41" s="52"/>
      <c r="E41" s="52"/>
      <c r="F41" s="26"/>
      <c r="G41" s="26"/>
      <c r="H41" s="52"/>
    </row>
    <row r="42" spans="2:8" x14ac:dyDescent="0.25">
      <c r="B42" s="39"/>
      <c r="C42" s="26"/>
      <c r="D42" s="52"/>
      <c r="E42" s="52"/>
      <c r="F42" s="26"/>
      <c r="G42" s="26"/>
      <c r="H42" s="52"/>
    </row>
    <row r="43" spans="2:8" x14ac:dyDescent="0.25">
      <c r="B43" s="39"/>
      <c r="C43" s="26"/>
      <c r="D43" s="52"/>
      <c r="E43" s="52"/>
      <c r="F43" s="26"/>
      <c r="G43" s="26"/>
      <c r="H43" s="52"/>
    </row>
    <row r="44" spans="2:8" x14ac:dyDescent="0.25">
      <c r="B44" s="39"/>
      <c r="C44" s="26"/>
      <c r="D44" s="52"/>
      <c r="E44" s="52"/>
      <c r="F44" s="26"/>
      <c r="G44" s="26"/>
      <c r="H44" s="26"/>
    </row>
    <row r="45" spans="2:8" x14ac:dyDescent="0.25">
      <c r="B45" s="39"/>
      <c r="C45" s="26"/>
      <c r="D45" s="52"/>
      <c r="E45" s="52"/>
      <c r="F45" s="26"/>
      <c r="G45" s="26"/>
      <c r="H45" s="26"/>
    </row>
    <row r="46" spans="2:8" x14ac:dyDescent="0.25">
      <c r="B46" s="39"/>
      <c r="C46" s="26"/>
      <c r="D46" s="52"/>
      <c r="E46" s="52"/>
      <c r="F46" s="26"/>
      <c r="G46" s="26"/>
      <c r="H46" s="26"/>
    </row>
    <row r="47" spans="2:8" x14ac:dyDescent="0.25">
      <c r="B47" s="33"/>
      <c r="C47" s="26"/>
      <c r="D47" s="52"/>
      <c r="E47" s="52"/>
      <c r="F47" s="26"/>
      <c r="G47" s="26"/>
      <c r="H47" s="26"/>
    </row>
    <row r="48" spans="2:8" x14ac:dyDescent="0.25">
      <c r="B48" s="33"/>
      <c r="C48" s="26"/>
      <c r="D48" s="52"/>
      <c r="E48" s="52"/>
      <c r="F48" s="26"/>
      <c r="G48" s="26"/>
      <c r="H48" s="26"/>
    </row>
    <row r="49" spans="2:8" x14ac:dyDescent="0.25">
      <c r="B49" s="33"/>
      <c r="C49" s="26"/>
      <c r="D49" s="52"/>
      <c r="E49" s="52"/>
      <c r="F49" s="26"/>
      <c r="G49" s="26"/>
      <c r="H49" s="26"/>
    </row>
    <row r="50" spans="2:8" x14ac:dyDescent="0.25">
      <c r="B50" s="33"/>
      <c r="C50" s="26"/>
      <c r="D50" s="52"/>
      <c r="E50" s="52"/>
      <c r="F50" s="26"/>
      <c r="G50" s="26"/>
      <c r="H50" s="26"/>
    </row>
    <row r="51" spans="2:8" x14ac:dyDescent="0.25">
      <c r="B51" s="53"/>
      <c r="C51" s="26"/>
      <c r="D51" s="52"/>
      <c r="E51" s="52"/>
      <c r="F51" s="26"/>
      <c r="G51" s="26"/>
      <c r="H51" s="26"/>
    </row>
    <row r="52" spans="2:8" x14ac:dyDescent="0.25">
      <c r="B52" s="18"/>
      <c r="C52" s="26"/>
      <c r="D52" s="52"/>
      <c r="E52" s="52"/>
      <c r="F52" s="26"/>
      <c r="G52" s="26"/>
      <c r="H52" s="52"/>
    </row>
    <row r="53" spans="2:8" x14ac:dyDescent="0.25">
      <c r="B53" s="26"/>
      <c r="C53" s="26"/>
      <c r="D53" s="26"/>
      <c r="E53" s="26"/>
      <c r="F53" s="26"/>
      <c r="G53" s="26"/>
      <c r="H53" s="54"/>
    </row>
    <row r="54" spans="2:8" x14ac:dyDescent="0.25">
      <c r="H54" s="11"/>
    </row>
  </sheetData>
  <mergeCells count="9">
    <mergeCell ref="R5:R6"/>
    <mergeCell ref="S5:V5"/>
    <mergeCell ref="L5:O5"/>
    <mergeCell ref="B5:B6"/>
    <mergeCell ref="C5:C6"/>
    <mergeCell ref="D5:H5"/>
    <mergeCell ref="Q5:Q6"/>
    <mergeCell ref="J5:J6"/>
    <mergeCell ref="K5:K6"/>
  </mergeCells>
  <pageMargins left="0.94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56"/>
  <sheetViews>
    <sheetView topLeftCell="P1" zoomScale="70" zoomScaleNormal="70" workbookViewId="0">
      <selection activeCell="AE12" sqref="AE12"/>
    </sheetView>
  </sheetViews>
  <sheetFormatPr defaultRowHeight="15" x14ac:dyDescent="0.25"/>
  <cols>
    <col min="1" max="1" width="4.7109375" customWidth="1"/>
    <col min="2" max="2" width="5.28515625" customWidth="1"/>
    <col min="3" max="3" width="18.28515625" customWidth="1"/>
    <col min="6" max="6" width="11.7109375" customWidth="1"/>
    <col min="10" max="10" width="5.7109375" customWidth="1"/>
    <col min="11" max="11" width="7.28515625" customWidth="1"/>
    <col min="12" max="12" width="19.7109375" customWidth="1"/>
    <col min="14" max="14" width="8" customWidth="1"/>
    <col min="15" max="15" width="16" customWidth="1"/>
    <col min="16" max="16" width="17.42578125" customWidth="1"/>
    <col min="18" max="18" width="6.85546875" customWidth="1"/>
    <col min="19" max="19" width="26.28515625" customWidth="1"/>
    <col min="20" max="20" width="20.7109375" customWidth="1"/>
    <col min="21" max="21" width="17.5703125" customWidth="1"/>
  </cols>
  <sheetData>
    <row r="1" spans="1:24" x14ac:dyDescent="0.25">
      <c r="A1" s="12" t="s">
        <v>144</v>
      </c>
      <c r="B1" s="1" t="s">
        <v>145</v>
      </c>
      <c r="C1" s="1"/>
      <c r="K1" s="24" t="s">
        <v>317</v>
      </c>
    </row>
    <row r="3" spans="1:24" x14ac:dyDescent="0.25">
      <c r="B3" s="27" t="s">
        <v>146</v>
      </c>
      <c r="C3" s="27"/>
      <c r="D3" s="27"/>
      <c r="E3" s="28"/>
      <c r="K3" s="1" t="s">
        <v>156</v>
      </c>
      <c r="R3" s="355" t="s">
        <v>320</v>
      </c>
      <c r="S3" s="355"/>
      <c r="T3" s="355"/>
      <c r="U3" s="355"/>
      <c r="V3" s="355"/>
      <c r="W3" s="355"/>
      <c r="X3" s="355"/>
    </row>
    <row r="4" spans="1:24" x14ac:dyDescent="0.25">
      <c r="B4" s="27"/>
      <c r="C4" s="27"/>
      <c r="D4" s="27"/>
      <c r="E4" s="28"/>
      <c r="K4" s="1"/>
    </row>
    <row r="5" spans="1:24" ht="34.9" customHeight="1" x14ac:dyDescent="0.25">
      <c r="B5" s="313" t="s">
        <v>0</v>
      </c>
      <c r="C5" s="313" t="s">
        <v>361</v>
      </c>
      <c r="D5" s="109" t="s">
        <v>147</v>
      </c>
      <c r="E5" s="109"/>
      <c r="F5" s="112" t="s">
        <v>314</v>
      </c>
      <c r="G5" s="112" t="s">
        <v>315</v>
      </c>
      <c r="H5" s="109" t="s">
        <v>148</v>
      </c>
      <c r="I5" s="109" t="s">
        <v>149</v>
      </c>
      <c r="J5" s="118"/>
      <c r="K5" s="313" t="s">
        <v>0</v>
      </c>
      <c r="L5" s="313" t="str">
        <f>C5</f>
        <v>NAMA DUSUN</v>
      </c>
      <c r="M5" s="109" t="s">
        <v>157</v>
      </c>
      <c r="N5" s="15"/>
      <c r="O5" s="15"/>
      <c r="P5" s="15"/>
      <c r="Q5" s="124"/>
      <c r="R5" s="294" t="s">
        <v>0</v>
      </c>
      <c r="S5" s="294" t="str">
        <f>C5</f>
        <v>NAMA DUSUN</v>
      </c>
      <c r="T5" s="315" t="s">
        <v>316</v>
      </c>
      <c r="U5" s="317"/>
      <c r="V5" s="42"/>
      <c r="W5" s="42"/>
      <c r="X5" s="42"/>
    </row>
    <row r="6" spans="1:24" ht="31.15" customHeight="1" x14ac:dyDescent="0.25">
      <c r="B6" s="313"/>
      <c r="C6" s="313"/>
      <c r="D6" s="109" t="s">
        <v>150</v>
      </c>
      <c r="E6" s="109" t="s">
        <v>151</v>
      </c>
      <c r="F6" s="109" t="s">
        <v>152</v>
      </c>
      <c r="G6" s="109" t="s">
        <v>152</v>
      </c>
      <c r="H6" s="109" t="s">
        <v>153</v>
      </c>
      <c r="I6" s="109" t="s">
        <v>154</v>
      </c>
      <c r="J6" s="118"/>
      <c r="K6" s="313"/>
      <c r="L6" s="313"/>
      <c r="M6" s="109" t="s">
        <v>158</v>
      </c>
      <c r="N6" s="109"/>
      <c r="O6" s="112" t="s">
        <v>319</v>
      </c>
      <c r="P6" s="109" t="s">
        <v>313</v>
      </c>
      <c r="Q6" s="114"/>
      <c r="R6" s="296"/>
      <c r="S6" s="296"/>
      <c r="T6" s="109" t="s">
        <v>318</v>
      </c>
      <c r="U6" s="112" t="s">
        <v>159</v>
      </c>
      <c r="V6" s="64"/>
      <c r="W6" s="41"/>
      <c r="X6" s="64"/>
    </row>
    <row r="7" spans="1:24" ht="36" customHeight="1" x14ac:dyDescent="0.25">
      <c r="B7" s="109" t="s">
        <v>3</v>
      </c>
      <c r="C7" s="99" t="s">
        <v>385</v>
      </c>
      <c r="D7" s="15">
        <v>2</v>
      </c>
      <c r="E7" s="15">
        <v>2</v>
      </c>
      <c r="F7" s="239" t="s">
        <v>404</v>
      </c>
      <c r="G7" s="239" t="s">
        <v>404</v>
      </c>
      <c r="H7" s="239" t="s">
        <v>404</v>
      </c>
      <c r="I7" s="239" t="s">
        <v>404</v>
      </c>
      <c r="J7" s="28"/>
      <c r="K7" s="109" t="s">
        <v>3</v>
      </c>
      <c r="L7" s="99" t="str">
        <f>C7</f>
        <v>DUSUN CEMPAKA</v>
      </c>
      <c r="M7" s="359">
        <v>4</v>
      </c>
      <c r="N7" s="359"/>
      <c r="O7" s="15">
        <v>3</v>
      </c>
      <c r="P7" s="239" t="s">
        <v>404</v>
      </c>
      <c r="Q7" s="42"/>
      <c r="R7" s="109" t="s">
        <v>3</v>
      </c>
      <c r="S7" s="99" t="str">
        <f>C7</f>
        <v>DUSUN CEMPAKA</v>
      </c>
      <c r="T7" s="15">
        <v>4</v>
      </c>
      <c r="U7" s="239" t="s">
        <v>404</v>
      </c>
      <c r="V7" s="64"/>
      <c r="W7" s="64"/>
      <c r="X7" s="64"/>
    </row>
    <row r="8" spans="1:24" ht="36" customHeight="1" x14ac:dyDescent="0.25">
      <c r="B8" s="109" t="s">
        <v>4</v>
      </c>
      <c r="C8" s="99" t="s">
        <v>386</v>
      </c>
      <c r="D8" s="15">
        <v>1</v>
      </c>
      <c r="E8" s="15">
        <v>1</v>
      </c>
      <c r="F8" s="239" t="s">
        <v>404</v>
      </c>
      <c r="G8" s="239" t="s">
        <v>404</v>
      </c>
      <c r="H8" s="239" t="s">
        <v>404</v>
      </c>
      <c r="I8" s="239" t="s">
        <v>404</v>
      </c>
      <c r="J8" s="28"/>
      <c r="K8" s="109" t="s">
        <v>4</v>
      </c>
      <c r="L8" s="99" t="str">
        <f t="shared" ref="L8:L9" si="0">C8</f>
        <v>DUSUN MAWAR</v>
      </c>
      <c r="M8" s="359">
        <v>500</v>
      </c>
      <c r="N8" s="359"/>
      <c r="O8" s="15">
        <v>4</v>
      </c>
      <c r="P8" s="239" t="s">
        <v>404</v>
      </c>
      <c r="Q8" s="127"/>
      <c r="R8" s="109" t="s">
        <v>4</v>
      </c>
      <c r="S8" s="99" t="str">
        <f t="shared" ref="S8:S9" si="1">C8</f>
        <v>DUSUN MAWAR</v>
      </c>
      <c r="T8" s="15">
        <v>2</v>
      </c>
      <c r="U8" s="239" t="s">
        <v>404</v>
      </c>
      <c r="V8" s="64"/>
      <c r="W8" s="64"/>
      <c r="X8" s="64"/>
    </row>
    <row r="9" spans="1:24" ht="36" customHeight="1" x14ac:dyDescent="0.25">
      <c r="B9" s="109" t="s">
        <v>5</v>
      </c>
      <c r="C9" s="99" t="s">
        <v>387</v>
      </c>
      <c r="D9" s="15">
        <v>3</v>
      </c>
      <c r="E9" s="15">
        <v>2</v>
      </c>
      <c r="F9" s="239" t="s">
        <v>404</v>
      </c>
      <c r="G9" s="239" t="s">
        <v>404</v>
      </c>
      <c r="H9" s="239" t="s">
        <v>404</v>
      </c>
      <c r="I9" s="239" t="s">
        <v>404</v>
      </c>
      <c r="J9" s="28"/>
      <c r="K9" s="109" t="s">
        <v>5</v>
      </c>
      <c r="L9" s="99" t="str">
        <f t="shared" si="0"/>
        <v>DUSUN MELATI</v>
      </c>
      <c r="M9" s="285">
        <v>1.5</v>
      </c>
      <c r="N9" s="285"/>
      <c r="O9" s="15">
        <v>5.5</v>
      </c>
      <c r="P9" s="239" t="s">
        <v>404</v>
      </c>
      <c r="Q9" s="127"/>
      <c r="R9" s="109" t="s">
        <v>5</v>
      </c>
      <c r="S9" s="99" t="str">
        <f t="shared" si="1"/>
        <v>DUSUN MELATI</v>
      </c>
      <c r="T9" s="15">
        <v>2</v>
      </c>
      <c r="U9" s="239" t="s">
        <v>404</v>
      </c>
      <c r="V9" s="64"/>
      <c r="W9" s="64"/>
      <c r="X9" s="64"/>
    </row>
    <row r="10" spans="1:24" ht="36" customHeight="1" x14ac:dyDescent="0.25">
      <c r="B10" s="109" t="s">
        <v>6</v>
      </c>
      <c r="C10" s="99" t="s">
        <v>388</v>
      </c>
      <c r="D10" s="224">
        <v>1</v>
      </c>
      <c r="E10" s="239" t="s">
        <v>404</v>
      </c>
      <c r="F10" s="239" t="s">
        <v>404</v>
      </c>
      <c r="G10" s="239" t="s">
        <v>404</v>
      </c>
      <c r="H10" s="239" t="s">
        <v>404</v>
      </c>
      <c r="I10" s="239" t="s">
        <v>404</v>
      </c>
      <c r="J10" s="28"/>
      <c r="K10" s="218" t="s">
        <v>6</v>
      </c>
      <c r="L10" s="232" t="s">
        <v>388</v>
      </c>
      <c r="M10" s="283">
        <v>500</v>
      </c>
      <c r="N10" s="284"/>
      <c r="O10" s="221">
        <v>3</v>
      </c>
      <c r="P10" s="224">
        <v>1.5</v>
      </c>
      <c r="Q10" s="127"/>
      <c r="R10" s="218" t="s">
        <v>6</v>
      </c>
      <c r="S10" s="99" t="s">
        <v>388</v>
      </c>
      <c r="T10" s="224">
        <v>2</v>
      </c>
      <c r="U10" s="239" t="s">
        <v>404</v>
      </c>
      <c r="V10" s="64"/>
      <c r="W10" s="64"/>
      <c r="X10" s="64"/>
    </row>
    <row r="11" spans="1:24" ht="36" customHeight="1" x14ac:dyDescent="0.25">
      <c r="B11" s="218" t="s">
        <v>7</v>
      </c>
      <c r="C11" s="99" t="s">
        <v>389</v>
      </c>
      <c r="D11" s="15">
        <v>2</v>
      </c>
      <c r="E11" s="239" t="s">
        <v>404</v>
      </c>
      <c r="F11" s="15">
        <v>1</v>
      </c>
      <c r="G11" s="15">
        <v>1</v>
      </c>
      <c r="H11" s="15">
        <v>1</v>
      </c>
      <c r="I11" s="15">
        <v>1</v>
      </c>
      <c r="J11" s="28"/>
      <c r="K11" s="218" t="s">
        <v>7</v>
      </c>
      <c r="L11" s="99" t="s">
        <v>389</v>
      </c>
      <c r="M11" s="287">
        <v>2</v>
      </c>
      <c r="N11" s="287"/>
      <c r="O11" s="15">
        <v>8</v>
      </c>
      <c r="P11" s="15">
        <v>6</v>
      </c>
      <c r="Q11" s="127"/>
      <c r="R11" s="218" t="s">
        <v>7</v>
      </c>
      <c r="S11" s="99" t="s">
        <v>389</v>
      </c>
      <c r="T11" s="15">
        <v>2</v>
      </c>
      <c r="U11" s="239" t="s">
        <v>404</v>
      </c>
      <c r="V11" s="64"/>
      <c r="W11" s="64"/>
      <c r="X11" s="64"/>
    </row>
    <row r="12" spans="1:24" ht="36" customHeight="1" x14ac:dyDescent="0.25">
      <c r="B12" s="315" t="s">
        <v>25</v>
      </c>
      <c r="C12" s="317"/>
      <c r="D12" s="15">
        <f>SUM(D7:D11)</f>
        <v>9</v>
      </c>
      <c r="E12" s="15">
        <f>SUM(E7:E11)</f>
        <v>5</v>
      </c>
      <c r="F12" s="15">
        <f>SUM(F11)</f>
        <v>1</v>
      </c>
      <c r="G12" s="15">
        <f>SUM(G7:G11)</f>
        <v>1</v>
      </c>
      <c r="H12" s="15">
        <f>SUM(H11)</f>
        <v>1</v>
      </c>
      <c r="I12" s="15">
        <f>SUM(I7:I11)</f>
        <v>1</v>
      </c>
      <c r="J12" s="28"/>
      <c r="K12" s="313" t="s">
        <v>81</v>
      </c>
      <c r="L12" s="313"/>
      <c r="M12" s="359">
        <f>SUM(M7:N11)</f>
        <v>1007.5</v>
      </c>
      <c r="N12" s="359"/>
      <c r="O12" s="15">
        <f>SUM(O8:O11)</f>
        <v>20.5</v>
      </c>
      <c r="P12" s="15">
        <f>SUM(P8:P11)</f>
        <v>7.5</v>
      </c>
      <c r="Q12" s="127"/>
      <c r="R12" s="315" t="s">
        <v>25</v>
      </c>
      <c r="S12" s="317"/>
      <c r="T12" s="15">
        <f>SUM(T7:T11)</f>
        <v>12</v>
      </c>
      <c r="U12" s="239" t="s">
        <v>404</v>
      </c>
      <c r="V12" s="64"/>
      <c r="W12" s="64"/>
      <c r="X12" s="64"/>
    </row>
    <row r="13" spans="1:24" x14ac:dyDescent="0.25">
      <c r="B13" s="18"/>
      <c r="C13" s="26"/>
      <c r="D13" s="52"/>
      <c r="E13" s="52"/>
      <c r="F13" s="52"/>
      <c r="G13" s="52"/>
      <c r="H13" s="52"/>
      <c r="I13" s="52"/>
      <c r="R13" s="18"/>
      <c r="S13" s="26"/>
      <c r="T13" s="64"/>
      <c r="U13" s="26"/>
      <c r="V13" s="64"/>
      <c r="W13" s="26"/>
      <c r="X13" s="26"/>
    </row>
    <row r="14" spans="1:24" x14ac:dyDescent="0.25">
      <c r="V14" s="26"/>
      <c r="W14" s="26"/>
      <c r="X14" s="52"/>
    </row>
    <row r="15" spans="1:24" x14ac:dyDescent="0.25">
      <c r="A15" s="121"/>
      <c r="B15" s="24"/>
      <c r="C15" s="26"/>
      <c r="D15" s="26"/>
      <c r="E15" s="26"/>
      <c r="F15" s="26"/>
      <c r="G15" s="26"/>
      <c r="H15" s="26"/>
      <c r="I15" s="26"/>
    </row>
    <row r="16" spans="1:24" x14ac:dyDescent="0.25">
      <c r="A16" s="26"/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 s="26"/>
      <c r="B17" s="18"/>
      <c r="C17" s="26"/>
      <c r="D17" s="26"/>
      <c r="E17" s="26"/>
      <c r="F17" s="26"/>
      <c r="G17" s="26"/>
      <c r="H17" s="26"/>
      <c r="I17" s="26"/>
    </row>
    <row r="18" spans="1:9" x14ac:dyDescent="0.25">
      <c r="A18" s="64"/>
      <c r="B18" s="64"/>
      <c r="C18" s="64"/>
      <c r="D18" s="64"/>
      <c r="E18" s="64"/>
      <c r="F18" s="64"/>
      <c r="G18" s="64"/>
      <c r="H18" s="64"/>
      <c r="I18" s="64"/>
    </row>
    <row r="19" spans="1:9" x14ac:dyDescent="0.25">
      <c r="A19" s="64"/>
      <c r="B19" s="64"/>
      <c r="C19" s="64"/>
      <c r="D19" s="64"/>
      <c r="E19" s="64"/>
      <c r="F19" s="64"/>
      <c r="G19" s="64"/>
      <c r="H19" s="64"/>
      <c r="I19" s="64"/>
    </row>
    <row r="20" spans="1:9" x14ac:dyDescent="0.25">
      <c r="A20" s="64"/>
      <c r="B20" s="64"/>
      <c r="C20" s="64"/>
      <c r="D20" s="64"/>
      <c r="E20" s="64"/>
      <c r="F20" s="64"/>
      <c r="G20" s="64"/>
      <c r="H20" s="64"/>
      <c r="I20" s="64"/>
    </row>
    <row r="21" spans="1:9" x14ac:dyDescent="0.25">
      <c r="A21" s="64"/>
      <c r="B21" s="64"/>
      <c r="C21" s="64"/>
      <c r="D21" s="64"/>
      <c r="E21" s="64"/>
      <c r="F21" s="64"/>
      <c r="G21" s="64"/>
      <c r="H21" s="64"/>
      <c r="I21" s="64"/>
    </row>
    <row r="22" spans="1:9" x14ac:dyDescent="0.25">
      <c r="A22" s="64"/>
      <c r="B22" s="64"/>
      <c r="C22" s="64"/>
      <c r="D22" s="64"/>
      <c r="E22" s="64"/>
      <c r="F22" s="64"/>
      <c r="G22" s="64"/>
      <c r="H22" s="64"/>
      <c r="I22" s="64"/>
    </row>
    <row r="23" spans="1:9" x14ac:dyDescent="0.25">
      <c r="A23" s="64"/>
      <c r="B23" s="64"/>
      <c r="C23" s="64"/>
      <c r="D23" s="64"/>
      <c r="E23" s="64"/>
      <c r="F23" s="64"/>
      <c r="G23" s="64"/>
      <c r="H23" s="64"/>
      <c r="I23" s="64"/>
    </row>
    <row r="24" spans="1:9" x14ac:dyDescent="0.25">
      <c r="A24" s="64"/>
      <c r="B24" s="64"/>
      <c r="C24" s="64"/>
      <c r="D24" s="64"/>
      <c r="E24" s="64"/>
      <c r="F24" s="64"/>
      <c r="G24" s="64"/>
      <c r="H24" s="64"/>
      <c r="I24" s="64"/>
    </row>
    <row r="25" spans="1:9" x14ac:dyDescent="0.25">
      <c r="A25" s="64"/>
      <c r="B25" s="64"/>
      <c r="C25" s="64"/>
      <c r="D25" s="64"/>
      <c r="E25" s="64"/>
      <c r="F25" s="64"/>
      <c r="G25" s="64"/>
      <c r="H25" s="64"/>
      <c r="I25" s="64"/>
    </row>
    <row r="26" spans="1:9" x14ac:dyDescent="0.25">
      <c r="A26" s="64"/>
      <c r="B26" s="64"/>
      <c r="C26" s="64"/>
      <c r="D26" s="64"/>
      <c r="E26" s="64"/>
      <c r="F26" s="64"/>
      <c r="G26" s="64"/>
      <c r="H26" s="64"/>
      <c r="I26" s="64"/>
    </row>
    <row r="27" spans="1:9" x14ac:dyDescent="0.25">
      <c r="A27" s="64"/>
      <c r="B27" s="64"/>
      <c r="C27" s="64"/>
      <c r="D27" s="64"/>
      <c r="E27" s="64"/>
      <c r="F27" s="64"/>
      <c r="G27" s="64"/>
      <c r="H27" s="64"/>
      <c r="I27" s="64"/>
    </row>
    <row r="28" spans="1:9" x14ac:dyDescent="0.25">
      <c r="A28" s="64"/>
      <c r="B28" s="64"/>
      <c r="C28" s="64"/>
      <c r="D28" s="64"/>
      <c r="E28" s="64"/>
      <c r="F28" s="64"/>
      <c r="G28" s="64"/>
      <c r="H28" s="64"/>
      <c r="I28" s="64"/>
    </row>
    <row r="29" spans="1:9" x14ac:dyDescent="0.25">
      <c r="A29" s="64"/>
      <c r="B29" s="64"/>
      <c r="C29" s="64"/>
      <c r="D29" s="64"/>
      <c r="E29" s="64"/>
      <c r="F29" s="64"/>
      <c r="G29" s="64"/>
      <c r="H29" s="64"/>
      <c r="I29" s="64"/>
    </row>
    <row r="30" spans="1:9" x14ac:dyDescent="0.25">
      <c r="A30" s="64"/>
      <c r="B30" s="64"/>
      <c r="C30" s="64"/>
      <c r="D30" s="64"/>
      <c r="E30" s="64"/>
      <c r="F30" s="64"/>
      <c r="G30" s="64"/>
      <c r="H30" s="64"/>
      <c r="I30" s="64"/>
    </row>
    <row r="31" spans="1:9" x14ac:dyDescent="0.25">
      <c r="A31" s="64"/>
      <c r="B31" s="64"/>
      <c r="C31" s="64"/>
      <c r="D31" s="64"/>
      <c r="E31" s="64"/>
      <c r="F31" s="64"/>
      <c r="G31" s="64"/>
      <c r="H31" s="64"/>
      <c r="I31" s="64"/>
    </row>
    <row r="32" spans="1:9" x14ac:dyDescent="0.25">
      <c r="A32" s="64"/>
      <c r="B32" s="64"/>
      <c r="C32" s="64"/>
      <c r="D32" s="64"/>
      <c r="E32" s="64"/>
      <c r="F32" s="64"/>
      <c r="G32" s="64"/>
      <c r="H32" s="64"/>
      <c r="I32" s="64"/>
    </row>
    <row r="33" spans="1:9" x14ac:dyDescent="0.25">
      <c r="A33" s="64"/>
      <c r="B33" s="64"/>
      <c r="C33" s="64"/>
      <c r="D33" s="64"/>
      <c r="E33" s="64"/>
      <c r="F33" s="64"/>
      <c r="G33" s="64"/>
      <c r="H33" s="64"/>
      <c r="I33" s="64"/>
    </row>
    <row r="34" spans="1:9" x14ac:dyDescent="0.25">
      <c r="A34" s="64"/>
      <c r="B34" s="64"/>
      <c r="C34" s="64"/>
      <c r="D34" s="64"/>
      <c r="E34" s="64"/>
      <c r="F34" s="64"/>
      <c r="G34" s="64"/>
      <c r="H34" s="64"/>
      <c r="I34" s="64"/>
    </row>
    <row r="35" spans="1:9" x14ac:dyDescent="0.25">
      <c r="A35" s="64"/>
      <c r="B35" s="64"/>
      <c r="C35" s="64"/>
      <c r="D35" s="64"/>
      <c r="E35" s="64"/>
      <c r="F35" s="64"/>
      <c r="G35" s="64"/>
      <c r="H35" s="64"/>
      <c r="I35" s="64"/>
    </row>
    <row r="36" spans="1:9" x14ac:dyDescent="0.25">
      <c r="A36" s="64"/>
      <c r="B36" s="64"/>
      <c r="C36" s="64"/>
      <c r="D36" s="64"/>
      <c r="E36" s="64"/>
      <c r="F36" s="64"/>
      <c r="G36" s="64"/>
      <c r="H36" s="64"/>
      <c r="I36" s="64"/>
    </row>
    <row r="37" spans="1:9" x14ac:dyDescent="0.25">
      <c r="A37" s="63"/>
      <c r="B37" s="63"/>
      <c r="C37" s="63"/>
      <c r="D37" s="63"/>
      <c r="E37" s="63"/>
      <c r="F37" s="63"/>
      <c r="G37" s="63"/>
      <c r="H37" s="63"/>
    </row>
    <row r="38" spans="1:9" x14ac:dyDescent="0.25">
      <c r="A38" s="63"/>
      <c r="B38" s="63"/>
      <c r="C38" s="63"/>
      <c r="D38" s="63"/>
      <c r="E38" s="63"/>
      <c r="F38" s="63"/>
      <c r="G38" s="63"/>
      <c r="H38" s="63"/>
    </row>
    <row r="39" spans="1:9" x14ac:dyDescent="0.25">
      <c r="A39" s="63"/>
      <c r="B39" s="63"/>
      <c r="C39" s="63"/>
      <c r="D39" s="63"/>
      <c r="E39" s="63"/>
      <c r="F39" s="63"/>
      <c r="G39" s="63"/>
      <c r="H39" s="63"/>
    </row>
    <row r="40" spans="1:9" x14ac:dyDescent="0.25">
      <c r="A40" s="63"/>
      <c r="B40" s="63"/>
      <c r="C40" s="63"/>
      <c r="D40" s="63"/>
      <c r="E40" s="63"/>
      <c r="F40" s="63"/>
      <c r="G40" s="63"/>
      <c r="H40" s="63"/>
    </row>
    <row r="41" spans="1:9" x14ac:dyDescent="0.25">
      <c r="A41" s="63"/>
      <c r="B41" s="63"/>
      <c r="C41" s="63"/>
      <c r="D41" s="63"/>
      <c r="E41" s="63"/>
      <c r="F41" s="63"/>
      <c r="G41" s="63"/>
      <c r="H41" s="63"/>
    </row>
    <row r="42" spans="1:9" x14ac:dyDescent="0.25">
      <c r="A42" s="63"/>
      <c r="B42" s="63"/>
      <c r="C42" s="63"/>
      <c r="D42" s="63"/>
      <c r="E42" s="63"/>
      <c r="F42" s="63"/>
      <c r="G42" s="63"/>
      <c r="H42" s="63"/>
    </row>
    <row r="43" spans="1:9" x14ac:dyDescent="0.25">
      <c r="A43" s="63"/>
      <c r="B43" s="63"/>
      <c r="C43" s="63"/>
      <c r="D43" s="63"/>
      <c r="E43" s="63"/>
      <c r="F43" s="63"/>
      <c r="G43" s="63"/>
      <c r="H43" s="63"/>
    </row>
    <row r="44" spans="1:9" x14ac:dyDescent="0.25">
      <c r="A44" s="63"/>
      <c r="B44" s="63"/>
      <c r="C44" s="63"/>
      <c r="D44" s="63"/>
      <c r="E44" s="63"/>
      <c r="F44" s="63"/>
      <c r="G44" s="63"/>
      <c r="H44" s="63"/>
    </row>
    <row r="45" spans="1:9" x14ac:dyDescent="0.25">
      <c r="A45" s="63"/>
      <c r="B45" s="63"/>
      <c r="C45" s="63"/>
      <c r="D45" s="63"/>
      <c r="E45" s="63"/>
      <c r="F45" s="63"/>
      <c r="G45" s="63"/>
      <c r="H45" s="63"/>
    </row>
    <row r="46" spans="1:9" x14ac:dyDescent="0.25">
      <c r="A46" s="63"/>
      <c r="B46" s="63"/>
      <c r="C46" s="63"/>
      <c r="D46" s="63"/>
      <c r="E46" s="63"/>
      <c r="F46" s="63"/>
      <c r="G46" s="63"/>
      <c r="H46" s="63"/>
    </row>
    <row r="47" spans="1:9" x14ac:dyDescent="0.25">
      <c r="A47" s="63"/>
      <c r="B47" s="63"/>
      <c r="C47" s="63"/>
      <c r="D47" s="63"/>
      <c r="E47" s="63"/>
      <c r="F47" s="63"/>
      <c r="G47" s="63"/>
      <c r="H47" s="63"/>
    </row>
    <row r="48" spans="1:9" x14ac:dyDescent="0.25">
      <c r="A48" s="63"/>
      <c r="B48" s="63"/>
      <c r="C48" s="63"/>
      <c r="D48" s="63"/>
      <c r="E48" s="63"/>
      <c r="F48" s="63"/>
      <c r="G48" s="63"/>
      <c r="H48" s="63"/>
    </row>
    <row r="49" spans="1:9" x14ac:dyDescent="0.25">
      <c r="A49" s="63"/>
      <c r="B49" s="63"/>
      <c r="C49" s="63"/>
      <c r="D49" s="63"/>
      <c r="E49" s="63"/>
      <c r="F49" s="63"/>
      <c r="G49" s="63"/>
      <c r="H49" s="63"/>
    </row>
    <row r="50" spans="1:9" x14ac:dyDescent="0.25">
      <c r="A50" s="63"/>
      <c r="B50" s="63"/>
      <c r="C50" s="63"/>
      <c r="D50" s="63"/>
      <c r="E50" s="63"/>
      <c r="F50" s="63"/>
      <c r="G50" s="63"/>
      <c r="H50" s="63"/>
    </row>
    <row r="51" spans="1:9" x14ac:dyDescent="0.25">
      <c r="A51" s="63"/>
      <c r="B51" s="63"/>
      <c r="C51" s="63"/>
      <c r="D51" s="63"/>
      <c r="E51" s="63"/>
      <c r="F51" s="63"/>
      <c r="G51" s="63"/>
      <c r="H51" s="63"/>
    </row>
    <row r="52" spans="1:9" x14ac:dyDescent="0.25">
      <c r="A52" s="63"/>
      <c r="B52" s="63"/>
      <c r="C52" s="63"/>
      <c r="D52" s="63"/>
      <c r="E52" s="63"/>
      <c r="F52" s="63"/>
      <c r="G52" s="63"/>
      <c r="H52" s="63"/>
    </row>
    <row r="53" spans="1:9" x14ac:dyDescent="0.25">
      <c r="A53" s="63"/>
      <c r="B53" s="63"/>
      <c r="C53" s="63"/>
      <c r="D53" s="63"/>
      <c r="E53" s="63"/>
      <c r="F53" s="63"/>
      <c r="G53" s="63"/>
      <c r="H53" s="63"/>
    </row>
    <row r="54" spans="1:9" x14ac:dyDescent="0.25">
      <c r="A54" s="63"/>
      <c r="B54" s="63"/>
      <c r="C54" s="63"/>
      <c r="D54" s="63"/>
      <c r="E54" s="63"/>
      <c r="F54" s="63"/>
      <c r="G54" s="63"/>
      <c r="H54" s="63"/>
    </row>
    <row r="55" spans="1:9" x14ac:dyDescent="0.25">
      <c r="A55" s="63"/>
      <c r="B55" s="63"/>
      <c r="C55" s="63"/>
      <c r="D55" s="63"/>
      <c r="E55" s="63"/>
      <c r="F55" s="63"/>
      <c r="G55" s="63"/>
      <c r="H55" s="63"/>
    </row>
    <row r="56" spans="1:9" x14ac:dyDescent="0.25">
      <c r="I56" s="11"/>
    </row>
  </sheetData>
  <mergeCells count="17">
    <mergeCell ref="T5:U5"/>
    <mergeCell ref="R12:S12"/>
    <mergeCell ref="B12:C12"/>
    <mergeCell ref="K12:L12"/>
    <mergeCell ref="R3:X3"/>
    <mergeCell ref="M12:N12"/>
    <mergeCell ref="B5:B6"/>
    <mergeCell ref="C5:C6"/>
    <mergeCell ref="M8:N8"/>
    <mergeCell ref="M10:N10"/>
    <mergeCell ref="S5:S6"/>
    <mergeCell ref="R5:R6"/>
    <mergeCell ref="M9:N9"/>
    <mergeCell ref="M11:N11"/>
    <mergeCell ref="K5:K6"/>
    <mergeCell ref="L5:L6"/>
    <mergeCell ref="M7:N7"/>
  </mergeCell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4"/>
  <sheetViews>
    <sheetView topLeftCell="A28" zoomScale="60" zoomScaleNormal="60" workbookViewId="0">
      <selection activeCell="G9" sqref="G9"/>
    </sheetView>
  </sheetViews>
  <sheetFormatPr defaultRowHeight="15" x14ac:dyDescent="0.25"/>
  <cols>
    <col min="1" max="1" width="4.7109375" customWidth="1"/>
    <col min="2" max="2" width="6.42578125" customWidth="1"/>
    <col min="3" max="3" width="33.7109375" customWidth="1"/>
    <col min="4" max="4" width="14" customWidth="1"/>
    <col min="5" max="5" width="18" customWidth="1"/>
    <col min="6" max="6" width="14.42578125" customWidth="1"/>
    <col min="7" max="7" width="14.28515625" customWidth="1"/>
    <col min="8" max="8" width="17.85546875" customWidth="1"/>
    <col min="9" max="9" width="18.7109375" customWidth="1"/>
    <col min="10" max="10" width="12.7109375" customWidth="1"/>
    <col min="11" max="11" width="11" customWidth="1"/>
    <col min="12" max="13" width="10.28515625" customWidth="1"/>
    <col min="14" max="14" width="11.140625" customWidth="1"/>
  </cols>
  <sheetData>
    <row r="1" spans="1:15" x14ac:dyDescent="0.25">
      <c r="A1" s="12" t="s">
        <v>160</v>
      </c>
      <c r="B1" s="1" t="s">
        <v>161</v>
      </c>
    </row>
    <row r="3" spans="1:15" x14ac:dyDescent="0.25">
      <c r="B3" s="360" t="s">
        <v>321</v>
      </c>
      <c r="C3" s="360"/>
      <c r="H3" s="18"/>
      <c r="I3" s="26"/>
      <c r="J3" s="52"/>
      <c r="K3" s="52"/>
      <c r="L3" s="52"/>
      <c r="M3" s="52"/>
      <c r="N3" s="52"/>
      <c r="O3" s="52"/>
    </row>
    <row r="5" spans="1:15" x14ac:dyDescent="0.25">
      <c r="B5" s="294" t="s">
        <v>0</v>
      </c>
      <c r="C5" s="294" t="s">
        <v>361</v>
      </c>
      <c r="D5" s="361" t="s">
        <v>247</v>
      </c>
      <c r="E5" s="362"/>
      <c r="F5" s="363"/>
      <c r="G5" s="26"/>
    </row>
    <row r="6" spans="1:15" ht="15" customHeight="1" x14ac:dyDescent="0.25">
      <c r="B6" s="295"/>
      <c r="C6" s="295"/>
      <c r="D6" s="294" t="s">
        <v>322</v>
      </c>
      <c r="E6" s="312" t="s">
        <v>323</v>
      </c>
      <c r="F6" s="312" t="s">
        <v>324</v>
      </c>
      <c r="G6" s="129"/>
    </row>
    <row r="7" spans="1:15" x14ac:dyDescent="0.25">
      <c r="B7" s="296"/>
      <c r="C7" s="296"/>
      <c r="D7" s="296"/>
      <c r="E7" s="312"/>
      <c r="F7" s="312"/>
      <c r="G7" s="129"/>
      <c r="H7" s="265"/>
      <c r="I7" s="265"/>
    </row>
    <row r="8" spans="1:15" ht="34.15" customHeight="1" x14ac:dyDescent="0.25">
      <c r="B8" s="109" t="s">
        <v>3</v>
      </c>
      <c r="C8" s="99" t="s">
        <v>385</v>
      </c>
      <c r="D8" s="239">
        <f>SUM(E8:F8)</f>
        <v>1236</v>
      </c>
      <c r="E8" s="15">
        <v>997</v>
      </c>
      <c r="F8" s="15">
        <v>239</v>
      </c>
      <c r="G8" s="42"/>
      <c r="H8" s="265"/>
      <c r="I8" s="265"/>
    </row>
    <row r="9" spans="1:15" ht="34.15" customHeight="1" x14ac:dyDescent="0.25">
      <c r="B9" s="109" t="s">
        <v>4</v>
      </c>
      <c r="C9" s="99" t="s">
        <v>386</v>
      </c>
      <c r="D9" s="239">
        <f>SUM(E9:F9)</f>
        <v>885</v>
      </c>
      <c r="E9" s="15">
        <v>675</v>
      </c>
      <c r="F9" s="15">
        <v>210</v>
      </c>
      <c r="G9" s="42"/>
      <c r="H9" s="265"/>
      <c r="I9" s="265"/>
    </row>
    <row r="10" spans="1:15" ht="35.450000000000003" customHeight="1" x14ac:dyDescent="0.25">
      <c r="B10" s="109" t="s">
        <v>5</v>
      </c>
      <c r="C10" s="99" t="s">
        <v>387</v>
      </c>
      <c r="D10" s="239">
        <f>SUM(E10:F10)</f>
        <v>1054</v>
      </c>
      <c r="E10" s="15">
        <v>825</v>
      </c>
      <c r="F10" s="15">
        <v>229</v>
      </c>
      <c r="G10" s="42"/>
      <c r="H10" s="265"/>
      <c r="I10" s="265"/>
    </row>
    <row r="11" spans="1:15" ht="35.450000000000003" customHeight="1" x14ac:dyDescent="0.25">
      <c r="B11" s="218" t="s">
        <v>6</v>
      </c>
      <c r="C11" s="99" t="s">
        <v>388</v>
      </c>
      <c r="D11" s="239">
        <f>SUM(E11:F11)</f>
        <v>637</v>
      </c>
      <c r="E11" s="224">
        <v>427</v>
      </c>
      <c r="F11" s="224">
        <v>210</v>
      </c>
      <c r="G11" s="42"/>
      <c r="H11" s="265"/>
      <c r="I11" s="265"/>
    </row>
    <row r="12" spans="1:15" ht="35.450000000000003" customHeight="1" x14ac:dyDescent="0.25">
      <c r="B12" s="218" t="s">
        <v>7</v>
      </c>
      <c r="C12" s="99" t="s">
        <v>389</v>
      </c>
      <c r="D12" s="239">
        <f>SUM(E12:F12)</f>
        <v>1216</v>
      </c>
      <c r="E12" s="15">
        <v>991</v>
      </c>
      <c r="F12" s="15">
        <v>225</v>
      </c>
      <c r="G12" s="42"/>
      <c r="H12" s="265"/>
      <c r="I12" s="265"/>
    </row>
    <row r="13" spans="1:15" ht="34.15" customHeight="1" x14ac:dyDescent="0.25">
      <c r="B13" s="111" t="s">
        <v>81</v>
      </c>
      <c r="C13" s="38"/>
      <c r="D13" s="15">
        <f>SUM(D8:D12)</f>
        <v>5028</v>
      </c>
      <c r="E13" s="15">
        <f>SUM(E8:E12)</f>
        <v>3915</v>
      </c>
      <c r="F13" s="15">
        <f>SUM(F8:F12)</f>
        <v>1113</v>
      </c>
      <c r="G13" s="42"/>
      <c r="H13" s="265"/>
      <c r="I13" s="265"/>
    </row>
    <row r="14" spans="1:15" x14ac:dyDescent="0.25">
      <c r="H14" s="265"/>
      <c r="I14" s="265"/>
    </row>
    <row r="15" spans="1:15" x14ac:dyDescent="0.25">
      <c r="H15" s="265"/>
      <c r="I15" s="265"/>
    </row>
    <row r="16" spans="1:15" x14ac:dyDescent="0.25">
      <c r="B16" s="1" t="s">
        <v>162</v>
      </c>
      <c r="H16" s="22"/>
      <c r="I16" s="22"/>
    </row>
    <row r="17" spans="2:9" x14ac:dyDescent="0.25">
      <c r="H17" s="22"/>
      <c r="I17" s="22"/>
    </row>
    <row r="18" spans="2:9" x14ac:dyDescent="0.25">
      <c r="B18" s="294" t="s">
        <v>0</v>
      </c>
      <c r="C18" s="294" t="s">
        <v>361</v>
      </c>
      <c r="D18" s="249" t="s">
        <v>173</v>
      </c>
      <c r="E18" s="250"/>
      <c r="F18" s="250"/>
      <c r="G18" s="250"/>
      <c r="H18" s="250"/>
      <c r="I18" s="251"/>
    </row>
    <row r="19" spans="2:9" x14ac:dyDescent="0.25">
      <c r="B19" s="295"/>
      <c r="C19" s="295"/>
      <c r="D19" s="333" t="s">
        <v>268</v>
      </c>
      <c r="E19" s="294" t="s">
        <v>163</v>
      </c>
      <c r="F19" s="294" t="s">
        <v>164</v>
      </c>
      <c r="G19" s="294" t="s">
        <v>165</v>
      </c>
      <c r="H19" s="294" t="s">
        <v>166</v>
      </c>
      <c r="I19" s="294" t="s">
        <v>167</v>
      </c>
    </row>
    <row r="20" spans="2:9" x14ac:dyDescent="0.25">
      <c r="B20" s="296"/>
      <c r="C20" s="296"/>
      <c r="D20" s="334"/>
      <c r="E20" s="296"/>
      <c r="F20" s="296"/>
      <c r="G20" s="296"/>
      <c r="H20" s="296"/>
      <c r="I20" s="296"/>
    </row>
    <row r="21" spans="2:9" ht="32.25" customHeight="1" x14ac:dyDescent="0.25">
      <c r="B21" s="247" t="s">
        <v>3</v>
      </c>
      <c r="C21" s="99" t="s">
        <v>385</v>
      </c>
      <c r="D21" s="254">
        <v>330</v>
      </c>
      <c r="E21" s="254">
        <v>57</v>
      </c>
      <c r="F21" s="254">
        <v>42</v>
      </c>
      <c r="G21" s="254">
        <v>238</v>
      </c>
      <c r="H21" s="254">
        <v>9</v>
      </c>
      <c r="I21" s="254">
        <v>24</v>
      </c>
    </row>
    <row r="22" spans="2:9" ht="34.5" customHeight="1" x14ac:dyDescent="0.25">
      <c r="B22" s="247" t="s">
        <v>4</v>
      </c>
      <c r="C22" s="99" t="s">
        <v>386</v>
      </c>
      <c r="D22" s="254">
        <v>227</v>
      </c>
      <c r="E22" s="254">
        <v>40</v>
      </c>
      <c r="F22" s="254">
        <v>33</v>
      </c>
      <c r="G22" s="254">
        <v>221</v>
      </c>
      <c r="H22" s="254">
        <v>4</v>
      </c>
      <c r="I22" s="254">
        <v>9</v>
      </c>
    </row>
    <row r="23" spans="2:9" ht="36" customHeight="1" x14ac:dyDescent="0.25">
      <c r="B23" s="247" t="s">
        <v>5</v>
      </c>
      <c r="C23" s="99" t="s">
        <v>387</v>
      </c>
      <c r="D23" s="254">
        <v>306</v>
      </c>
      <c r="E23" s="254">
        <v>298</v>
      </c>
      <c r="F23" s="254">
        <v>295</v>
      </c>
      <c r="G23" s="254">
        <v>150</v>
      </c>
      <c r="H23" s="254">
        <v>28</v>
      </c>
      <c r="I23" s="254">
        <v>20</v>
      </c>
    </row>
    <row r="24" spans="2:9" ht="40.5" customHeight="1" x14ac:dyDescent="0.25">
      <c r="B24" s="247" t="s">
        <v>6</v>
      </c>
      <c r="C24" s="99" t="s">
        <v>388</v>
      </c>
      <c r="D24" s="254">
        <v>211</v>
      </c>
      <c r="E24" s="254">
        <v>39</v>
      </c>
      <c r="F24" s="254">
        <v>29</v>
      </c>
      <c r="G24" s="254">
        <v>98</v>
      </c>
      <c r="H24" s="254">
        <v>3</v>
      </c>
      <c r="I24" s="254">
        <v>9</v>
      </c>
    </row>
    <row r="25" spans="2:9" ht="33.75" customHeight="1" x14ac:dyDescent="0.25">
      <c r="B25" s="247" t="s">
        <v>6</v>
      </c>
      <c r="C25" s="99" t="s">
        <v>389</v>
      </c>
      <c r="D25" s="254">
        <v>315</v>
      </c>
      <c r="E25" s="254">
        <v>45</v>
      </c>
      <c r="F25" s="254">
        <v>30</v>
      </c>
      <c r="G25" s="254">
        <v>224</v>
      </c>
      <c r="H25" s="254">
        <v>7</v>
      </c>
      <c r="I25" s="254">
        <v>16</v>
      </c>
    </row>
    <row r="26" spans="2:9" ht="39" customHeight="1" x14ac:dyDescent="0.25">
      <c r="B26" s="315" t="s">
        <v>275</v>
      </c>
      <c r="C26" s="317"/>
      <c r="D26" s="254">
        <f t="shared" ref="D26:G26" si="0">SUM(D22:D25)</f>
        <v>1059</v>
      </c>
      <c r="E26" s="254">
        <f t="shared" si="0"/>
        <v>422</v>
      </c>
      <c r="F26" s="254">
        <f t="shared" si="0"/>
        <v>387</v>
      </c>
      <c r="G26" s="254">
        <f t="shared" si="0"/>
        <v>693</v>
      </c>
      <c r="H26" s="254">
        <f t="shared" ref="H26:I26" si="1">SUM(H22:H25)</f>
        <v>42</v>
      </c>
      <c r="I26" s="254">
        <f t="shared" si="1"/>
        <v>54</v>
      </c>
    </row>
    <row r="27" spans="2:9" x14ac:dyDescent="0.25">
      <c r="B27" s="22"/>
      <c r="C27" s="22"/>
      <c r="D27" s="22"/>
      <c r="E27" s="22"/>
      <c r="F27" s="22"/>
      <c r="G27" s="22"/>
      <c r="H27" s="26"/>
      <c r="I27" s="26"/>
    </row>
    <row r="28" spans="2:9" x14ac:dyDescent="0.25">
      <c r="B28" s="22"/>
      <c r="C28" s="22"/>
      <c r="D28" s="22"/>
      <c r="E28" s="22"/>
      <c r="F28" s="22"/>
      <c r="G28" s="22"/>
      <c r="H28" s="26"/>
      <c r="I28" s="26"/>
    </row>
    <row r="29" spans="2:9" x14ac:dyDescent="0.25">
      <c r="B29" s="22"/>
      <c r="C29" s="22"/>
      <c r="D29" s="22"/>
      <c r="E29" s="22"/>
      <c r="F29" s="22"/>
      <c r="G29" s="22"/>
      <c r="H29" s="26"/>
      <c r="I29" s="26"/>
    </row>
    <row r="30" spans="2:9" x14ac:dyDescent="0.25">
      <c r="B30" s="22"/>
      <c r="C30" s="22"/>
      <c r="D30" s="22"/>
      <c r="E30" s="22"/>
      <c r="F30" s="22"/>
      <c r="G30" s="22"/>
      <c r="H30" s="26"/>
      <c r="I30" s="26"/>
    </row>
    <row r="31" spans="2:9" x14ac:dyDescent="0.25">
      <c r="B31" s="22"/>
      <c r="C31" s="22"/>
      <c r="D31" s="22"/>
      <c r="E31" s="22"/>
      <c r="F31" s="22"/>
      <c r="G31" s="22"/>
      <c r="H31" s="26"/>
      <c r="I31" s="26"/>
    </row>
    <row r="32" spans="2:9" x14ac:dyDescent="0.25">
      <c r="B32" s="22"/>
      <c r="C32" s="22"/>
      <c r="D32" s="22"/>
      <c r="E32" s="22"/>
      <c r="F32" s="22"/>
      <c r="G32" s="22"/>
      <c r="H32" s="26"/>
      <c r="I32" s="26"/>
    </row>
    <row r="33" spans="2:9" x14ac:dyDescent="0.25">
      <c r="B33" s="22"/>
      <c r="C33" s="22"/>
      <c r="D33" s="22"/>
      <c r="E33" s="22"/>
      <c r="F33" s="22"/>
      <c r="G33" s="22"/>
      <c r="H33" s="26"/>
      <c r="I33" s="26"/>
    </row>
    <row r="34" spans="2:9" x14ac:dyDescent="0.25">
      <c r="B34" s="22"/>
      <c r="C34" s="22"/>
      <c r="D34" s="22"/>
      <c r="E34" s="22"/>
      <c r="F34" s="22"/>
      <c r="G34" s="22"/>
    </row>
    <row r="35" spans="2:9" x14ac:dyDescent="0.25">
      <c r="B35" s="63"/>
      <c r="C35" s="63"/>
      <c r="D35" s="63"/>
      <c r="E35" s="63"/>
      <c r="F35" s="63"/>
      <c r="G35" s="63"/>
    </row>
    <row r="36" spans="2:9" x14ac:dyDescent="0.25">
      <c r="C36" s="26"/>
      <c r="D36" s="26"/>
      <c r="E36" s="26"/>
      <c r="F36" s="26"/>
      <c r="G36" s="26"/>
    </row>
    <row r="37" spans="2:9" x14ac:dyDescent="0.25">
      <c r="C37" s="26"/>
      <c r="D37" s="26"/>
      <c r="E37" s="26"/>
      <c r="F37" s="26"/>
      <c r="G37" s="26"/>
    </row>
    <row r="38" spans="2:9" x14ac:dyDescent="0.25">
      <c r="C38" s="26"/>
      <c r="D38" s="26"/>
      <c r="E38" s="26"/>
      <c r="F38" s="26"/>
      <c r="G38" s="26"/>
    </row>
    <row r="39" spans="2:9" x14ac:dyDescent="0.25">
      <c r="C39" s="26"/>
      <c r="D39" s="26"/>
      <c r="E39" s="26"/>
      <c r="F39" s="26"/>
      <c r="G39" s="26"/>
    </row>
    <row r="40" spans="2:9" x14ac:dyDescent="0.25">
      <c r="C40" s="26"/>
      <c r="D40" s="26"/>
      <c r="E40" s="26"/>
      <c r="F40" s="26"/>
      <c r="G40" s="26"/>
    </row>
    <row r="41" spans="2:9" x14ac:dyDescent="0.25">
      <c r="C41" s="26"/>
      <c r="D41" s="26"/>
      <c r="E41" s="26"/>
      <c r="F41" s="26"/>
      <c r="G41" s="26"/>
    </row>
    <row r="42" spans="2:9" x14ac:dyDescent="0.25">
      <c r="C42" s="26"/>
      <c r="D42" s="26"/>
      <c r="E42" s="26"/>
      <c r="F42" s="26"/>
      <c r="G42" s="26"/>
    </row>
    <row r="43" spans="2:9" x14ac:dyDescent="0.25">
      <c r="C43" s="26"/>
      <c r="D43" s="26"/>
      <c r="E43" s="26"/>
      <c r="F43" s="26"/>
      <c r="G43" s="26"/>
    </row>
    <row r="44" spans="2:9" x14ac:dyDescent="0.25">
      <c r="C44" s="26"/>
      <c r="D44" s="26"/>
      <c r="E44" s="26"/>
      <c r="F44" s="26"/>
      <c r="G44" s="26"/>
    </row>
  </sheetData>
  <mergeCells count="17">
    <mergeCell ref="B3:C3"/>
    <mergeCell ref="F6:F7"/>
    <mergeCell ref="E6:E7"/>
    <mergeCell ref="B5:B7"/>
    <mergeCell ref="C5:C7"/>
    <mergeCell ref="D5:F5"/>
    <mergeCell ref="D6:D7"/>
    <mergeCell ref="B26:C26"/>
    <mergeCell ref="H19:H20"/>
    <mergeCell ref="I19:I20"/>
    <mergeCell ref="H7:I15"/>
    <mergeCell ref="B18:B20"/>
    <mergeCell ref="C18:C20"/>
    <mergeCell ref="D19:D20"/>
    <mergeCell ref="E19:E20"/>
    <mergeCell ref="F19:F20"/>
    <mergeCell ref="G19:G20"/>
  </mergeCells>
  <pageMargins left="0.8" right="0.7" top="0.75" bottom="0.75" header="0.33" footer="0.3"/>
  <pageSetup paperSize="9"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49"/>
  <sheetViews>
    <sheetView topLeftCell="I1" zoomScale="70" zoomScaleNormal="70" workbookViewId="0">
      <selection activeCell="J9" sqref="J9"/>
    </sheetView>
  </sheetViews>
  <sheetFormatPr defaultColWidth="9.140625" defaultRowHeight="15" x14ac:dyDescent="0.25"/>
  <cols>
    <col min="1" max="1" width="9" customWidth="1"/>
    <col min="2" max="2" width="9.85546875" customWidth="1"/>
    <col min="3" max="3" width="28" customWidth="1"/>
    <col min="4" max="4" width="30.42578125" hidden="1" customWidth="1"/>
    <col min="5" max="5" width="30.42578125" customWidth="1"/>
    <col min="6" max="6" width="27.140625" hidden="1" customWidth="1"/>
    <col min="7" max="7" width="27" customWidth="1"/>
    <col min="8" max="8" width="25" hidden="1" customWidth="1"/>
    <col min="9" max="9" width="25" customWidth="1"/>
    <col min="10" max="10" width="33.140625" customWidth="1"/>
    <col min="11" max="11" width="6" customWidth="1"/>
    <col min="12" max="12" width="3.42578125" customWidth="1"/>
    <col min="13" max="13" width="11.28515625" customWidth="1"/>
    <col min="14" max="14" width="43.140625" customWidth="1"/>
    <col min="15" max="15" width="34" customWidth="1"/>
    <col min="16" max="16" width="33.42578125" customWidth="1"/>
    <col min="17" max="17" width="36.7109375" customWidth="1"/>
  </cols>
  <sheetData>
    <row r="1" spans="1:18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M1" s="1"/>
      <c r="N1" s="1"/>
    </row>
    <row r="2" spans="1:18" ht="18.75" x14ac:dyDescent="0.3">
      <c r="A2" s="70" t="s">
        <v>4</v>
      </c>
      <c r="B2" s="69" t="s">
        <v>23</v>
      </c>
      <c r="C2" s="26"/>
      <c r="D2" s="26"/>
      <c r="E2" s="26"/>
      <c r="F2" s="26"/>
      <c r="G2" s="26"/>
      <c r="H2" s="26"/>
      <c r="I2" s="26"/>
      <c r="J2" s="26"/>
    </row>
    <row r="3" spans="1:18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M3" s="40"/>
      <c r="N3" s="40"/>
      <c r="O3" s="41"/>
      <c r="P3" s="41"/>
      <c r="Q3" s="41"/>
      <c r="R3" s="18"/>
    </row>
    <row r="4" spans="1:18" ht="21.6" customHeight="1" x14ac:dyDescent="0.3">
      <c r="A4" s="26"/>
      <c r="B4" s="69" t="s">
        <v>24</v>
      </c>
      <c r="C4" s="26"/>
      <c r="D4" s="26"/>
      <c r="E4" s="26"/>
      <c r="F4" s="26"/>
      <c r="G4" s="26"/>
      <c r="H4" s="26"/>
      <c r="I4" s="26"/>
      <c r="J4" s="26"/>
      <c r="M4" s="82" t="s">
        <v>249</v>
      </c>
      <c r="N4" s="1"/>
      <c r="P4" s="41"/>
      <c r="Q4" s="41"/>
      <c r="R4" s="39"/>
    </row>
    <row r="5" spans="1:1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M5" s="42"/>
      <c r="N5" s="40"/>
      <c r="O5" s="41"/>
      <c r="P5" s="41"/>
      <c r="Q5" s="41"/>
      <c r="R5" s="18"/>
    </row>
    <row r="6" spans="1:18" ht="29.45" customHeight="1" x14ac:dyDescent="0.25">
      <c r="A6" s="26"/>
      <c r="B6" s="282" t="s">
        <v>0</v>
      </c>
      <c r="C6" s="282" t="s">
        <v>361</v>
      </c>
      <c r="E6" s="279" t="s">
        <v>246</v>
      </c>
      <c r="F6" s="271" t="s">
        <v>247</v>
      </c>
      <c r="G6" s="273"/>
      <c r="H6" s="272"/>
      <c r="I6" s="182"/>
      <c r="J6" s="274" t="s">
        <v>26</v>
      </c>
      <c r="K6" s="26"/>
      <c r="M6" s="274" t="s">
        <v>0</v>
      </c>
      <c r="N6" s="274" t="str">
        <f>C6</f>
        <v>NAMA DUSUN</v>
      </c>
      <c r="O6" s="279" t="s">
        <v>247</v>
      </c>
      <c r="P6" s="279" t="s">
        <v>248</v>
      </c>
      <c r="Q6" s="279" t="s">
        <v>265</v>
      </c>
      <c r="R6" s="26"/>
    </row>
    <row r="7" spans="1:18" ht="15" customHeight="1" x14ac:dyDescent="0.25">
      <c r="A7" s="26"/>
      <c r="B7" s="282"/>
      <c r="C7" s="282"/>
      <c r="E7" s="280"/>
      <c r="G7" s="282" t="s">
        <v>27</v>
      </c>
      <c r="I7" s="274" t="s">
        <v>28</v>
      </c>
      <c r="J7" s="277"/>
      <c r="K7" s="18"/>
      <c r="M7" s="275"/>
      <c r="N7" s="277"/>
      <c r="O7" s="280"/>
      <c r="P7" s="280"/>
      <c r="Q7" s="280"/>
      <c r="R7" s="26"/>
    </row>
    <row r="8" spans="1:18" ht="15" customHeight="1" x14ac:dyDescent="0.25">
      <c r="A8" s="26"/>
      <c r="B8" s="282"/>
      <c r="C8" s="282"/>
      <c r="E8" s="281"/>
      <c r="G8" s="282"/>
      <c r="I8" s="278"/>
      <c r="J8" s="278"/>
      <c r="K8" s="18"/>
      <c r="M8" s="276"/>
      <c r="N8" s="278"/>
      <c r="O8" s="281"/>
      <c r="P8" s="281"/>
      <c r="Q8" s="281"/>
      <c r="R8" s="26"/>
    </row>
    <row r="9" spans="1:18" ht="60.6" customHeight="1" x14ac:dyDescent="0.25">
      <c r="A9" s="26"/>
      <c r="B9" s="73" t="s">
        <v>3</v>
      </c>
      <c r="C9" s="74" t="s">
        <v>385</v>
      </c>
      <c r="D9" s="183">
        <v>3181</v>
      </c>
      <c r="E9" s="235">
        <v>10</v>
      </c>
      <c r="F9" s="184"/>
      <c r="G9" s="76">
        <v>967</v>
      </c>
      <c r="H9" s="184"/>
      <c r="I9" s="76">
        <v>821</v>
      </c>
      <c r="J9" s="76">
        <f>SUM(G9:I9)</f>
        <v>1788</v>
      </c>
      <c r="K9" s="18"/>
      <c r="M9" s="73" t="s">
        <v>3</v>
      </c>
      <c r="N9" s="74" t="str">
        <f>C9</f>
        <v>DUSUN CEMPAKA</v>
      </c>
      <c r="O9" s="77">
        <f>J9</f>
        <v>1788</v>
      </c>
      <c r="P9" s="240">
        <v>884</v>
      </c>
      <c r="Q9" s="77"/>
      <c r="R9" s="26"/>
    </row>
    <row r="10" spans="1:18" ht="57.6" customHeight="1" x14ac:dyDescent="0.25">
      <c r="A10" s="26"/>
      <c r="B10" s="73" t="s">
        <v>4</v>
      </c>
      <c r="C10" s="74" t="s">
        <v>386</v>
      </c>
      <c r="D10" s="184">
        <v>1266</v>
      </c>
      <c r="E10" s="235">
        <v>5</v>
      </c>
      <c r="F10" s="184"/>
      <c r="G10" s="76">
        <v>558</v>
      </c>
      <c r="H10" s="184"/>
      <c r="I10" s="76">
        <v>540</v>
      </c>
      <c r="J10" s="76">
        <f>SUM(G10:I10)</f>
        <v>1098</v>
      </c>
      <c r="K10" s="26"/>
      <c r="M10" s="73" t="s">
        <v>4</v>
      </c>
      <c r="N10" s="74" t="str">
        <f t="shared" ref="N10:N13" si="0">C10</f>
        <v>DUSUN MAWAR</v>
      </c>
      <c r="O10" s="77">
        <f>J10</f>
        <v>1098</v>
      </c>
      <c r="P10" s="240">
        <v>389</v>
      </c>
      <c r="Q10" s="77"/>
      <c r="R10" s="26"/>
    </row>
    <row r="11" spans="1:18" ht="57.6" customHeight="1" x14ac:dyDescent="0.25">
      <c r="A11" s="26"/>
      <c r="B11" s="219" t="s">
        <v>5</v>
      </c>
      <c r="C11" s="74" t="s">
        <v>387</v>
      </c>
      <c r="D11" s="184"/>
      <c r="E11" s="235">
        <v>8</v>
      </c>
      <c r="F11" s="184"/>
      <c r="G11" s="76">
        <v>609</v>
      </c>
      <c r="H11" s="184"/>
      <c r="I11" s="76">
        <v>596</v>
      </c>
      <c r="J11" s="76">
        <f>SUM(G11:I11)</f>
        <v>1205</v>
      </c>
      <c r="K11" s="26"/>
      <c r="M11" s="219" t="s">
        <v>5</v>
      </c>
      <c r="N11" s="74" t="s">
        <v>387</v>
      </c>
      <c r="O11" s="77">
        <v>1205</v>
      </c>
      <c r="P11" s="240">
        <v>562</v>
      </c>
      <c r="Q11" s="77"/>
      <c r="R11" s="26"/>
    </row>
    <row r="12" spans="1:18" ht="57.6" customHeight="1" x14ac:dyDescent="0.25">
      <c r="A12" s="26"/>
      <c r="B12" s="219" t="s">
        <v>6</v>
      </c>
      <c r="C12" s="74" t="s">
        <v>388</v>
      </c>
      <c r="D12" s="184"/>
      <c r="E12" s="235">
        <v>6</v>
      </c>
      <c r="F12" s="184"/>
      <c r="G12" s="76">
        <v>303</v>
      </c>
      <c r="H12" s="184"/>
      <c r="I12" s="76">
        <v>326</v>
      </c>
      <c r="J12" s="76">
        <f>SUM(G12:I12)</f>
        <v>629</v>
      </c>
      <c r="K12" s="26"/>
      <c r="M12" s="219" t="s">
        <v>6</v>
      </c>
      <c r="N12" s="74" t="s">
        <v>388</v>
      </c>
      <c r="O12" s="77">
        <v>629</v>
      </c>
      <c r="P12" s="240">
        <v>286</v>
      </c>
      <c r="Q12" s="77"/>
      <c r="R12" s="26"/>
    </row>
    <row r="13" spans="1:18" ht="59.45" customHeight="1" x14ac:dyDescent="0.25">
      <c r="A13" s="26"/>
      <c r="B13" s="219" t="s">
        <v>7</v>
      </c>
      <c r="C13" s="74" t="s">
        <v>389</v>
      </c>
      <c r="D13" s="184">
        <v>1695</v>
      </c>
      <c r="E13" s="235">
        <v>11</v>
      </c>
      <c r="F13" s="184"/>
      <c r="G13" s="76">
        <v>886</v>
      </c>
      <c r="H13" s="184"/>
      <c r="I13" s="76">
        <v>802</v>
      </c>
      <c r="J13" s="76">
        <f>SUM(G13:I13)</f>
        <v>1688</v>
      </c>
      <c r="K13" s="26"/>
      <c r="M13" s="219" t="s">
        <v>7</v>
      </c>
      <c r="N13" s="74" t="str">
        <f t="shared" si="0"/>
        <v>DUSUN BERINGIN</v>
      </c>
      <c r="O13" s="77">
        <f t="shared" ref="O13:O14" si="1">J13</f>
        <v>1688</v>
      </c>
      <c r="P13" s="240">
        <v>734</v>
      </c>
      <c r="Q13" s="77"/>
      <c r="R13" s="26"/>
    </row>
    <row r="14" spans="1:18" ht="59.45" customHeight="1" x14ac:dyDescent="0.25">
      <c r="A14" s="26"/>
      <c r="B14" s="271" t="s">
        <v>25</v>
      </c>
      <c r="C14" s="272"/>
      <c r="D14" s="185">
        <f>SUM(D9:D13)</f>
        <v>6142</v>
      </c>
      <c r="E14" s="235">
        <f>SUM(E9:E13)</f>
        <v>40</v>
      </c>
      <c r="F14" s="185">
        <f>SUM(F9:F13)</f>
        <v>0</v>
      </c>
      <c r="G14" s="76">
        <f t="shared" ref="G14" si="2">SUM(F14*0.4%+F14)</f>
        <v>0</v>
      </c>
      <c r="H14" s="185">
        <f>SUM(H9:H13)</f>
        <v>0</v>
      </c>
      <c r="I14" s="76">
        <f t="shared" ref="I14" si="3">SUM(H14*0.4%+H14)</f>
        <v>0</v>
      </c>
      <c r="J14" s="76">
        <f t="shared" ref="J14" si="4">G14+I14</f>
        <v>0</v>
      </c>
      <c r="K14" s="26"/>
      <c r="M14" s="79"/>
      <c r="N14" s="80" t="s">
        <v>29</v>
      </c>
      <c r="O14" s="162">
        <f t="shared" si="1"/>
        <v>0</v>
      </c>
      <c r="P14" s="163">
        <f>SUM(P9:P13)</f>
        <v>2855</v>
      </c>
      <c r="Q14" s="162"/>
    </row>
    <row r="15" spans="1:18" ht="18.75" x14ac:dyDescent="0.3">
      <c r="A15" s="26"/>
      <c r="B15" s="18"/>
      <c r="C15" s="18"/>
      <c r="D15" s="32"/>
      <c r="E15" s="32"/>
      <c r="F15" s="32"/>
      <c r="G15" s="32"/>
      <c r="H15" s="32"/>
      <c r="I15" s="32"/>
      <c r="J15" s="26"/>
      <c r="K15" s="26"/>
      <c r="M15" s="81"/>
      <c r="N15" s="81"/>
      <c r="O15" s="81"/>
      <c r="P15" s="81"/>
      <c r="Q15" s="81"/>
    </row>
    <row r="16" spans="1:18" s="203" customFormat="1" x14ac:dyDescent="0.25">
      <c r="A16" s="202"/>
      <c r="B16" s="202"/>
      <c r="C16" s="202"/>
      <c r="D16" s="202"/>
      <c r="E16" s="202"/>
      <c r="F16" s="202"/>
      <c r="G16" s="202"/>
      <c r="H16" s="202"/>
      <c r="I16" s="202"/>
      <c r="J16" s="202"/>
    </row>
    <row r="17" spans="1:10" s="203" customFormat="1" x14ac:dyDescent="0.25">
      <c r="A17" s="202"/>
      <c r="B17" s="202"/>
      <c r="C17" s="202"/>
      <c r="D17" s="202"/>
      <c r="E17" s="202"/>
      <c r="F17" s="202"/>
      <c r="G17" s="202"/>
      <c r="H17" s="202"/>
      <c r="I17" s="202"/>
      <c r="J17" s="202"/>
    </row>
    <row r="18" spans="1:10" s="203" customFormat="1" x14ac:dyDescent="0.25">
      <c r="A18" s="202"/>
      <c r="B18" s="202"/>
      <c r="C18" s="202"/>
      <c r="D18" s="202"/>
      <c r="E18" s="204">
        <f>D9-E9</f>
        <v>3171</v>
      </c>
      <c r="F18" s="202"/>
      <c r="G18" s="202"/>
      <c r="H18" s="202"/>
      <c r="I18" s="202"/>
      <c r="J18" s="202"/>
    </row>
    <row r="19" spans="1:10" s="203" customFormat="1" x14ac:dyDescent="0.25">
      <c r="A19" s="202"/>
      <c r="B19" s="202"/>
      <c r="C19" s="202"/>
      <c r="D19" s="202"/>
      <c r="E19" s="204">
        <f>D10-E10</f>
        <v>1261</v>
      </c>
      <c r="F19" s="205"/>
      <c r="G19" s="205"/>
      <c r="H19" s="202"/>
      <c r="I19" s="202"/>
      <c r="J19" s="206">
        <f>G14+I14</f>
        <v>0</v>
      </c>
    </row>
    <row r="20" spans="1:10" s="203" customFormat="1" x14ac:dyDescent="0.25">
      <c r="A20" s="202"/>
      <c r="B20" s="202"/>
      <c r="C20" s="202"/>
      <c r="D20" s="202"/>
      <c r="E20" s="204">
        <f>D13-E13</f>
        <v>1684</v>
      </c>
      <c r="F20" s="202"/>
      <c r="G20" s="202"/>
      <c r="H20" s="202"/>
      <c r="I20" s="202"/>
      <c r="J20" s="202"/>
    </row>
    <row r="21" spans="1:10" s="203" customFormat="1" x14ac:dyDescent="0.25">
      <c r="A21" s="202"/>
      <c r="B21" s="202"/>
      <c r="C21" s="202"/>
      <c r="D21" s="202"/>
      <c r="E21" s="204" t="e">
        <f>#REF!-#REF!</f>
        <v>#REF!</v>
      </c>
      <c r="F21" s="202">
        <f>1</f>
        <v>1</v>
      </c>
      <c r="G21" s="202"/>
      <c r="H21" s="202"/>
      <c r="I21" s="202"/>
      <c r="J21" s="202"/>
    </row>
    <row r="22" spans="1:10" s="203" customFormat="1" x14ac:dyDescent="0.25">
      <c r="A22" s="202"/>
      <c r="B22" s="202"/>
      <c r="C22" s="202"/>
      <c r="D22" s="202"/>
      <c r="E22" s="204" t="e">
        <f>#REF!-#REF!</f>
        <v>#REF!</v>
      </c>
      <c r="F22" s="202"/>
      <c r="G22" s="202"/>
      <c r="H22" s="202"/>
      <c r="I22" s="202"/>
      <c r="J22" s="202"/>
    </row>
    <row r="23" spans="1:10" s="210" customFormat="1" ht="18.75" x14ac:dyDescent="0.25">
      <c r="A23" s="207"/>
      <c r="B23" s="207"/>
      <c r="C23" s="207"/>
      <c r="D23" s="207"/>
      <c r="E23" s="204" t="e">
        <f>#REF!-#REF!</f>
        <v>#REF!</v>
      </c>
      <c r="F23" s="208">
        <v>7105</v>
      </c>
      <c r="G23" s="209"/>
      <c r="H23" s="207">
        <f>SUM(F23*0.5%+F23)</f>
        <v>7140.5249999999996</v>
      </c>
      <c r="I23" s="207"/>
      <c r="J23" s="207">
        <f t="shared" ref="J23:J36" si="5">F23+H23</f>
        <v>14245.525</v>
      </c>
    </row>
    <row r="24" spans="1:10" s="210" customFormat="1" ht="18.75" x14ac:dyDescent="0.25">
      <c r="A24" s="207"/>
      <c r="B24" s="207"/>
      <c r="C24" s="207"/>
      <c r="D24" s="207"/>
      <c r="E24" s="204" t="e">
        <f>#REF!-#REF!</f>
        <v>#REF!</v>
      </c>
      <c r="F24" s="208">
        <v>2741</v>
      </c>
      <c r="G24" s="209"/>
      <c r="H24" s="207">
        <f t="shared" ref="H24:H36" si="6">SUM(F24*0.5%+F24)</f>
        <v>2754.7049999999999</v>
      </c>
      <c r="I24" s="207"/>
      <c r="J24" s="207">
        <f t="shared" si="5"/>
        <v>5495.7049999999999</v>
      </c>
    </row>
    <row r="25" spans="1:10" s="210" customFormat="1" ht="18.75" x14ac:dyDescent="0.25">
      <c r="A25" s="207"/>
      <c r="B25" s="207"/>
      <c r="C25" s="207"/>
      <c r="D25" s="207"/>
      <c r="E25" s="204" t="e">
        <f>#REF!-#REF!</f>
        <v>#REF!</v>
      </c>
      <c r="F25" s="208">
        <v>2852</v>
      </c>
      <c r="G25" s="209"/>
      <c r="H25" s="207">
        <f t="shared" si="6"/>
        <v>2866.26</v>
      </c>
      <c r="I25" s="207"/>
      <c r="J25" s="207">
        <f t="shared" si="5"/>
        <v>5718.26</v>
      </c>
    </row>
    <row r="26" spans="1:10" s="210" customFormat="1" ht="18.75" x14ac:dyDescent="0.25">
      <c r="A26" s="207"/>
      <c r="B26" s="207"/>
      <c r="C26" s="207"/>
      <c r="D26" s="207"/>
      <c r="E26" s="204" t="e">
        <f>#REF!-#REF!</f>
        <v>#REF!</v>
      </c>
      <c r="F26" s="208">
        <v>1874</v>
      </c>
      <c r="G26" s="209"/>
      <c r="H26" s="207">
        <f t="shared" si="6"/>
        <v>1883.37</v>
      </c>
      <c r="I26" s="207"/>
      <c r="J26" s="207">
        <f t="shared" si="5"/>
        <v>3757.37</v>
      </c>
    </row>
    <row r="27" spans="1:10" s="210" customFormat="1" ht="18.75" x14ac:dyDescent="0.25">
      <c r="A27" s="207"/>
      <c r="B27" s="207"/>
      <c r="C27" s="207"/>
      <c r="D27" s="207"/>
      <c r="E27" s="204" t="e">
        <f>#REF!-#REF!</f>
        <v>#REF!</v>
      </c>
      <c r="F27" s="208">
        <v>12076</v>
      </c>
      <c r="G27" s="209"/>
      <c r="H27" s="207">
        <f t="shared" si="6"/>
        <v>12136.38</v>
      </c>
      <c r="I27" s="207"/>
      <c r="J27" s="207">
        <f t="shared" si="5"/>
        <v>24212.379999999997</v>
      </c>
    </row>
    <row r="28" spans="1:10" s="210" customFormat="1" ht="18.75" x14ac:dyDescent="0.25">
      <c r="A28" s="207"/>
      <c r="B28" s="207"/>
      <c r="C28" s="207"/>
      <c r="D28" s="207"/>
      <c r="E28" s="204" t="e">
        <f>#REF!-#REF!</f>
        <v>#REF!</v>
      </c>
      <c r="F28" s="208">
        <v>15506</v>
      </c>
      <c r="G28" s="209"/>
      <c r="H28" s="207">
        <f t="shared" si="6"/>
        <v>15583.53</v>
      </c>
      <c r="I28" s="207"/>
      <c r="J28" s="207">
        <f t="shared" si="5"/>
        <v>31089.53</v>
      </c>
    </row>
    <row r="29" spans="1:10" s="210" customFormat="1" ht="18.75" x14ac:dyDescent="0.25">
      <c r="A29" s="207"/>
      <c r="B29" s="207"/>
      <c r="C29" s="207"/>
      <c r="D29" s="207"/>
      <c r="E29" s="204" t="e">
        <f>#REF!-#REF!</f>
        <v>#REF!</v>
      </c>
      <c r="F29" s="208">
        <v>1547</v>
      </c>
      <c r="G29" s="209"/>
      <c r="H29" s="207">
        <f t="shared" si="6"/>
        <v>1554.7349999999999</v>
      </c>
      <c r="I29" s="207"/>
      <c r="J29" s="207">
        <f t="shared" si="5"/>
        <v>3101.7349999999997</v>
      </c>
    </row>
    <row r="30" spans="1:10" s="210" customFormat="1" ht="18.75" x14ac:dyDescent="0.25">
      <c r="A30" s="207"/>
      <c r="B30" s="207"/>
      <c r="C30" s="207"/>
      <c r="D30" s="207"/>
      <c r="E30" s="204" t="e">
        <f>#REF!-#REF!</f>
        <v>#REF!</v>
      </c>
      <c r="F30" s="208">
        <v>4037</v>
      </c>
      <c r="G30" s="209"/>
      <c r="H30" s="207">
        <f t="shared" si="6"/>
        <v>4057.1849999999999</v>
      </c>
      <c r="I30" s="207"/>
      <c r="J30" s="207">
        <f t="shared" si="5"/>
        <v>8094.1849999999995</v>
      </c>
    </row>
    <row r="31" spans="1:10" s="210" customFormat="1" ht="18.75" x14ac:dyDescent="0.25">
      <c r="A31" s="207"/>
      <c r="B31" s="207"/>
      <c r="C31" s="207"/>
      <c r="D31" s="207"/>
      <c r="E31" s="204">
        <f t="shared" ref="E31:E46" si="7">D14-E14</f>
        <v>6102</v>
      </c>
      <c r="F31" s="208">
        <v>7025</v>
      </c>
      <c r="G31" s="209"/>
      <c r="H31" s="207">
        <f t="shared" si="6"/>
        <v>7060.125</v>
      </c>
      <c r="I31" s="207"/>
      <c r="J31" s="207">
        <f t="shared" si="5"/>
        <v>14085.125</v>
      </c>
    </row>
    <row r="32" spans="1:10" s="210" customFormat="1" ht="18.75" x14ac:dyDescent="0.25">
      <c r="A32" s="207"/>
      <c r="B32" s="207"/>
      <c r="C32" s="207"/>
      <c r="D32" s="207"/>
      <c r="E32" s="204">
        <f t="shared" si="7"/>
        <v>0</v>
      </c>
      <c r="F32" s="208">
        <v>4053</v>
      </c>
      <c r="G32" s="209"/>
      <c r="H32" s="207">
        <f t="shared" si="6"/>
        <v>4073.2649999999999</v>
      </c>
      <c r="I32" s="207"/>
      <c r="J32" s="207">
        <f t="shared" si="5"/>
        <v>8126.2649999999994</v>
      </c>
    </row>
    <row r="33" spans="1:16" s="210" customFormat="1" ht="18.75" x14ac:dyDescent="0.25">
      <c r="A33" s="207"/>
      <c r="B33" s="207"/>
      <c r="C33" s="207"/>
      <c r="D33" s="207"/>
      <c r="E33" s="204">
        <f t="shared" si="7"/>
        <v>0</v>
      </c>
      <c r="F33" s="208">
        <v>2825</v>
      </c>
      <c r="G33" s="209"/>
      <c r="H33" s="207">
        <f t="shared" si="6"/>
        <v>2839.125</v>
      </c>
      <c r="I33" s="207"/>
      <c r="J33" s="207">
        <f t="shared" si="5"/>
        <v>5664.125</v>
      </c>
      <c r="K33" s="211"/>
      <c r="L33" s="211"/>
    </row>
    <row r="34" spans="1:16" s="210" customFormat="1" ht="18.75" x14ac:dyDescent="0.25">
      <c r="A34" s="207"/>
      <c r="B34" s="207"/>
      <c r="C34" s="207"/>
      <c r="D34" s="207"/>
      <c r="E34" s="204">
        <f t="shared" si="7"/>
        <v>0</v>
      </c>
      <c r="F34" s="208">
        <v>1581</v>
      </c>
      <c r="G34" s="209"/>
      <c r="H34" s="207">
        <f t="shared" si="6"/>
        <v>1588.905</v>
      </c>
      <c r="I34" s="207"/>
      <c r="J34" s="207">
        <f t="shared" si="5"/>
        <v>3169.9049999999997</v>
      </c>
    </row>
    <row r="35" spans="1:16" s="210" customFormat="1" ht="18.75" x14ac:dyDescent="0.25">
      <c r="A35" s="207"/>
      <c r="B35" s="207"/>
      <c r="C35" s="207"/>
      <c r="D35" s="207"/>
      <c r="E35" s="204">
        <f t="shared" si="7"/>
        <v>-3171</v>
      </c>
      <c r="F35" s="208">
        <v>1175</v>
      </c>
      <c r="G35" s="209"/>
      <c r="H35" s="207">
        <f t="shared" si="6"/>
        <v>1180.875</v>
      </c>
      <c r="I35" s="207"/>
      <c r="J35" s="207">
        <f t="shared" si="5"/>
        <v>2355.875</v>
      </c>
    </row>
    <row r="36" spans="1:16" s="210" customFormat="1" ht="18.75" x14ac:dyDescent="0.25">
      <c r="A36" s="207"/>
      <c r="B36" s="207"/>
      <c r="C36" s="207"/>
      <c r="D36" s="207"/>
      <c r="E36" s="204">
        <f t="shared" si="7"/>
        <v>-1261</v>
      </c>
      <c r="F36" s="212">
        <f>SUM(F23:F35)</f>
        <v>64397</v>
      </c>
      <c r="G36" s="213"/>
      <c r="H36" s="207">
        <f t="shared" si="6"/>
        <v>64718.985000000001</v>
      </c>
      <c r="I36" s="207"/>
      <c r="J36" s="207">
        <f t="shared" si="5"/>
        <v>129115.985</v>
      </c>
    </row>
    <row r="37" spans="1:16" s="210" customFormat="1" x14ac:dyDescent="0.25">
      <c r="A37" s="207"/>
      <c r="B37" s="207"/>
      <c r="C37" s="207"/>
      <c r="D37" s="207"/>
      <c r="E37" s="204">
        <f t="shared" si="7"/>
        <v>-1684</v>
      </c>
      <c r="F37" s="207"/>
      <c r="G37" s="207"/>
      <c r="H37" s="207"/>
      <c r="I37" s="207"/>
      <c r="J37" s="207"/>
    </row>
    <row r="38" spans="1:16" s="210" customFormat="1" x14ac:dyDescent="0.25">
      <c r="A38" s="207"/>
      <c r="B38" s="207"/>
      <c r="C38" s="207"/>
      <c r="D38" s="207"/>
      <c r="E38" s="204" t="e">
        <f t="shared" si="7"/>
        <v>#REF!</v>
      </c>
      <c r="F38" s="207"/>
      <c r="G38" s="207"/>
      <c r="H38" s="207"/>
      <c r="I38" s="207"/>
      <c r="J38" s="207"/>
    </row>
    <row r="39" spans="1:16" s="210" customFormat="1" x14ac:dyDescent="0.25">
      <c r="A39" s="207"/>
      <c r="B39" s="207"/>
      <c r="C39" s="207"/>
      <c r="D39" s="207"/>
      <c r="E39" s="204" t="e">
        <f t="shared" si="7"/>
        <v>#REF!</v>
      </c>
      <c r="F39" s="207"/>
      <c r="G39" s="207"/>
      <c r="H39" s="207"/>
      <c r="I39" s="207"/>
      <c r="J39" s="207"/>
    </row>
    <row r="40" spans="1:16" s="210" customFormat="1" x14ac:dyDescent="0.25">
      <c r="A40" s="207"/>
      <c r="B40" s="207"/>
      <c r="C40" s="207"/>
      <c r="D40" s="207"/>
      <c r="E40" s="204" t="e">
        <f t="shared" si="7"/>
        <v>#REF!</v>
      </c>
      <c r="F40" s="207"/>
      <c r="G40" s="207"/>
      <c r="H40" s="207"/>
      <c r="I40" s="207"/>
      <c r="J40" s="207"/>
    </row>
    <row r="41" spans="1:16" s="210" customFormat="1" x14ac:dyDescent="0.25">
      <c r="A41" s="207"/>
      <c r="B41" s="207"/>
      <c r="C41" s="207"/>
      <c r="D41" s="207"/>
      <c r="E41" s="204" t="e">
        <f t="shared" si="7"/>
        <v>#REF!</v>
      </c>
      <c r="F41" s="207"/>
      <c r="G41" s="207"/>
      <c r="H41" s="207"/>
      <c r="I41" s="207"/>
      <c r="J41" s="207"/>
    </row>
    <row r="42" spans="1:16" s="203" customFormat="1" x14ac:dyDescent="0.25">
      <c r="A42" s="202"/>
      <c r="B42" s="202"/>
      <c r="C42" s="202"/>
      <c r="D42" s="202"/>
      <c r="E42" s="204" t="e">
        <f t="shared" si="7"/>
        <v>#REF!</v>
      </c>
      <c r="F42" s="202"/>
      <c r="G42" s="202"/>
      <c r="H42" s="202"/>
      <c r="I42" s="202"/>
      <c r="J42" s="202"/>
    </row>
    <row r="43" spans="1:16" s="203" customFormat="1" x14ac:dyDescent="0.25">
      <c r="A43" s="202"/>
      <c r="B43" s="202"/>
      <c r="C43" s="202"/>
      <c r="D43" s="202"/>
      <c r="E43" s="204" t="e">
        <f t="shared" si="7"/>
        <v>#REF!</v>
      </c>
      <c r="F43" s="202"/>
      <c r="G43" s="202"/>
      <c r="H43" s="202"/>
      <c r="I43" s="202"/>
      <c r="J43" s="202"/>
    </row>
    <row r="44" spans="1:16" s="203" customFormat="1" x14ac:dyDescent="0.25">
      <c r="A44" s="202"/>
      <c r="B44" s="202"/>
      <c r="C44" s="202"/>
      <c r="D44" s="202"/>
      <c r="E44" s="204" t="e">
        <f t="shared" si="7"/>
        <v>#REF!</v>
      </c>
      <c r="F44" s="214"/>
      <c r="G44" s="214"/>
      <c r="H44" s="202"/>
      <c r="I44" s="202"/>
      <c r="J44" s="202"/>
    </row>
    <row r="45" spans="1:16" s="203" customFormat="1" x14ac:dyDescent="0.25">
      <c r="A45" s="202"/>
      <c r="B45" s="202"/>
      <c r="C45" s="202"/>
      <c r="D45" s="202"/>
      <c r="E45" s="204" t="e">
        <f t="shared" si="7"/>
        <v>#REF!</v>
      </c>
      <c r="F45" s="202"/>
      <c r="G45" s="202"/>
      <c r="H45" s="202"/>
      <c r="I45" s="202"/>
      <c r="J45" s="202"/>
    </row>
    <row r="46" spans="1:16" s="203" customFormat="1" x14ac:dyDescent="0.25">
      <c r="A46" s="202"/>
      <c r="B46" s="202"/>
      <c r="C46" s="202"/>
      <c r="D46" s="202"/>
      <c r="E46" s="204" t="e">
        <f t="shared" si="7"/>
        <v>#REF!</v>
      </c>
      <c r="F46" s="202"/>
      <c r="G46" s="202"/>
      <c r="H46" s="202"/>
      <c r="I46" s="202"/>
      <c r="J46" s="202"/>
    </row>
    <row r="47" spans="1:16" s="203" customFormat="1" x14ac:dyDescent="0.25"/>
    <row r="48" spans="1:16" s="203" customFormat="1" x14ac:dyDescent="0.25">
      <c r="F48" s="215"/>
      <c r="G48" s="215"/>
      <c r="J48" s="216"/>
      <c r="O48" s="216"/>
      <c r="P48" s="217"/>
    </row>
    <row r="49" spans="6:7" s="203" customFormat="1" ht="15.6" customHeight="1" x14ac:dyDescent="0.25">
      <c r="F49" s="215"/>
      <c r="G49" s="215"/>
    </row>
  </sheetData>
  <mergeCells count="13">
    <mergeCell ref="B14:C14"/>
    <mergeCell ref="F6:H6"/>
    <mergeCell ref="M6:M8"/>
    <mergeCell ref="J6:J8"/>
    <mergeCell ref="Q6:Q8"/>
    <mergeCell ref="P6:P8"/>
    <mergeCell ref="O6:O8"/>
    <mergeCell ref="N6:N8"/>
    <mergeCell ref="C6:C8"/>
    <mergeCell ref="E6:E8"/>
    <mergeCell ref="G7:G8"/>
    <mergeCell ref="I7:I8"/>
    <mergeCell ref="B6:B8"/>
  </mergeCells>
  <pageMargins left="0.7" right="0.7" top="0.75" bottom="0.75" header="0.34" footer="0.3"/>
  <pageSetup paperSize="5" scale="51" orientation="portrait" horizontalDpi="4294967292" verticalDpi="360" r:id="rId1"/>
  <colBreaks count="1" manualBreakCount="1">
    <brk id="1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50"/>
  <sheetViews>
    <sheetView topLeftCell="A16" zoomScale="70" zoomScaleNormal="70" workbookViewId="0">
      <selection activeCell="H19" sqref="H19"/>
    </sheetView>
  </sheetViews>
  <sheetFormatPr defaultRowHeight="15" x14ac:dyDescent="0.25"/>
  <cols>
    <col min="1" max="1" width="3.7109375" customWidth="1"/>
    <col min="2" max="2" width="5.140625" customWidth="1"/>
    <col min="3" max="3" width="22.42578125" customWidth="1"/>
    <col min="4" max="4" width="13.140625" customWidth="1"/>
    <col min="5" max="5" width="14.140625" customWidth="1"/>
    <col min="6" max="6" width="13.28515625" customWidth="1"/>
    <col min="7" max="7" width="9.7109375" customWidth="1"/>
    <col min="8" max="8" width="10.140625" customWidth="1"/>
    <col min="9" max="9" width="3.42578125" customWidth="1"/>
    <col min="10" max="10" width="7" customWidth="1"/>
    <col min="11" max="11" width="21.140625" customWidth="1"/>
    <col min="12" max="12" width="18.7109375" customWidth="1"/>
    <col min="13" max="13" width="19.140625" customWidth="1"/>
    <col min="14" max="14" width="15.28515625" customWidth="1"/>
  </cols>
  <sheetData>
    <row r="1" spans="2:11" x14ac:dyDescent="0.25">
      <c r="B1" s="1" t="s">
        <v>168</v>
      </c>
    </row>
    <row r="3" spans="2:11" ht="21" customHeight="1" x14ac:dyDescent="0.25">
      <c r="B3" s="294" t="s">
        <v>0</v>
      </c>
      <c r="C3" s="294" t="s">
        <v>361</v>
      </c>
      <c r="D3" s="312" t="s">
        <v>325</v>
      </c>
      <c r="E3" s="313" t="s">
        <v>326</v>
      </c>
      <c r="F3" s="313"/>
      <c r="G3" s="313"/>
      <c r="H3" s="313"/>
      <c r="J3" s="131"/>
      <c r="K3" s="40"/>
    </row>
    <row r="4" spans="2:11" ht="22.9" customHeight="1" x14ac:dyDescent="0.25">
      <c r="B4" s="296"/>
      <c r="C4" s="296"/>
      <c r="D4" s="312"/>
      <c r="E4" s="110" t="s">
        <v>169</v>
      </c>
      <c r="F4" s="110" t="s">
        <v>170</v>
      </c>
      <c r="G4" s="110" t="s">
        <v>25</v>
      </c>
      <c r="H4" s="110" t="s">
        <v>171</v>
      </c>
      <c r="J4" s="131"/>
      <c r="K4" s="40"/>
    </row>
    <row r="5" spans="2:11" ht="34.9" customHeight="1" x14ac:dyDescent="0.25">
      <c r="B5" s="109" t="s">
        <v>3</v>
      </c>
      <c r="C5" s="99" t="s">
        <v>385</v>
      </c>
      <c r="D5" s="15">
        <v>540</v>
      </c>
      <c r="E5" s="231">
        <v>540</v>
      </c>
      <c r="F5" s="239" t="s">
        <v>404</v>
      </c>
      <c r="G5" s="38"/>
      <c r="H5" s="38"/>
      <c r="I5" s="28"/>
      <c r="J5" s="26"/>
      <c r="K5" s="130"/>
    </row>
    <row r="6" spans="2:11" ht="34.9" customHeight="1" x14ac:dyDescent="0.25">
      <c r="B6" s="109" t="s">
        <v>4</v>
      </c>
      <c r="C6" s="99" t="s">
        <v>386</v>
      </c>
      <c r="D6" s="44">
        <v>272</v>
      </c>
      <c r="E6" s="44">
        <v>272</v>
      </c>
      <c r="F6" s="239" t="s">
        <v>404</v>
      </c>
      <c r="G6" s="15"/>
      <c r="H6" s="132"/>
      <c r="I6" s="28"/>
      <c r="J6" s="26"/>
      <c r="K6" s="130"/>
    </row>
    <row r="7" spans="2:11" ht="34.9" customHeight="1" x14ac:dyDescent="0.25">
      <c r="B7" s="109" t="s">
        <v>5</v>
      </c>
      <c r="C7" s="99" t="s">
        <v>387</v>
      </c>
      <c r="D7" s="44">
        <v>320</v>
      </c>
      <c r="E7" s="44">
        <v>320</v>
      </c>
      <c r="F7" s="239" t="s">
        <v>404</v>
      </c>
      <c r="G7" s="15"/>
      <c r="H7" s="132"/>
      <c r="I7" s="28"/>
      <c r="J7" s="26"/>
      <c r="K7" s="130"/>
    </row>
    <row r="8" spans="2:11" ht="34.9" customHeight="1" x14ac:dyDescent="0.25">
      <c r="B8" s="218" t="s">
        <v>6</v>
      </c>
      <c r="C8" s="99" t="s">
        <v>388</v>
      </c>
      <c r="D8" s="44">
        <v>163</v>
      </c>
      <c r="E8" s="44">
        <v>163</v>
      </c>
      <c r="F8" s="239" t="s">
        <v>404</v>
      </c>
      <c r="G8" s="224"/>
      <c r="H8" s="132"/>
      <c r="I8" s="28"/>
      <c r="J8" s="26"/>
      <c r="K8" s="130"/>
    </row>
    <row r="9" spans="2:11" ht="33" customHeight="1" x14ac:dyDescent="0.25">
      <c r="B9" s="218" t="s">
        <v>7</v>
      </c>
      <c r="C9" s="99" t="s">
        <v>389</v>
      </c>
      <c r="D9" s="15">
        <v>430</v>
      </c>
      <c r="E9" s="231">
        <v>430</v>
      </c>
      <c r="F9" s="239" t="s">
        <v>404</v>
      </c>
      <c r="G9" s="15"/>
      <c r="H9" s="132"/>
      <c r="I9" s="28"/>
      <c r="J9" s="26"/>
      <c r="K9" s="130"/>
    </row>
    <row r="10" spans="2:11" ht="34.15" customHeight="1" x14ac:dyDescent="0.25">
      <c r="B10" s="315" t="s">
        <v>25</v>
      </c>
      <c r="C10" s="317"/>
      <c r="D10" s="15">
        <f>SUM(D5:D9)</f>
        <v>1725</v>
      </c>
      <c r="E10" s="15">
        <f>SUM(E5:E9)</f>
        <v>1725</v>
      </c>
      <c r="F10" s="239" t="s">
        <v>404</v>
      </c>
      <c r="G10" s="15"/>
      <c r="H10" s="132"/>
      <c r="I10" s="28"/>
      <c r="J10" s="26"/>
      <c r="K10" s="130"/>
    </row>
    <row r="11" spans="2:11" x14ac:dyDescent="0.25">
      <c r="B11" s="63"/>
      <c r="C11" s="63"/>
      <c r="D11" s="63"/>
      <c r="E11" s="63"/>
      <c r="F11" s="63"/>
      <c r="G11" s="63"/>
      <c r="H11" s="63"/>
    </row>
    <row r="12" spans="2:11" x14ac:dyDescent="0.25">
      <c r="C12" s="26"/>
      <c r="D12" s="32"/>
      <c r="E12" s="26"/>
    </row>
    <row r="13" spans="2:11" x14ac:dyDescent="0.25">
      <c r="C13" s="26"/>
      <c r="D13" s="26"/>
    </row>
    <row r="14" spans="2:11" x14ac:dyDescent="0.25">
      <c r="B14" s="1" t="s">
        <v>172</v>
      </c>
      <c r="G14" s="26"/>
      <c r="H14" s="26"/>
    </row>
    <row r="15" spans="2:11" x14ac:dyDescent="0.25">
      <c r="G15" s="26"/>
      <c r="H15" s="26"/>
    </row>
    <row r="16" spans="2:11" ht="30.75" customHeight="1" x14ac:dyDescent="0.25">
      <c r="B16" s="313" t="s">
        <v>0</v>
      </c>
      <c r="C16" s="294" t="s">
        <v>361</v>
      </c>
      <c r="D16" s="354" t="s">
        <v>325</v>
      </c>
      <c r="E16" s="354" t="s">
        <v>327</v>
      </c>
      <c r="F16" s="354" t="s">
        <v>171</v>
      </c>
      <c r="G16" s="26"/>
      <c r="H16" s="18"/>
    </row>
    <row r="17" spans="2:8" x14ac:dyDescent="0.25">
      <c r="B17" s="313"/>
      <c r="C17" s="296"/>
      <c r="D17" s="354"/>
      <c r="E17" s="354"/>
      <c r="F17" s="354"/>
      <c r="G17" s="26"/>
      <c r="H17" s="26"/>
    </row>
    <row r="18" spans="2:8" ht="33" customHeight="1" x14ac:dyDescent="0.25">
      <c r="B18" s="247" t="s">
        <v>3</v>
      </c>
      <c r="C18" s="99" t="s">
        <v>385</v>
      </c>
      <c r="D18" s="254">
        <v>547</v>
      </c>
      <c r="E18" s="254">
        <v>237</v>
      </c>
      <c r="F18" s="132"/>
      <c r="G18" s="26"/>
      <c r="H18" s="130"/>
    </row>
    <row r="19" spans="2:8" ht="30.75" customHeight="1" x14ac:dyDescent="0.25">
      <c r="B19" s="247" t="s">
        <v>4</v>
      </c>
      <c r="C19" s="99" t="s">
        <v>386</v>
      </c>
      <c r="D19" s="44">
        <v>295</v>
      </c>
      <c r="E19" s="254">
        <v>158</v>
      </c>
      <c r="F19" s="132"/>
      <c r="G19" s="26"/>
      <c r="H19" s="130"/>
    </row>
    <row r="20" spans="2:8" ht="28.5" customHeight="1" x14ac:dyDescent="0.25">
      <c r="B20" s="247" t="s">
        <v>5</v>
      </c>
      <c r="C20" s="99" t="s">
        <v>387</v>
      </c>
      <c r="D20" s="44">
        <v>345</v>
      </c>
      <c r="E20" s="254">
        <v>198</v>
      </c>
      <c r="F20" s="132"/>
      <c r="G20" s="26"/>
      <c r="H20" s="130"/>
    </row>
    <row r="21" spans="2:8" ht="30.75" customHeight="1" x14ac:dyDescent="0.25">
      <c r="B21" s="247" t="s">
        <v>6</v>
      </c>
      <c r="C21" s="99" t="s">
        <v>388</v>
      </c>
      <c r="D21" s="44">
        <v>179</v>
      </c>
      <c r="E21" s="254">
        <v>111</v>
      </c>
      <c r="F21" s="132"/>
      <c r="G21" s="26"/>
      <c r="H21" s="130"/>
    </row>
    <row r="22" spans="2:8" ht="31.5" customHeight="1" x14ac:dyDescent="0.25">
      <c r="B22" s="247" t="s">
        <v>7</v>
      </c>
      <c r="C22" s="99" t="s">
        <v>389</v>
      </c>
      <c r="D22" s="254">
        <v>440</v>
      </c>
      <c r="E22" s="254">
        <v>246</v>
      </c>
      <c r="F22" s="132"/>
      <c r="G22" s="26"/>
      <c r="H22" s="130"/>
    </row>
    <row r="23" spans="2:8" ht="33" customHeight="1" x14ac:dyDescent="0.25">
      <c r="B23" s="315" t="s">
        <v>25</v>
      </c>
      <c r="C23" s="317"/>
      <c r="D23" s="254">
        <f>SUM(D18:D22)</f>
        <v>1806</v>
      </c>
      <c r="E23" s="254">
        <f>SUM(E18:E22)</f>
        <v>950</v>
      </c>
      <c r="F23" s="132"/>
      <c r="G23" s="26"/>
      <c r="H23" s="130"/>
    </row>
    <row r="24" spans="2:8" x14ac:dyDescent="0.25">
      <c r="B24" s="39"/>
      <c r="C24" s="26"/>
      <c r="D24" s="52"/>
      <c r="E24" s="26"/>
      <c r="F24" s="26"/>
      <c r="G24" s="26"/>
      <c r="H24" s="130"/>
    </row>
    <row r="25" spans="2:8" x14ac:dyDescent="0.25">
      <c r="B25" s="39"/>
      <c r="C25" s="26"/>
      <c r="D25" s="32"/>
      <c r="E25" s="26"/>
      <c r="F25" s="26"/>
      <c r="G25" s="26"/>
      <c r="H25" s="130"/>
    </row>
    <row r="26" spans="2:8" x14ac:dyDescent="0.25">
      <c r="B26" s="33"/>
      <c r="C26" s="26"/>
      <c r="D26" s="68"/>
      <c r="E26" s="26"/>
      <c r="F26" s="26"/>
      <c r="G26" s="26"/>
      <c r="H26" s="130"/>
    </row>
    <row r="27" spans="2:8" x14ac:dyDescent="0.25">
      <c r="B27" s="33"/>
      <c r="C27" s="26"/>
      <c r="D27" s="68"/>
      <c r="E27" s="26"/>
      <c r="F27" s="26"/>
      <c r="G27" s="26"/>
      <c r="H27" s="130"/>
    </row>
    <row r="28" spans="2:8" x14ac:dyDescent="0.25">
      <c r="B28" s="33"/>
      <c r="C28" s="26"/>
      <c r="D28" s="68"/>
      <c r="E28" s="26"/>
      <c r="F28" s="26"/>
      <c r="G28" s="26"/>
      <c r="H28" s="130"/>
    </row>
    <row r="29" spans="2:8" x14ac:dyDescent="0.25">
      <c r="B29" s="33"/>
      <c r="C29" s="26"/>
      <c r="D29" s="68"/>
      <c r="E29" s="26"/>
      <c r="F29" s="26"/>
      <c r="G29" s="26"/>
      <c r="H29" s="130"/>
    </row>
    <row r="30" spans="2:8" x14ac:dyDescent="0.25">
      <c r="B30" s="53"/>
      <c r="C30" s="26"/>
      <c r="D30" s="68"/>
      <c r="E30" s="26"/>
      <c r="F30" s="26"/>
      <c r="G30" s="26"/>
      <c r="H30" s="130"/>
    </row>
    <row r="31" spans="2:8" x14ac:dyDescent="0.25">
      <c r="B31" s="18"/>
      <c r="C31" s="26"/>
      <c r="D31" s="52"/>
      <c r="E31" s="26"/>
      <c r="F31" s="26"/>
      <c r="G31" s="26"/>
      <c r="H31" s="130"/>
    </row>
    <row r="50" spans="8:8" x14ac:dyDescent="0.25">
      <c r="H50" s="11"/>
    </row>
  </sheetData>
  <mergeCells count="11">
    <mergeCell ref="F16:F17"/>
    <mergeCell ref="D3:D4"/>
    <mergeCell ref="E3:H3"/>
    <mergeCell ref="B10:C10"/>
    <mergeCell ref="B3:B4"/>
    <mergeCell ref="C3:C4"/>
    <mergeCell ref="B23:C23"/>
    <mergeCell ref="B16:B17"/>
    <mergeCell ref="C16:C17"/>
    <mergeCell ref="D16:D17"/>
    <mergeCell ref="E16:E17"/>
  </mergeCells>
  <pageMargins left="0.7" right="0.7" top="0.75" bottom="0.75" header="0.3" footer="0.3"/>
  <pageSetup paperSize="9" scale="90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0"/>
  <sheetViews>
    <sheetView zoomScale="90" zoomScaleNormal="90" workbookViewId="0">
      <selection activeCell="I18" sqref="I18"/>
    </sheetView>
  </sheetViews>
  <sheetFormatPr defaultRowHeight="15" x14ac:dyDescent="0.25"/>
  <cols>
    <col min="1" max="1" width="3.5703125" customWidth="1"/>
    <col min="2" max="2" width="6.7109375" customWidth="1"/>
    <col min="3" max="3" width="21.42578125" customWidth="1"/>
    <col min="4" max="4" width="10.28515625" customWidth="1"/>
    <col min="5" max="5" width="11.140625" customWidth="1"/>
    <col min="6" max="6" width="10.5703125" customWidth="1"/>
    <col min="7" max="7" width="11" customWidth="1"/>
    <col min="8" max="8" width="12" customWidth="1"/>
  </cols>
  <sheetData>
    <row r="1" spans="1:8" x14ac:dyDescent="0.25">
      <c r="A1" s="12" t="s">
        <v>59</v>
      </c>
      <c r="B1" s="1" t="s">
        <v>173</v>
      </c>
    </row>
    <row r="3" spans="1:8" x14ac:dyDescent="0.25">
      <c r="B3" s="1" t="s">
        <v>174</v>
      </c>
    </row>
    <row r="5" spans="1:8" ht="27.75" customHeight="1" x14ac:dyDescent="0.25">
      <c r="B5" s="294" t="s">
        <v>0</v>
      </c>
      <c r="C5" s="294" t="s">
        <v>361</v>
      </c>
      <c r="D5" s="315" t="s">
        <v>25</v>
      </c>
      <c r="E5" s="316"/>
      <c r="F5" s="316"/>
      <c r="G5" s="316"/>
      <c r="H5" s="317"/>
    </row>
    <row r="6" spans="1:8" x14ac:dyDescent="0.25">
      <c r="B6" s="295"/>
      <c r="C6" s="295"/>
      <c r="D6" s="294" t="s">
        <v>175</v>
      </c>
      <c r="E6" s="294" t="s">
        <v>163</v>
      </c>
      <c r="F6" s="294" t="s">
        <v>164</v>
      </c>
      <c r="G6" s="294" t="s">
        <v>165</v>
      </c>
      <c r="H6" s="333" t="s">
        <v>328</v>
      </c>
    </row>
    <row r="7" spans="1:8" x14ac:dyDescent="0.25">
      <c r="B7" s="296"/>
      <c r="C7" s="296"/>
      <c r="D7" s="296"/>
      <c r="E7" s="296"/>
      <c r="F7" s="296"/>
      <c r="G7" s="296"/>
      <c r="H7" s="334"/>
    </row>
    <row r="8" spans="1:8" ht="35.25" customHeight="1" x14ac:dyDescent="0.25">
      <c r="B8" s="113" t="s">
        <v>3</v>
      </c>
      <c r="C8" s="99" t="s">
        <v>385</v>
      </c>
      <c r="D8" s="128">
        <v>1</v>
      </c>
      <c r="E8" s="231">
        <v>1</v>
      </c>
      <c r="F8" s="128">
        <v>1</v>
      </c>
      <c r="G8" s="231" t="s">
        <v>404</v>
      </c>
      <c r="H8" s="231" t="s">
        <v>404</v>
      </c>
    </row>
    <row r="9" spans="1:8" ht="35.25" customHeight="1" x14ac:dyDescent="0.25">
      <c r="B9" s="113" t="s">
        <v>4</v>
      </c>
      <c r="C9" s="99" t="s">
        <v>386</v>
      </c>
      <c r="D9" s="231" t="s">
        <v>404</v>
      </c>
      <c r="E9" s="231">
        <v>1</v>
      </c>
      <c r="F9" s="231" t="s">
        <v>404</v>
      </c>
      <c r="G9" s="231" t="s">
        <v>404</v>
      </c>
      <c r="H9" s="231" t="s">
        <v>404</v>
      </c>
    </row>
    <row r="10" spans="1:8" ht="35.25" customHeight="1" x14ac:dyDescent="0.25">
      <c r="B10" s="113" t="s">
        <v>5</v>
      </c>
      <c r="C10" s="99" t="s">
        <v>387</v>
      </c>
      <c r="D10" s="231" t="s">
        <v>404</v>
      </c>
      <c r="E10" s="231">
        <v>1</v>
      </c>
      <c r="F10" s="231" t="s">
        <v>404</v>
      </c>
      <c r="G10" s="231" t="s">
        <v>404</v>
      </c>
      <c r="H10" s="128" t="s">
        <v>15</v>
      </c>
    </row>
    <row r="11" spans="1:8" ht="35.25" customHeight="1" x14ac:dyDescent="0.25">
      <c r="B11" s="218" t="s">
        <v>6</v>
      </c>
      <c r="C11" s="99" t="s">
        <v>388</v>
      </c>
      <c r="D11" s="231" t="s">
        <v>404</v>
      </c>
      <c r="E11" s="231" t="s">
        <v>404</v>
      </c>
      <c r="F11" s="231" t="s">
        <v>404</v>
      </c>
      <c r="G11" s="231" t="s">
        <v>404</v>
      </c>
      <c r="H11" s="231" t="s">
        <v>404</v>
      </c>
    </row>
    <row r="12" spans="1:8" ht="36" customHeight="1" x14ac:dyDescent="0.25">
      <c r="B12" s="218" t="s">
        <v>7</v>
      </c>
      <c r="C12" s="99" t="s">
        <v>389</v>
      </c>
      <c r="D12" s="231" t="s">
        <v>404</v>
      </c>
      <c r="E12" s="231">
        <v>2</v>
      </c>
      <c r="F12" s="231" t="s">
        <v>404</v>
      </c>
      <c r="G12" s="231" t="s">
        <v>404</v>
      </c>
      <c r="H12" s="128" t="s">
        <v>15</v>
      </c>
    </row>
    <row r="13" spans="1:8" ht="34.5" customHeight="1" x14ac:dyDescent="0.25">
      <c r="B13" s="315" t="s">
        <v>25</v>
      </c>
      <c r="C13" s="317"/>
      <c r="D13" s="128">
        <f>SUM(D8:D12)</f>
        <v>1</v>
      </c>
      <c r="E13" s="128">
        <v>50</v>
      </c>
      <c r="F13" s="128">
        <f>SUM(F8:F12)</f>
        <v>1</v>
      </c>
      <c r="G13" s="231" t="s">
        <v>404</v>
      </c>
      <c r="H13" s="128" t="s">
        <v>15</v>
      </c>
    </row>
    <row r="50" spans="8:8" x14ac:dyDescent="0.25">
      <c r="H50" s="11"/>
    </row>
  </sheetData>
  <mergeCells count="9">
    <mergeCell ref="B13:C13"/>
    <mergeCell ref="B5:B7"/>
    <mergeCell ref="C5:C7"/>
    <mergeCell ref="D5:H5"/>
    <mergeCell ref="D6:D7"/>
    <mergeCell ref="E6:E7"/>
    <mergeCell ref="F6:F7"/>
    <mergeCell ref="G6:G7"/>
    <mergeCell ref="H6:H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11"/>
  <sheetViews>
    <sheetView workbookViewId="0">
      <selection activeCell="H7" sqref="H7"/>
    </sheetView>
  </sheetViews>
  <sheetFormatPr defaultRowHeight="15" x14ac:dyDescent="0.25"/>
  <cols>
    <col min="1" max="1" width="2.7109375" customWidth="1"/>
    <col min="2" max="2" width="4.7109375" customWidth="1"/>
    <col min="3" max="3" width="18.28515625" customWidth="1"/>
    <col min="4" max="4" width="7.5703125" customWidth="1"/>
    <col min="5" max="6" width="8.28515625" customWidth="1"/>
    <col min="7" max="7" width="7.28515625" customWidth="1"/>
    <col min="8" max="8" width="13" customWidth="1"/>
    <col min="9" max="9" width="8.28515625" customWidth="1"/>
    <col min="10" max="10" width="7.5703125" customWidth="1"/>
    <col min="11" max="11" width="7.7109375" customWidth="1"/>
    <col min="12" max="12" width="8.42578125" customWidth="1"/>
    <col min="13" max="13" width="8.140625" customWidth="1"/>
    <col min="14" max="14" width="10.140625" customWidth="1"/>
  </cols>
  <sheetData>
    <row r="1" spans="2:14" x14ac:dyDescent="0.25">
      <c r="B1" s="355" t="s">
        <v>177</v>
      </c>
      <c r="C1" s="355"/>
      <c r="D1" s="355"/>
      <c r="E1" s="355"/>
      <c r="F1" s="355"/>
      <c r="G1" s="355"/>
      <c r="H1" s="355"/>
      <c r="I1" s="355"/>
      <c r="J1" s="355"/>
    </row>
    <row r="3" spans="2:14" ht="30" customHeight="1" x14ac:dyDescent="0.25">
      <c r="B3" s="294" t="s">
        <v>0</v>
      </c>
      <c r="C3" s="294" t="s">
        <v>361</v>
      </c>
      <c r="D3" s="315" t="s">
        <v>330</v>
      </c>
      <c r="E3" s="316"/>
      <c r="F3" s="316"/>
      <c r="G3" s="316"/>
      <c r="H3" s="317"/>
      <c r="I3" s="315" t="s">
        <v>178</v>
      </c>
      <c r="J3" s="316"/>
      <c r="K3" s="317"/>
      <c r="L3" s="364" t="s">
        <v>179</v>
      </c>
      <c r="M3" s="365"/>
      <c r="N3" s="366"/>
    </row>
    <row r="4" spans="2:14" x14ac:dyDescent="0.25">
      <c r="B4" s="295"/>
      <c r="C4" s="295"/>
      <c r="D4" s="294" t="s">
        <v>175</v>
      </c>
      <c r="E4" s="294" t="s">
        <v>163</v>
      </c>
      <c r="F4" s="294" t="s">
        <v>164</v>
      </c>
      <c r="G4" s="294" t="s">
        <v>165</v>
      </c>
      <c r="H4" s="333" t="s">
        <v>329</v>
      </c>
      <c r="I4" s="294" t="s">
        <v>163</v>
      </c>
      <c r="J4" s="294" t="s">
        <v>164</v>
      </c>
      <c r="K4" s="294" t="s">
        <v>165</v>
      </c>
      <c r="L4" s="294" t="s">
        <v>163</v>
      </c>
      <c r="M4" s="294" t="s">
        <v>164</v>
      </c>
      <c r="N4" s="294" t="s">
        <v>165</v>
      </c>
    </row>
    <row r="5" spans="2:14" x14ac:dyDescent="0.25">
      <c r="B5" s="296"/>
      <c r="C5" s="296"/>
      <c r="D5" s="296"/>
      <c r="E5" s="296"/>
      <c r="F5" s="296"/>
      <c r="G5" s="296"/>
      <c r="H5" s="334"/>
      <c r="I5" s="296"/>
      <c r="J5" s="296"/>
      <c r="K5" s="296"/>
      <c r="L5" s="296"/>
      <c r="M5" s="296"/>
      <c r="N5" s="296"/>
    </row>
    <row r="6" spans="2:14" ht="21.75" customHeight="1" x14ac:dyDescent="0.25">
      <c r="B6" s="113" t="s">
        <v>3</v>
      </c>
      <c r="C6" s="99" t="s">
        <v>385</v>
      </c>
      <c r="D6" s="128">
        <v>15</v>
      </c>
      <c r="E6" s="128">
        <v>102</v>
      </c>
      <c r="F6" s="128">
        <v>35</v>
      </c>
      <c r="G6" s="128">
        <v>25</v>
      </c>
      <c r="H6" s="128"/>
      <c r="I6" s="128">
        <v>102</v>
      </c>
      <c r="J6" s="128">
        <v>35</v>
      </c>
      <c r="K6" s="128">
        <v>25</v>
      </c>
      <c r="L6" s="128">
        <v>3</v>
      </c>
      <c r="M6" s="128">
        <v>4</v>
      </c>
      <c r="N6" s="128">
        <v>1</v>
      </c>
    </row>
    <row r="7" spans="2:14" ht="23.25" customHeight="1" x14ac:dyDescent="0.25">
      <c r="B7" s="113" t="s">
        <v>4</v>
      </c>
      <c r="C7" s="99" t="s">
        <v>386</v>
      </c>
      <c r="D7" s="128"/>
      <c r="E7" s="128">
        <v>105</v>
      </c>
      <c r="F7" s="128">
        <v>33</v>
      </c>
      <c r="G7" s="128">
        <v>20</v>
      </c>
      <c r="H7" s="128"/>
      <c r="I7" s="128">
        <v>105</v>
      </c>
      <c r="J7" s="128">
        <v>33</v>
      </c>
      <c r="K7" s="128">
        <v>20</v>
      </c>
      <c r="L7" s="128">
        <v>2</v>
      </c>
      <c r="M7" s="128">
        <v>3</v>
      </c>
      <c r="N7" s="128">
        <v>1</v>
      </c>
    </row>
    <row r="8" spans="2:14" ht="23.25" customHeight="1" x14ac:dyDescent="0.25">
      <c r="B8" s="113" t="s">
        <v>5</v>
      </c>
      <c r="C8" s="99" t="s">
        <v>387</v>
      </c>
      <c r="D8" s="128"/>
      <c r="E8" s="128">
        <v>80</v>
      </c>
      <c r="F8" s="128">
        <v>15</v>
      </c>
      <c r="G8" s="128">
        <v>10</v>
      </c>
      <c r="H8" s="237" t="s">
        <v>404</v>
      </c>
      <c r="I8" s="128">
        <v>80</v>
      </c>
      <c r="J8" s="128">
        <v>15</v>
      </c>
      <c r="K8" s="128">
        <v>10</v>
      </c>
      <c r="L8" s="128">
        <v>4</v>
      </c>
      <c r="M8" s="128">
        <v>2</v>
      </c>
      <c r="N8" s="237" t="s">
        <v>404</v>
      </c>
    </row>
    <row r="9" spans="2:14" ht="23.25" customHeight="1" x14ac:dyDescent="0.25">
      <c r="B9" s="218" t="s">
        <v>6</v>
      </c>
      <c r="C9" s="99" t="s">
        <v>388</v>
      </c>
      <c r="D9" s="224"/>
      <c r="E9" s="224">
        <v>115</v>
      </c>
      <c r="F9" s="224">
        <v>36</v>
      </c>
      <c r="G9" s="224">
        <v>22</v>
      </c>
      <c r="H9" s="224"/>
      <c r="I9" s="224">
        <v>115</v>
      </c>
      <c r="J9" s="224">
        <v>36</v>
      </c>
      <c r="K9" s="224">
        <v>22</v>
      </c>
      <c r="L9" s="224">
        <v>2</v>
      </c>
      <c r="M9" s="224">
        <v>3</v>
      </c>
      <c r="N9" s="224">
        <v>2</v>
      </c>
    </row>
    <row r="10" spans="2:14" ht="23.25" customHeight="1" x14ac:dyDescent="0.25">
      <c r="B10" s="218" t="s">
        <v>7</v>
      </c>
      <c r="C10" s="99" t="s">
        <v>389</v>
      </c>
      <c r="D10" s="128"/>
      <c r="E10" s="128">
        <v>120</v>
      </c>
      <c r="F10" s="128">
        <v>30</v>
      </c>
      <c r="G10" s="128">
        <v>35</v>
      </c>
      <c r="H10" s="128"/>
      <c r="I10" s="128">
        <v>120</v>
      </c>
      <c r="J10" s="128">
        <v>30</v>
      </c>
      <c r="K10" s="128">
        <v>35</v>
      </c>
      <c r="L10" s="128">
        <v>4</v>
      </c>
      <c r="M10" s="128">
        <v>6</v>
      </c>
      <c r="N10" s="128">
        <v>5</v>
      </c>
    </row>
    <row r="11" spans="2:14" ht="26.25" customHeight="1" x14ac:dyDescent="0.25">
      <c r="B11" s="315" t="s">
        <v>275</v>
      </c>
      <c r="C11" s="317"/>
      <c r="D11" s="128">
        <f t="shared" ref="D11:K11" si="0">SUM(D6:D10)</f>
        <v>15</v>
      </c>
      <c r="E11" s="128">
        <f t="shared" si="0"/>
        <v>522</v>
      </c>
      <c r="F11" s="128">
        <f t="shared" si="0"/>
        <v>149</v>
      </c>
      <c r="G11" s="128">
        <f t="shared" si="0"/>
        <v>112</v>
      </c>
      <c r="H11" s="128">
        <f t="shared" si="0"/>
        <v>0</v>
      </c>
      <c r="I11" s="128">
        <f t="shared" si="0"/>
        <v>522</v>
      </c>
      <c r="J11" s="128">
        <f t="shared" si="0"/>
        <v>149</v>
      </c>
      <c r="K11" s="128">
        <f t="shared" si="0"/>
        <v>112</v>
      </c>
      <c r="L11" s="128">
        <f>SUM(L6:L10)</f>
        <v>15</v>
      </c>
      <c r="M11" s="128">
        <f>SUM(M6:M10)</f>
        <v>18</v>
      </c>
      <c r="N11" s="128">
        <f>SUM(N6:N10)</f>
        <v>9</v>
      </c>
    </row>
  </sheetData>
  <mergeCells count="18">
    <mergeCell ref="D3:H3"/>
    <mergeCell ref="I3:K3"/>
    <mergeCell ref="L3:N3"/>
    <mergeCell ref="B1:J1"/>
    <mergeCell ref="H4:H5"/>
    <mergeCell ref="D4:D5"/>
    <mergeCell ref="E4:E5"/>
    <mergeCell ref="C3:C5"/>
    <mergeCell ref="B3:B5"/>
    <mergeCell ref="G4:G5"/>
    <mergeCell ref="F4:F5"/>
    <mergeCell ref="I4:I5"/>
    <mergeCell ref="J4:J5"/>
    <mergeCell ref="B11:C11"/>
    <mergeCell ref="K4:K5"/>
    <mergeCell ref="L4:L5"/>
    <mergeCell ref="M4:M5"/>
    <mergeCell ref="N4:N5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52"/>
  <sheetViews>
    <sheetView zoomScale="60" zoomScaleNormal="60" workbookViewId="0">
      <selection activeCell="J17" sqref="J17"/>
    </sheetView>
  </sheetViews>
  <sheetFormatPr defaultRowHeight="15" x14ac:dyDescent="0.25"/>
  <cols>
    <col min="1" max="1" width="4.140625" customWidth="1"/>
    <col min="2" max="2" width="7.140625" customWidth="1"/>
    <col min="3" max="3" width="25.5703125" customWidth="1"/>
    <col min="4" max="4" width="10.28515625" customWidth="1"/>
    <col min="5" max="5" width="11.140625" customWidth="1"/>
    <col min="6" max="6" width="10.42578125" customWidth="1"/>
    <col min="7" max="7" width="11.140625" customWidth="1"/>
    <col min="8" max="8" width="13.42578125" customWidth="1"/>
    <col min="9" max="9" width="4" customWidth="1"/>
    <col min="10" max="10" width="7" customWidth="1"/>
    <col min="11" max="11" width="21.7109375" customWidth="1"/>
    <col min="12" max="12" width="10.85546875" customWidth="1"/>
    <col min="13" max="13" width="11.7109375" customWidth="1"/>
    <col min="14" max="14" width="11.28515625" customWidth="1"/>
    <col min="15" max="15" width="10.28515625" customWidth="1"/>
    <col min="16" max="16" width="14.42578125" customWidth="1"/>
    <col min="17" max="17" width="4.140625" customWidth="1"/>
    <col min="18" max="18" width="7.42578125" customWidth="1"/>
    <col min="19" max="19" width="23.5703125" customWidth="1"/>
    <col min="20" max="20" width="10.28515625" customWidth="1"/>
    <col min="21" max="21" width="9.7109375" customWidth="1"/>
    <col min="22" max="22" width="10" customWidth="1"/>
    <col min="23" max="23" width="19.5703125" customWidth="1"/>
  </cols>
  <sheetData>
    <row r="1" spans="1:18" x14ac:dyDescent="0.25">
      <c r="B1" s="22"/>
      <c r="C1" s="22"/>
      <c r="D1" s="22"/>
      <c r="E1" s="22"/>
      <c r="F1" s="22"/>
      <c r="G1" s="22"/>
      <c r="J1" s="253" t="s">
        <v>335</v>
      </c>
      <c r="L1" s="253"/>
      <c r="N1" s="253"/>
      <c r="R1" s="137"/>
    </row>
    <row r="2" spans="1:18" x14ac:dyDescent="0.25">
      <c r="A2" s="26"/>
      <c r="B2" s="18"/>
      <c r="C2" s="26"/>
      <c r="D2" s="26"/>
      <c r="E2" s="26"/>
      <c r="F2" s="26"/>
      <c r="G2" s="26"/>
      <c r="H2" s="26"/>
      <c r="J2" s="137"/>
    </row>
    <row r="3" spans="1:18" ht="19.899999999999999" customHeight="1" x14ac:dyDescent="0.25">
      <c r="A3" s="26"/>
      <c r="B3" s="367" t="s">
        <v>184</v>
      </c>
      <c r="C3" s="367"/>
      <c r="D3" s="367"/>
      <c r="E3" s="367"/>
      <c r="F3" s="367"/>
      <c r="G3" s="367"/>
      <c r="H3" s="367"/>
      <c r="K3" s="1" t="s">
        <v>191</v>
      </c>
    </row>
    <row r="4" spans="1:18" ht="22.15" customHeight="1" x14ac:dyDescent="0.25">
      <c r="A4" s="26"/>
      <c r="B4" s="40"/>
      <c r="C4" s="40"/>
      <c r="D4" s="40"/>
      <c r="E4" s="40"/>
      <c r="F4" s="40"/>
      <c r="G4" s="40"/>
      <c r="H4" s="40"/>
      <c r="K4" s="313" t="s">
        <v>0</v>
      </c>
      <c r="L4" s="313" t="str">
        <f>C5</f>
        <v>NAMA DUSUN</v>
      </c>
      <c r="M4" s="361" t="s">
        <v>337</v>
      </c>
      <c r="N4" s="362"/>
      <c r="O4" s="362"/>
      <c r="P4" s="363"/>
      <c r="Q4" s="26"/>
    </row>
    <row r="5" spans="1:18" ht="15.6" customHeight="1" x14ac:dyDescent="0.25">
      <c r="A5" s="26"/>
      <c r="B5" s="294" t="s">
        <v>0</v>
      </c>
      <c r="C5" s="294" t="s">
        <v>361</v>
      </c>
      <c r="D5" s="361" t="s">
        <v>333</v>
      </c>
      <c r="E5" s="362"/>
      <c r="F5" s="363"/>
      <c r="G5" s="361" t="s">
        <v>334</v>
      </c>
      <c r="H5" s="363"/>
      <c r="K5" s="313"/>
      <c r="L5" s="313"/>
      <c r="M5" s="313" t="s">
        <v>192</v>
      </c>
      <c r="N5" s="313" t="s">
        <v>193</v>
      </c>
      <c r="O5" s="313" t="s">
        <v>194</v>
      </c>
      <c r="P5" s="312" t="s">
        <v>336</v>
      </c>
      <c r="Q5" s="26"/>
    </row>
    <row r="6" spans="1:18" ht="19.149999999999999" customHeight="1" x14ac:dyDescent="0.25">
      <c r="A6" s="26"/>
      <c r="B6" s="296"/>
      <c r="C6" s="296"/>
      <c r="D6" s="134" t="s">
        <v>163</v>
      </c>
      <c r="E6" s="134" t="s">
        <v>164</v>
      </c>
      <c r="F6" s="134" t="s">
        <v>165</v>
      </c>
      <c r="G6" s="134" t="s">
        <v>185</v>
      </c>
      <c r="H6" s="134" t="s">
        <v>186</v>
      </c>
      <c r="K6" s="313"/>
      <c r="L6" s="313"/>
      <c r="M6" s="313"/>
      <c r="N6" s="313"/>
      <c r="O6" s="313"/>
      <c r="P6" s="312"/>
      <c r="Q6" s="26"/>
    </row>
    <row r="7" spans="1:18" ht="33.6" customHeight="1" x14ac:dyDescent="0.25">
      <c r="A7" s="26"/>
      <c r="B7" s="133" t="s">
        <v>3</v>
      </c>
      <c r="C7" s="99" t="s">
        <v>385</v>
      </c>
      <c r="D7" s="139">
        <v>2</v>
      </c>
      <c r="E7" s="201" t="s">
        <v>404</v>
      </c>
      <c r="F7" s="139"/>
      <c r="G7" s="139">
        <v>2</v>
      </c>
      <c r="H7" s="139"/>
      <c r="I7" s="28"/>
      <c r="J7" s="28"/>
      <c r="K7" s="133" t="s">
        <v>3</v>
      </c>
      <c r="L7" s="99" t="str">
        <f>C7</f>
        <v>DUSUN CEMPAKA</v>
      </c>
      <c r="M7" s="138">
        <v>556</v>
      </c>
      <c r="N7" s="138">
        <v>15</v>
      </c>
      <c r="O7" s="138"/>
      <c r="P7" s="138">
        <v>2</v>
      </c>
      <c r="Q7" s="26"/>
    </row>
    <row r="8" spans="1:18" ht="34.15" customHeight="1" x14ac:dyDescent="0.25">
      <c r="A8" s="26"/>
      <c r="B8" s="133" t="s">
        <v>4</v>
      </c>
      <c r="C8" s="99" t="s">
        <v>386</v>
      </c>
      <c r="D8" s="242" t="s">
        <v>404</v>
      </c>
      <c r="E8" s="139"/>
      <c r="F8" s="139"/>
      <c r="G8" s="139">
        <v>0</v>
      </c>
      <c r="H8" s="139">
        <v>0</v>
      </c>
      <c r="I8" s="28"/>
      <c r="J8" s="28"/>
      <c r="K8" s="133" t="s">
        <v>4</v>
      </c>
      <c r="L8" s="99" t="str">
        <f t="shared" ref="L8:L11" si="0">C8</f>
        <v>DUSUN MAWAR</v>
      </c>
      <c r="M8" s="239">
        <v>298</v>
      </c>
      <c r="N8" s="138">
        <v>11</v>
      </c>
      <c r="O8" s="138"/>
      <c r="P8" s="138"/>
      <c r="Q8" s="26"/>
    </row>
    <row r="9" spans="1:18" ht="33.6" customHeight="1" x14ac:dyDescent="0.25">
      <c r="A9" s="26"/>
      <c r="B9" s="133" t="s">
        <v>5</v>
      </c>
      <c r="C9" s="99" t="s">
        <v>387</v>
      </c>
      <c r="D9" s="139">
        <v>3</v>
      </c>
      <c r="E9" s="139"/>
      <c r="F9" s="139"/>
      <c r="G9" s="139">
        <v>3</v>
      </c>
      <c r="H9" s="242" t="s">
        <v>404</v>
      </c>
      <c r="I9" s="28"/>
      <c r="J9" s="28"/>
      <c r="K9" s="133" t="s">
        <v>5</v>
      </c>
      <c r="L9" s="99" t="str">
        <f t="shared" si="0"/>
        <v>DUSUN MELATI</v>
      </c>
      <c r="M9" s="138">
        <v>355</v>
      </c>
      <c r="N9" s="138">
        <v>10</v>
      </c>
      <c r="O9" s="138"/>
      <c r="P9" s="138"/>
      <c r="Q9" s="26"/>
    </row>
    <row r="10" spans="1:18" ht="33.6" customHeight="1" x14ac:dyDescent="0.25">
      <c r="A10" s="26"/>
      <c r="B10" s="218" t="s">
        <v>6</v>
      </c>
      <c r="C10" s="99" t="s">
        <v>388</v>
      </c>
      <c r="D10" s="242">
        <v>1</v>
      </c>
      <c r="E10" s="201"/>
      <c r="F10" s="201"/>
      <c r="G10" s="201">
        <v>1</v>
      </c>
      <c r="H10" s="201">
        <v>0</v>
      </c>
      <c r="I10" s="28"/>
      <c r="J10" s="28"/>
      <c r="K10" s="218" t="s">
        <v>6</v>
      </c>
      <c r="L10" s="99" t="s">
        <v>388</v>
      </c>
      <c r="M10" s="224">
        <v>187</v>
      </c>
      <c r="N10" s="224">
        <v>7</v>
      </c>
      <c r="O10" s="224"/>
      <c r="P10" s="224"/>
      <c r="Q10" s="26"/>
    </row>
    <row r="11" spans="1:18" ht="34.15" customHeight="1" x14ac:dyDescent="0.25">
      <c r="A11" s="26"/>
      <c r="B11" s="218" t="s">
        <v>7</v>
      </c>
      <c r="C11" s="99" t="s">
        <v>389</v>
      </c>
      <c r="D11" s="139">
        <v>1</v>
      </c>
      <c r="E11" s="139">
        <v>2</v>
      </c>
      <c r="F11" s="139">
        <v>2</v>
      </c>
      <c r="G11" s="139">
        <v>12</v>
      </c>
      <c r="H11" s="139">
        <v>2</v>
      </c>
      <c r="I11" s="28"/>
      <c r="J11" s="28"/>
      <c r="K11" s="218" t="s">
        <v>7</v>
      </c>
      <c r="L11" s="99" t="str">
        <f t="shared" si="0"/>
        <v>DUSUN BERINGIN</v>
      </c>
      <c r="M11" s="138">
        <v>457</v>
      </c>
      <c r="N11" s="138">
        <v>14</v>
      </c>
      <c r="O11" s="138"/>
      <c r="P11" s="138"/>
      <c r="Q11" s="26"/>
    </row>
    <row r="12" spans="1:18" ht="34.15" customHeight="1" x14ac:dyDescent="0.25">
      <c r="B12" s="315" t="s">
        <v>25</v>
      </c>
      <c r="C12" s="317"/>
      <c r="D12" s="139">
        <f>SUM(D7:D11)</f>
        <v>7</v>
      </c>
      <c r="E12" s="139"/>
      <c r="F12" s="139"/>
      <c r="G12" s="139">
        <f>SUM(G7:G11)</f>
        <v>18</v>
      </c>
      <c r="H12" s="139">
        <f>SUM(H7:H11)</f>
        <v>2</v>
      </c>
      <c r="I12" s="28"/>
      <c r="J12" s="28"/>
      <c r="K12" s="315" t="s">
        <v>25</v>
      </c>
      <c r="L12" s="317"/>
      <c r="M12" s="138">
        <f>SUM(M7:M11)</f>
        <v>1853</v>
      </c>
      <c r="N12" s="138">
        <f>SUM(N7:N11)</f>
        <v>57</v>
      </c>
      <c r="O12" s="138" t="s">
        <v>15</v>
      </c>
      <c r="P12" s="138">
        <f>SUM(P7:P11)</f>
        <v>2</v>
      </c>
      <c r="Q12" s="26"/>
    </row>
    <row r="13" spans="1:18" x14ac:dyDescent="0.25">
      <c r="B13" s="40"/>
      <c r="C13" s="40"/>
      <c r="D13" s="136"/>
      <c r="E13" s="136"/>
      <c r="F13" s="136"/>
      <c r="G13" s="136"/>
      <c r="H13" s="136"/>
    </row>
    <row r="14" spans="1:18" x14ac:dyDescent="0.25">
      <c r="B14" s="136"/>
      <c r="C14" s="26"/>
      <c r="D14" s="26"/>
      <c r="E14" s="26"/>
      <c r="F14" s="26"/>
      <c r="G14" s="26"/>
      <c r="H14" s="26"/>
    </row>
    <row r="15" spans="1:18" x14ac:dyDescent="0.25">
      <c r="B15" s="136"/>
      <c r="C15" s="26"/>
      <c r="D15" s="26"/>
      <c r="E15" s="26"/>
      <c r="F15" s="26"/>
      <c r="G15" s="26"/>
      <c r="H15" s="26"/>
    </row>
    <row r="16" spans="1:18" x14ac:dyDescent="0.25">
      <c r="B16" s="367" t="s">
        <v>187</v>
      </c>
      <c r="C16" s="367"/>
      <c r="D16" s="367"/>
      <c r="E16" s="367"/>
      <c r="F16" s="367"/>
      <c r="G16" s="367"/>
      <c r="H16" s="367"/>
    </row>
    <row r="17" spans="1:16" x14ac:dyDescent="0.25">
      <c r="B17" s="40"/>
      <c r="C17" s="40"/>
      <c r="D17" s="252"/>
      <c r="E17" s="252"/>
      <c r="F17" s="252"/>
      <c r="G17" s="252"/>
      <c r="H17" s="252"/>
      <c r="J17" s="40"/>
      <c r="K17" s="40"/>
      <c r="L17" s="63"/>
      <c r="M17" s="63"/>
      <c r="N17" s="63"/>
      <c r="O17" s="63"/>
      <c r="P17" s="63"/>
    </row>
    <row r="18" spans="1:16" x14ac:dyDescent="0.25">
      <c r="B18" s="294" t="s">
        <v>0</v>
      </c>
      <c r="C18" s="294" t="s">
        <v>361</v>
      </c>
      <c r="D18" s="315" t="s">
        <v>267</v>
      </c>
      <c r="E18" s="316"/>
      <c r="F18" s="316"/>
      <c r="G18" s="316"/>
      <c r="H18" s="317"/>
      <c r="J18" s="40"/>
      <c r="K18" s="40"/>
      <c r="L18" s="136"/>
      <c r="M18" s="136"/>
      <c r="N18" s="136"/>
      <c r="O18" s="136"/>
      <c r="P18" s="136"/>
    </row>
    <row r="19" spans="1:16" x14ac:dyDescent="0.25">
      <c r="B19" s="296"/>
      <c r="C19" s="296"/>
      <c r="D19" s="248" t="s">
        <v>165</v>
      </c>
      <c r="E19" s="248" t="s">
        <v>188</v>
      </c>
      <c r="F19" s="248" t="s">
        <v>189</v>
      </c>
      <c r="G19" s="248" t="s">
        <v>190</v>
      </c>
      <c r="H19" s="248" t="s">
        <v>167</v>
      </c>
      <c r="J19" s="136"/>
      <c r="K19" s="26"/>
      <c r="L19" s="26"/>
      <c r="M19" s="26"/>
      <c r="N19" s="26"/>
      <c r="O19" s="26"/>
      <c r="P19" s="26"/>
    </row>
    <row r="20" spans="1:16" ht="34.5" customHeight="1" x14ac:dyDescent="0.25">
      <c r="B20" s="247" t="s">
        <v>3</v>
      </c>
      <c r="C20" s="99" t="s">
        <v>385</v>
      </c>
      <c r="D20" s="201"/>
      <c r="E20" s="201"/>
      <c r="F20" s="201"/>
      <c r="G20" s="201"/>
      <c r="H20" s="201">
        <v>2</v>
      </c>
      <c r="J20" s="136"/>
      <c r="K20" s="26"/>
      <c r="L20" s="26"/>
      <c r="M20" s="26"/>
      <c r="N20" s="26"/>
      <c r="O20" s="26"/>
      <c r="P20" s="26"/>
    </row>
    <row r="21" spans="1:16" ht="30.75" customHeight="1" x14ac:dyDescent="0.25">
      <c r="B21" s="247" t="s">
        <v>4</v>
      </c>
      <c r="C21" s="99" t="s">
        <v>386</v>
      </c>
      <c r="D21" s="201"/>
      <c r="E21" s="201"/>
      <c r="F21" s="201"/>
      <c r="G21" s="201"/>
      <c r="H21" s="242" t="s">
        <v>404</v>
      </c>
      <c r="J21" s="136"/>
      <c r="K21" s="26"/>
      <c r="L21" s="26"/>
      <c r="M21" s="26"/>
      <c r="N21" s="26"/>
      <c r="O21" s="26"/>
      <c r="P21" s="26"/>
    </row>
    <row r="22" spans="1:16" ht="28.5" customHeight="1" x14ac:dyDescent="0.25">
      <c r="B22" s="247" t="s">
        <v>5</v>
      </c>
      <c r="C22" s="99" t="s">
        <v>387</v>
      </c>
      <c r="D22" s="201"/>
      <c r="E22" s="201"/>
      <c r="F22" s="201"/>
      <c r="G22" s="201"/>
      <c r="H22" s="201">
        <v>3</v>
      </c>
      <c r="J22" s="136"/>
      <c r="K22" s="26"/>
      <c r="L22" s="26"/>
      <c r="M22" s="26"/>
      <c r="N22" s="26"/>
      <c r="O22" s="26"/>
      <c r="P22" s="26"/>
    </row>
    <row r="23" spans="1:16" ht="36" customHeight="1" x14ac:dyDescent="0.25">
      <c r="B23" s="247" t="s">
        <v>6</v>
      </c>
      <c r="C23" s="99" t="s">
        <v>388</v>
      </c>
      <c r="D23" s="201"/>
      <c r="E23" s="201"/>
      <c r="F23" s="201"/>
      <c r="G23" s="201"/>
      <c r="H23" s="242" t="s">
        <v>404</v>
      </c>
      <c r="J23" s="136"/>
      <c r="K23" s="26"/>
      <c r="L23" s="26"/>
      <c r="M23" s="26"/>
      <c r="N23" s="26"/>
      <c r="O23" s="26"/>
      <c r="P23" s="26"/>
    </row>
    <row r="24" spans="1:16" ht="36" customHeight="1" x14ac:dyDescent="0.25">
      <c r="B24" s="247" t="s">
        <v>7</v>
      </c>
      <c r="C24" s="99" t="s">
        <v>389</v>
      </c>
      <c r="D24" s="201"/>
      <c r="E24" s="201"/>
      <c r="F24" s="201"/>
      <c r="G24" s="201">
        <v>4</v>
      </c>
      <c r="H24" s="201">
        <v>2</v>
      </c>
      <c r="J24" s="136"/>
      <c r="K24" s="26"/>
      <c r="L24" s="26"/>
      <c r="M24" s="26"/>
      <c r="N24" s="26"/>
      <c r="O24" s="26"/>
      <c r="P24" s="26"/>
    </row>
    <row r="25" spans="1:16" ht="41.25" customHeight="1" x14ac:dyDescent="0.25">
      <c r="B25" s="315" t="s">
        <v>25</v>
      </c>
      <c r="C25" s="317"/>
      <c r="D25" s="201">
        <f>SUM(D20:D24)</f>
        <v>0</v>
      </c>
      <c r="E25" s="201"/>
      <c r="F25" s="201"/>
      <c r="G25" s="201"/>
      <c r="H25" s="201">
        <f>SUM(H20:H24)</f>
        <v>7</v>
      </c>
      <c r="J25" s="136"/>
      <c r="K25" s="26"/>
      <c r="L25" s="26"/>
      <c r="M25" s="26"/>
      <c r="N25" s="26"/>
      <c r="O25" s="26"/>
      <c r="P25" s="26"/>
    </row>
    <row r="26" spans="1:16" x14ac:dyDescent="0.25">
      <c r="B26" s="53"/>
      <c r="C26" s="26"/>
      <c r="D26" s="26"/>
      <c r="E26" s="26"/>
      <c r="F26" s="26"/>
      <c r="G26" s="26"/>
      <c r="H26" s="26"/>
      <c r="J26" s="40"/>
      <c r="K26" s="40"/>
      <c r="L26" s="40"/>
      <c r="M26" s="40"/>
      <c r="N26" s="40"/>
      <c r="O26" s="40"/>
      <c r="P26" s="40"/>
    </row>
    <row r="27" spans="1:16" x14ac:dyDescent="0.25">
      <c r="B27" s="18"/>
      <c r="C27" s="26"/>
      <c r="D27" s="26"/>
      <c r="E27" s="26"/>
      <c r="F27" s="26"/>
      <c r="G27" s="26"/>
      <c r="H27" s="26"/>
      <c r="J27" s="40"/>
      <c r="K27" s="40"/>
      <c r="L27" s="136"/>
      <c r="M27" s="136"/>
      <c r="N27" s="136"/>
      <c r="O27" s="136"/>
      <c r="P27" s="136"/>
    </row>
    <row r="28" spans="1:16" x14ac:dyDescent="0.25">
      <c r="B28" s="18"/>
      <c r="C28" s="26"/>
      <c r="D28" s="26"/>
      <c r="E28" s="26"/>
      <c r="F28" s="26"/>
      <c r="G28" s="26"/>
      <c r="H28" s="26"/>
      <c r="J28" s="136"/>
      <c r="K28" s="26"/>
      <c r="L28" s="26"/>
      <c r="M28" s="26"/>
      <c r="N28" s="26"/>
      <c r="O28" s="26"/>
      <c r="P28" s="26"/>
    </row>
    <row r="29" spans="1:16" x14ac:dyDescent="0.25">
      <c r="J29" s="136"/>
      <c r="K29" s="26"/>
      <c r="L29" s="26"/>
      <c r="M29" s="26"/>
      <c r="N29" s="26"/>
      <c r="O29" s="26"/>
      <c r="P29" s="26"/>
    </row>
    <row r="30" spans="1:16" x14ac:dyDescent="0.25">
      <c r="A30" s="12"/>
      <c r="B30" s="137"/>
      <c r="C30" s="26"/>
      <c r="D30" s="26"/>
      <c r="E30" s="26"/>
      <c r="F30" s="26"/>
      <c r="G30" s="26"/>
      <c r="H30" s="26"/>
      <c r="J30" s="136"/>
      <c r="K30" s="26"/>
      <c r="L30" s="26"/>
      <c r="M30" s="26"/>
      <c r="N30" s="26"/>
      <c r="O30" s="26"/>
      <c r="P30" s="26"/>
    </row>
    <row r="31" spans="1:16" x14ac:dyDescent="0.25">
      <c r="B31" s="26"/>
      <c r="C31" s="26"/>
      <c r="D31" s="26"/>
      <c r="E31" s="26"/>
      <c r="F31" s="26"/>
      <c r="G31" s="26"/>
      <c r="H31" s="26"/>
      <c r="J31" s="136"/>
      <c r="K31" s="26"/>
      <c r="L31" s="26"/>
      <c r="M31" s="26"/>
      <c r="N31" s="26"/>
      <c r="O31" s="26"/>
      <c r="P31" s="26"/>
    </row>
    <row r="32" spans="1:16" x14ac:dyDescent="0.25">
      <c r="B32" s="63"/>
      <c r="C32" s="63"/>
      <c r="D32" s="63"/>
      <c r="E32" s="63"/>
      <c r="F32" s="63"/>
      <c r="G32" s="63"/>
      <c r="H32" s="26"/>
      <c r="J32" s="136"/>
      <c r="K32" s="26"/>
      <c r="L32" s="26"/>
      <c r="M32" s="26"/>
      <c r="N32" s="26"/>
      <c r="O32" s="26"/>
      <c r="P32" s="26"/>
    </row>
    <row r="33" spans="2:16" x14ac:dyDescent="0.25">
      <c r="B33" s="63"/>
      <c r="C33" s="63"/>
      <c r="D33" s="63"/>
      <c r="E33" s="63"/>
      <c r="F33" s="63"/>
      <c r="G33" s="63"/>
      <c r="H33" s="26"/>
      <c r="J33" s="136"/>
      <c r="K33" s="26"/>
      <c r="L33" s="26"/>
      <c r="M33" s="26"/>
      <c r="N33" s="26"/>
      <c r="O33" s="26"/>
      <c r="P33" s="26"/>
    </row>
    <row r="34" spans="2:16" x14ac:dyDescent="0.25">
      <c r="B34" s="63"/>
      <c r="C34" s="63"/>
      <c r="D34" s="63"/>
      <c r="E34" s="63"/>
      <c r="F34" s="63"/>
      <c r="G34" s="63"/>
      <c r="H34" s="26"/>
      <c r="J34" s="136"/>
      <c r="K34" s="26"/>
      <c r="L34" s="26"/>
      <c r="M34" s="26"/>
      <c r="N34" s="26"/>
      <c r="O34" s="26"/>
      <c r="P34" s="26"/>
    </row>
    <row r="35" spans="2:16" x14ac:dyDescent="0.25">
      <c r="B35" s="63"/>
      <c r="C35" s="63"/>
      <c r="D35" s="63"/>
      <c r="E35" s="63"/>
      <c r="F35" s="63"/>
      <c r="G35" s="63"/>
      <c r="H35" s="26"/>
      <c r="J35" s="136"/>
      <c r="K35" s="26"/>
      <c r="L35" s="26"/>
      <c r="M35" s="26"/>
      <c r="N35" s="26"/>
      <c r="O35" s="26"/>
      <c r="P35" s="26"/>
    </row>
    <row r="36" spans="2:16" x14ac:dyDescent="0.25">
      <c r="B36" s="63"/>
      <c r="C36" s="63"/>
      <c r="D36" s="63"/>
      <c r="E36" s="63"/>
      <c r="F36" s="63"/>
      <c r="G36" s="63"/>
      <c r="H36" s="26"/>
      <c r="J36" s="33"/>
      <c r="K36" s="26"/>
      <c r="L36" s="26"/>
      <c r="M36" s="26"/>
      <c r="N36" s="26"/>
      <c r="O36" s="26"/>
      <c r="P36" s="26"/>
    </row>
    <row r="37" spans="2:16" x14ac:dyDescent="0.25">
      <c r="B37" s="63"/>
      <c r="C37" s="63"/>
      <c r="D37" s="63"/>
      <c r="E37" s="63"/>
      <c r="F37" s="63"/>
      <c r="G37" s="63"/>
      <c r="H37" s="26"/>
      <c r="J37" s="33"/>
      <c r="K37" s="26"/>
      <c r="L37" s="26"/>
      <c r="M37" s="26"/>
      <c r="N37" s="26"/>
      <c r="O37" s="26"/>
      <c r="P37" s="26"/>
    </row>
    <row r="38" spans="2:16" x14ac:dyDescent="0.25">
      <c r="B38" s="136"/>
      <c r="C38" s="26"/>
      <c r="D38" s="52"/>
      <c r="E38" s="52"/>
      <c r="F38" s="52"/>
      <c r="G38" s="65"/>
      <c r="H38" s="26"/>
      <c r="J38" s="33"/>
      <c r="K38" s="26"/>
      <c r="L38" s="26"/>
      <c r="M38" s="26"/>
      <c r="N38" s="26"/>
      <c r="O38" s="26"/>
      <c r="P38" s="26"/>
    </row>
    <row r="39" spans="2:16" x14ac:dyDescent="0.25">
      <c r="B39" s="136"/>
      <c r="C39" s="26"/>
      <c r="D39" s="52"/>
      <c r="E39" s="52"/>
      <c r="F39" s="52"/>
      <c r="G39" s="65"/>
      <c r="H39" s="26"/>
      <c r="J39" s="33"/>
      <c r="K39" s="26"/>
      <c r="L39" s="26"/>
      <c r="M39" s="26"/>
      <c r="N39" s="26"/>
      <c r="O39" s="26"/>
      <c r="P39" s="26"/>
    </row>
    <row r="40" spans="2:16" x14ac:dyDescent="0.25">
      <c r="B40" s="136"/>
      <c r="C40" s="26"/>
      <c r="D40" s="52"/>
      <c r="E40" s="52"/>
      <c r="F40" s="52"/>
      <c r="G40" s="65"/>
      <c r="H40" s="26"/>
      <c r="J40" s="53"/>
      <c r="K40" s="26"/>
      <c r="L40" s="26"/>
      <c r="M40" s="26"/>
      <c r="N40" s="26"/>
      <c r="O40" s="26"/>
      <c r="P40" s="26"/>
    </row>
    <row r="41" spans="2:16" x14ac:dyDescent="0.25">
      <c r="B41" s="136"/>
      <c r="C41" s="26"/>
      <c r="D41" s="52"/>
      <c r="E41" s="52"/>
      <c r="F41" s="52"/>
      <c r="G41" s="65"/>
      <c r="H41" s="26"/>
      <c r="J41" s="18"/>
      <c r="K41" s="26"/>
      <c r="L41" s="26"/>
      <c r="M41" s="26"/>
      <c r="N41" s="26"/>
      <c r="O41" s="26"/>
      <c r="P41" s="26"/>
    </row>
    <row r="42" spans="2:16" x14ac:dyDescent="0.25">
      <c r="B42" s="136"/>
      <c r="C42" s="26"/>
      <c r="D42" s="52"/>
      <c r="E42" s="52"/>
      <c r="F42" s="52"/>
      <c r="G42" s="65"/>
      <c r="H42" s="26"/>
    </row>
    <row r="43" spans="2:16" x14ac:dyDescent="0.25">
      <c r="B43" s="136"/>
      <c r="C43" s="26"/>
      <c r="D43" s="52"/>
      <c r="E43" s="52"/>
      <c r="F43" s="52"/>
      <c r="G43" s="65"/>
      <c r="H43" s="26"/>
    </row>
    <row r="44" spans="2:16" x14ac:dyDescent="0.25">
      <c r="B44" s="33"/>
      <c r="C44" s="26"/>
      <c r="D44" s="52"/>
      <c r="E44" s="52"/>
      <c r="F44" s="52"/>
      <c r="G44" s="65"/>
      <c r="H44" s="26"/>
    </row>
    <row r="45" spans="2:16" x14ac:dyDescent="0.25">
      <c r="B45" s="33"/>
      <c r="C45" s="26"/>
      <c r="D45" s="52"/>
      <c r="E45" s="52"/>
      <c r="F45" s="52"/>
      <c r="G45" s="65"/>
      <c r="H45" s="26"/>
    </row>
    <row r="46" spans="2:16" x14ac:dyDescent="0.25">
      <c r="B46" s="33"/>
      <c r="C46" s="26"/>
      <c r="D46" s="52"/>
      <c r="E46" s="52"/>
      <c r="F46" s="52"/>
      <c r="G46" s="65"/>
      <c r="H46" s="26"/>
    </row>
    <row r="47" spans="2:16" x14ac:dyDescent="0.25">
      <c r="B47" s="33"/>
      <c r="C47" s="26"/>
      <c r="D47" s="52"/>
      <c r="E47" s="52"/>
      <c r="F47" s="52"/>
      <c r="G47" s="65"/>
      <c r="H47" s="26"/>
    </row>
    <row r="48" spans="2:16" x14ac:dyDescent="0.25">
      <c r="B48" s="53"/>
      <c r="C48" s="26"/>
      <c r="D48" s="52"/>
      <c r="E48" s="52"/>
      <c r="F48" s="52"/>
      <c r="G48" s="65"/>
      <c r="H48" s="26"/>
    </row>
    <row r="49" spans="2:8" x14ac:dyDescent="0.25">
      <c r="B49" s="18"/>
      <c r="C49" s="26"/>
      <c r="D49" s="52"/>
      <c r="E49" s="52"/>
      <c r="F49" s="52"/>
      <c r="G49" s="65"/>
      <c r="H49" s="26"/>
    </row>
    <row r="52" spans="2:8" x14ac:dyDescent="0.25">
      <c r="H52" s="11"/>
    </row>
  </sheetData>
  <mergeCells count="19">
    <mergeCell ref="B12:C12"/>
    <mergeCell ref="K12:L12"/>
    <mergeCell ref="B3:H3"/>
    <mergeCell ref="B5:B6"/>
    <mergeCell ref="C5:C6"/>
    <mergeCell ref="D5:F5"/>
    <mergeCell ref="G5:H5"/>
    <mergeCell ref="N5:N6"/>
    <mergeCell ref="O5:O6"/>
    <mergeCell ref="P5:P6"/>
    <mergeCell ref="K4:K6"/>
    <mergeCell ref="M5:M6"/>
    <mergeCell ref="M4:P4"/>
    <mergeCell ref="L4:L6"/>
    <mergeCell ref="B16:H16"/>
    <mergeCell ref="B18:B19"/>
    <mergeCell ref="C18:C19"/>
    <mergeCell ref="D18:H18"/>
    <mergeCell ref="B25:C25"/>
  </mergeCells>
  <pageMargins left="0.53" right="0.7" top="0.75" bottom="0.75" header="0.33" footer="0.3"/>
  <pageSetup paperSize="9" scale="90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46" zoomScale="80" zoomScaleNormal="80" workbookViewId="0">
      <selection activeCell="D7" sqref="D7"/>
    </sheetView>
  </sheetViews>
  <sheetFormatPr defaultRowHeight="15" x14ac:dyDescent="0.25"/>
  <cols>
    <col min="1" max="1" width="3.140625" customWidth="1"/>
    <col min="2" max="2" width="7.28515625" customWidth="1"/>
    <col min="3" max="3" width="25.28515625" customWidth="1"/>
    <col min="4" max="4" width="23.42578125" customWidth="1"/>
    <col min="5" max="5" width="25.140625" customWidth="1"/>
    <col min="6" max="6" width="6.85546875" customWidth="1"/>
    <col min="7" max="7" width="5.28515625" customWidth="1"/>
    <col min="8" max="8" width="25.140625" customWidth="1"/>
    <col min="9" max="9" width="17.28515625" customWidth="1"/>
    <col min="10" max="10" width="25" customWidth="1"/>
  </cols>
  <sheetData>
    <row r="1" spans="1:6" x14ac:dyDescent="0.25">
      <c r="B1" s="355" t="s">
        <v>365</v>
      </c>
      <c r="C1" s="355"/>
      <c r="D1" s="355"/>
      <c r="E1" s="355"/>
      <c r="F1" s="355"/>
    </row>
    <row r="3" spans="1:6" x14ac:dyDescent="0.25">
      <c r="B3" s="294" t="s">
        <v>0</v>
      </c>
      <c r="C3" s="294" t="s">
        <v>361</v>
      </c>
      <c r="D3" s="333" t="s">
        <v>339</v>
      </c>
      <c r="E3" s="333" t="s">
        <v>340</v>
      </c>
    </row>
    <row r="4" spans="1:6" x14ac:dyDescent="0.25">
      <c r="B4" s="296"/>
      <c r="C4" s="296"/>
      <c r="D4" s="334"/>
      <c r="E4" s="334"/>
    </row>
    <row r="5" spans="1:6" ht="34.15" customHeight="1" x14ac:dyDescent="0.25">
      <c r="B5" s="133" t="s">
        <v>3</v>
      </c>
      <c r="C5" s="99" t="s">
        <v>385</v>
      </c>
      <c r="D5" s="138">
        <v>3</v>
      </c>
      <c r="E5" s="138">
        <v>20</v>
      </c>
      <c r="F5" s="28"/>
    </row>
    <row r="6" spans="1:6" ht="34.15" customHeight="1" x14ac:dyDescent="0.25">
      <c r="B6" s="133" t="s">
        <v>4</v>
      </c>
      <c r="C6" s="99" t="s">
        <v>386</v>
      </c>
      <c r="D6" s="138">
        <v>4.2</v>
      </c>
      <c r="E6" s="138">
        <v>15</v>
      </c>
      <c r="F6" s="28"/>
    </row>
    <row r="7" spans="1:6" ht="34.15" customHeight="1" x14ac:dyDescent="0.25">
      <c r="B7" s="133" t="s">
        <v>5</v>
      </c>
      <c r="C7" s="99" t="s">
        <v>390</v>
      </c>
      <c r="D7" s="138">
        <v>4</v>
      </c>
      <c r="E7" s="138">
        <v>20</v>
      </c>
      <c r="F7" s="28"/>
    </row>
    <row r="8" spans="1:6" ht="34.15" customHeight="1" x14ac:dyDescent="0.25">
      <c r="B8" s="218" t="s">
        <v>6</v>
      </c>
      <c r="C8" s="99" t="s">
        <v>388</v>
      </c>
      <c r="D8" s="224">
        <v>2.5</v>
      </c>
      <c r="E8" s="224">
        <v>15</v>
      </c>
      <c r="F8" s="28"/>
    </row>
    <row r="9" spans="1:6" ht="34.15" customHeight="1" x14ac:dyDescent="0.25">
      <c r="B9" s="218" t="s">
        <v>7</v>
      </c>
      <c r="C9" s="99" t="s">
        <v>389</v>
      </c>
      <c r="D9" s="138">
        <v>3</v>
      </c>
      <c r="E9" s="138">
        <v>20</v>
      </c>
      <c r="F9" s="28"/>
    </row>
    <row r="10" spans="1:6" ht="34.15" customHeight="1" x14ac:dyDescent="0.25">
      <c r="B10" s="315" t="s">
        <v>25</v>
      </c>
      <c r="C10" s="317"/>
      <c r="D10" s="138">
        <f>SUM(D7:D9)</f>
        <v>9.5</v>
      </c>
      <c r="E10" s="138">
        <f>SUM(E5:E9)</f>
        <v>90</v>
      </c>
      <c r="F10" s="28"/>
    </row>
    <row r="13" spans="1:6" x14ac:dyDescent="0.25">
      <c r="A13" s="121"/>
      <c r="B13" s="1" t="s">
        <v>338</v>
      </c>
      <c r="F13" s="26"/>
    </row>
    <row r="14" spans="1:6" x14ac:dyDescent="0.25">
      <c r="A14" s="26"/>
      <c r="F14" s="26"/>
    </row>
    <row r="15" spans="1:6" x14ac:dyDescent="0.25">
      <c r="A15" s="26"/>
      <c r="B15" s="294" t="s">
        <v>0</v>
      </c>
      <c r="C15" s="294" t="s">
        <v>361</v>
      </c>
      <c r="D15" s="333" t="s">
        <v>195</v>
      </c>
      <c r="E15" s="294" t="s">
        <v>196</v>
      </c>
      <c r="F15" s="26"/>
    </row>
    <row r="16" spans="1:6" x14ac:dyDescent="0.25">
      <c r="A16" s="26"/>
      <c r="B16" s="296"/>
      <c r="C16" s="296"/>
      <c r="D16" s="334"/>
      <c r="E16" s="296"/>
      <c r="F16" s="26"/>
    </row>
    <row r="17" spans="1:6" ht="30.75" customHeight="1" x14ac:dyDescent="0.25">
      <c r="A17" s="26"/>
      <c r="B17" s="247" t="s">
        <v>3</v>
      </c>
      <c r="C17" s="99" t="s">
        <v>385</v>
      </c>
      <c r="D17" s="254">
        <v>2</v>
      </c>
      <c r="E17" s="201"/>
      <c r="F17" s="26"/>
    </row>
    <row r="18" spans="1:6" ht="30" customHeight="1" x14ac:dyDescent="0.25">
      <c r="A18" s="26"/>
      <c r="B18" s="247" t="s">
        <v>4</v>
      </c>
      <c r="C18" s="99" t="s">
        <v>386</v>
      </c>
      <c r="D18" s="254">
        <v>1</v>
      </c>
      <c r="E18" s="201"/>
      <c r="F18" s="26"/>
    </row>
    <row r="19" spans="1:6" ht="26.25" customHeight="1" x14ac:dyDescent="0.25">
      <c r="A19" s="26"/>
      <c r="B19" s="247" t="s">
        <v>5</v>
      </c>
      <c r="C19" s="99" t="s">
        <v>390</v>
      </c>
      <c r="D19" s="254"/>
      <c r="E19" s="201"/>
      <c r="F19" s="26"/>
    </row>
    <row r="20" spans="1:6" ht="30.75" customHeight="1" x14ac:dyDescent="0.25">
      <c r="A20" s="26"/>
      <c r="B20" s="247" t="s">
        <v>6</v>
      </c>
      <c r="C20" s="99" t="s">
        <v>388</v>
      </c>
      <c r="D20" s="254"/>
      <c r="E20" s="201"/>
      <c r="F20" s="26"/>
    </row>
    <row r="21" spans="1:6" ht="30.75" customHeight="1" x14ac:dyDescent="0.25">
      <c r="A21" s="26"/>
      <c r="B21" s="247" t="s">
        <v>7</v>
      </c>
      <c r="C21" s="99" t="s">
        <v>389</v>
      </c>
      <c r="D21" s="254"/>
      <c r="E21" s="201"/>
      <c r="F21" s="26"/>
    </row>
    <row r="22" spans="1:6" ht="29.25" customHeight="1" x14ac:dyDescent="0.25">
      <c r="A22" s="26"/>
      <c r="B22" s="315" t="s">
        <v>25</v>
      </c>
      <c r="C22" s="317"/>
      <c r="D22" s="254">
        <f>SUM(D17:D21)</f>
        <v>3</v>
      </c>
      <c r="E22" s="201"/>
      <c r="F22" s="26"/>
    </row>
    <row r="23" spans="1:6" x14ac:dyDescent="0.25">
      <c r="A23" s="26"/>
      <c r="B23" s="136"/>
      <c r="C23" s="26"/>
      <c r="D23" s="52"/>
      <c r="E23" s="26"/>
      <c r="F23" s="26"/>
    </row>
    <row r="24" spans="1:6" x14ac:dyDescent="0.25">
      <c r="A24" s="26"/>
      <c r="B24" s="33"/>
      <c r="C24" s="26"/>
      <c r="D24" s="52"/>
      <c r="E24" s="26"/>
      <c r="F24" s="26"/>
    </row>
    <row r="25" spans="1:6" x14ac:dyDescent="0.25">
      <c r="A25" s="26"/>
      <c r="B25" s="33"/>
      <c r="C25" s="26"/>
      <c r="D25" s="52"/>
      <c r="E25" s="26"/>
      <c r="F25" s="26"/>
    </row>
    <row r="26" spans="1:6" x14ac:dyDescent="0.25">
      <c r="A26" s="26"/>
      <c r="B26" s="33"/>
      <c r="C26" s="26"/>
      <c r="D26" s="52"/>
      <c r="E26" s="26"/>
      <c r="F26" s="26"/>
    </row>
    <row r="27" spans="1:6" x14ac:dyDescent="0.25">
      <c r="A27" s="26"/>
      <c r="B27" s="33"/>
      <c r="C27" s="26"/>
      <c r="D27" s="52"/>
      <c r="E27" s="26"/>
      <c r="F27" s="26"/>
    </row>
    <row r="28" spans="1:6" x14ac:dyDescent="0.25">
      <c r="A28" s="26"/>
      <c r="B28" s="53"/>
      <c r="C28" s="26"/>
      <c r="D28" s="52"/>
      <c r="E28" s="26"/>
      <c r="F28" s="26"/>
    </row>
    <row r="29" spans="1:6" x14ac:dyDescent="0.25">
      <c r="A29" s="26"/>
      <c r="B29" s="18"/>
      <c r="C29" s="26"/>
      <c r="D29" s="52"/>
      <c r="E29" s="26"/>
      <c r="F29" s="26"/>
    </row>
    <row r="30" spans="1:6" x14ac:dyDescent="0.25">
      <c r="A30" s="26"/>
      <c r="B30" s="26"/>
      <c r="C30" s="26"/>
      <c r="D30" s="26"/>
      <c r="E30" s="26"/>
      <c r="F30" s="26"/>
    </row>
    <row r="31" spans="1:6" x14ac:dyDescent="0.25">
      <c r="A31" s="26"/>
      <c r="B31" s="26"/>
      <c r="C31" s="26"/>
      <c r="D31" s="26"/>
      <c r="E31" s="26"/>
      <c r="F31" s="26"/>
    </row>
    <row r="32" spans="1:6" x14ac:dyDescent="0.25">
      <c r="A32" s="26"/>
      <c r="B32" s="26"/>
      <c r="C32" s="26"/>
      <c r="D32" s="26"/>
      <c r="E32" s="26"/>
      <c r="F32" s="26"/>
    </row>
    <row r="33" spans="1:6" x14ac:dyDescent="0.25">
      <c r="A33" s="26"/>
      <c r="B33" s="26"/>
      <c r="C33" s="26"/>
      <c r="D33" s="26"/>
      <c r="E33" s="26"/>
      <c r="F33" s="26"/>
    </row>
    <row r="34" spans="1:6" x14ac:dyDescent="0.25">
      <c r="A34" s="26"/>
      <c r="B34" s="26"/>
      <c r="C34" s="26"/>
      <c r="D34" s="26"/>
      <c r="E34" s="26"/>
      <c r="F34" s="26"/>
    </row>
    <row r="37" spans="1:6" x14ac:dyDescent="0.25">
      <c r="B37" t="s">
        <v>197</v>
      </c>
    </row>
    <row r="50" spans="5:5" x14ac:dyDescent="0.25">
      <c r="E50" s="1"/>
    </row>
  </sheetData>
  <mergeCells count="11">
    <mergeCell ref="B22:C22"/>
    <mergeCell ref="B1:F1"/>
    <mergeCell ref="B15:B16"/>
    <mergeCell ref="C15:C16"/>
    <mergeCell ref="D15:D16"/>
    <mergeCell ref="E15:E16"/>
    <mergeCell ref="E3:E4"/>
    <mergeCell ref="D3:D4"/>
    <mergeCell ref="B10:C10"/>
    <mergeCell ref="B3:B4"/>
    <mergeCell ref="C3:C4"/>
  </mergeCells>
  <pageMargins left="0.7" right="0.7" top="0.75" bottom="0.75" header="0.3" footer="0.3"/>
  <pageSetup paperSize="9" orientation="portrait" horizontalDpi="4294967292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9"/>
  <sheetViews>
    <sheetView zoomScale="69" zoomScaleNormal="69" workbookViewId="0">
      <selection activeCell="T31" sqref="T31"/>
    </sheetView>
  </sheetViews>
  <sheetFormatPr defaultRowHeight="15" x14ac:dyDescent="0.25"/>
  <cols>
    <col min="1" max="1" width="3.140625" customWidth="1"/>
    <col min="2" max="2" width="4.28515625" customWidth="1"/>
    <col min="4" max="4" width="39.42578125" customWidth="1"/>
    <col min="5" max="5" width="31.28515625" customWidth="1"/>
    <col min="6" max="6" width="2.7109375" customWidth="1"/>
    <col min="7" max="7" width="6.85546875" customWidth="1"/>
    <col min="8" max="8" width="34.28515625" customWidth="1"/>
    <col min="9" max="9" width="36.5703125" customWidth="1"/>
  </cols>
  <sheetData>
    <row r="1" spans="1:10" x14ac:dyDescent="0.25">
      <c r="A1" s="12"/>
      <c r="C1" s="137" t="s">
        <v>341</v>
      </c>
      <c r="F1" s="26"/>
      <c r="G1" s="26"/>
    </row>
    <row r="2" spans="1:10" x14ac:dyDescent="0.25">
      <c r="A2" s="12"/>
      <c r="C2" s="1"/>
      <c r="F2" s="26"/>
      <c r="G2" s="26"/>
    </row>
    <row r="3" spans="1:10" x14ac:dyDescent="0.25">
      <c r="C3" s="1" t="s">
        <v>383</v>
      </c>
      <c r="F3" s="26"/>
      <c r="G3" s="199" t="s">
        <v>384</v>
      </c>
    </row>
    <row r="4" spans="1:10" x14ac:dyDescent="0.25">
      <c r="C4" s="136"/>
      <c r="D4" s="136"/>
      <c r="E4" s="18"/>
      <c r="F4" s="26"/>
      <c r="G4" s="136"/>
      <c r="H4" s="136"/>
      <c r="I4" s="136"/>
      <c r="J4" s="26"/>
    </row>
    <row r="5" spans="1:10" ht="25.15" customHeight="1" x14ac:dyDescent="0.25">
      <c r="C5" s="133" t="s">
        <v>0</v>
      </c>
      <c r="D5" s="133" t="s">
        <v>196</v>
      </c>
      <c r="E5" s="133" t="s">
        <v>342</v>
      </c>
      <c r="F5" s="52"/>
      <c r="G5" s="133" t="s">
        <v>0</v>
      </c>
      <c r="H5" s="133" t="s">
        <v>173</v>
      </c>
      <c r="I5" s="133" t="s">
        <v>25</v>
      </c>
    </row>
    <row r="6" spans="1:10" ht="24.6" customHeight="1" x14ac:dyDescent="0.25">
      <c r="C6" s="133" t="s">
        <v>3</v>
      </c>
      <c r="D6" s="151" t="s">
        <v>407</v>
      </c>
      <c r="E6" s="138" t="s">
        <v>343</v>
      </c>
      <c r="F6" s="52"/>
      <c r="G6" s="133" t="s">
        <v>3</v>
      </c>
      <c r="H6" s="151" t="s">
        <v>405</v>
      </c>
      <c r="I6" s="138">
        <v>1</v>
      </c>
    </row>
    <row r="7" spans="1:10" ht="33" customHeight="1" x14ac:dyDescent="0.25">
      <c r="C7" s="133" t="s">
        <v>4</v>
      </c>
      <c r="D7" s="151" t="s">
        <v>406</v>
      </c>
      <c r="E7" s="138" t="s">
        <v>343</v>
      </c>
      <c r="F7" s="52"/>
      <c r="G7" s="133" t="s">
        <v>4</v>
      </c>
      <c r="H7" s="151" t="s">
        <v>405</v>
      </c>
      <c r="I7" s="138">
        <v>1</v>
      </c>
    </row>
    <row r="8" spans="1:10" ht="32.450000000000003" customHeight="1" x14ac:dyDescent="0.25">
      <c r="C8" s="133" t="s">
        <v>5</v>
      </c>
      <c r="D8" s="151" t="s">
        <v>409</v>
      </c>
      <c r="E8" s="160" t="s">
        <v>343</v>
      </c>
      <c r="F8" s="52"/>
      <c r="G8" s="133" t="s">
        <v>5</v>
      </c>
      <c r="H8" s="151" t="s">
        <v>408</v>
      </c>
      <c r="I8" s="177">
        <v>1</v>
      </c>
    </row>
    <row r="9" spans="1:10" ht="32.450000000000003" customHeight="1" x14ac:dyDescent="0.25">
      <c r="C9" s="133" t="s">
        <v>6</v>
      </c>
      <c r="D9" s="151" t="s">
        <v>418</v>
      </c>
      <c r="E9" s="138" t="s">
        <v>343</v>
      </c>
      <c r="F9" s="52"/>
      <c r="G9" s="133" t="s">
        <v>6</v>
      </c>
      <c r="H9" s="151" t="s">
        <v>405</v>
      </c>
      <c r="I9" s="177">
        <v>1</v>
      </c>
    </row>
    <row r="10" spans="1:10" ht="31.9" customHeight="1" x14ac:dyDescent="0.25">
      <c r="C10" s="133" t="s">
        <v>7</v>
      </c>
      <c r="D10" s="151" t="s">
        <v>419</v>
      </c>
      <c r="E10" s="138" t="s">
        <v>343</v>
      </c>
      <c r="F10" s="52"/>
      <c r="G10" s="133" t="s">
        <v>7</v>
      </c>
      <c r="H10" s="151" t="s">
        <v>405</v>
      </c>
      <c r="I10" s="177">
        <v>1</v>
      </c>
    </row>
    <row r="11" spans="1:10" ht="31.9" customHeight="1" x14ac:dyDescent="0.25">
      <c r="C11" s="218" t="s">
        <v>8</v>
      </c>
      <c r="D11" s="151" t="s">
        <v>410</v>
      </c>
      <c r="E11" s="234" t="s">
        <v>343</v>
      </c>
      <c r="F11" s="52"/>
      <c r="G11" s="133" t="s">
        <v>8</v>
      </c>
      <c r="H11" s="151" t="s">
        <v>411</v>
      </c>
      <c r="I11" s="224">
        <v>1</v>
      </c>
    </row>
    <row r="12" spans="1:10" ht="31.9" customHeight="1" x14ac:dyDescent="0.25">
      <c r="C12" s="238" t="s">
        <v>9</v>
      </c>
      <c r="D12" s="151" t="s">
        <v>391</v>
      </c>
      <c r="E12" s="138" t="s">
        <v>343</v>
      </c>
      <c r="F12" s="52"/>
      <c r="G12" s="238" t="s">
        <v>9</v>
      </c>
      <c r="H12" s="151" t="s">
        <v>411</v>
      </c>
      <c r="I12" s="234">
        <v>1</v>
      </c>
    </row>
    <row r="13" spans="1:10" ht="32.450000000000003" customHeight="1" x14ac:dyDescent="0.25">
      <c r="C13" s="193"/>
      <c r="D13" s="195"/>
      <c r="E13" s="194"/>
      <c r="F13" s="52"/>
      <c r="I13" s="124"/>
    </row>
    <row r="14" spans="1:10" ht="33" customHeight="1" x14ac:dyDescent="0.25">
      <c r="C14" s="114"/>
      <c r="D14" s="40"/>
      <c r="E14" s="124"/>
      <c r="F14" s="52"/>
      <c r="G14" s="26"/>
      <c r="H14" s="26"/>
      <c r="I14" s="26"/>
    </row>
    <row r="15" spans="1:10" ht="32.450000000000003" customHeight="1" x14ac:dyDescent="0.25">
      <c r="C15" s="143"/>
      <c r="D15" s="40" t="s">
        <v>413</v>
      </c>
      <c r="E15" s="124"/>
      <c r="F15" s="52"/>
      <c r="G15" s="26"/>
      <c r="H15" s="26" t="s">
        <v>412</v>
      </c>
      <c r="I15" s="26"/>
    </row>
    <row r="16" spans="1:10" ht="31.9" customHeight="1" x14ac:dyDescent="0.25">
      <c r="C16" s="233" t="s">
        <v>0</v>
      </c>
      <c r="D16" s="233" t="s">
        <v>196</v>
      </c>
      <c r="E16" s="233" t="s">
        <v>342</v>
      </c>
      <c r="F16" s="52"/>
      <c r="G16" s="233" t="s">
        <v>0</v>
      </c>
      <c r="H16" s="233" t="s">
        <v>173</v>
      </c>
      <c r="I16" s="233" t="s">
        <v>25</v>
      </c>
    </row>
    <row r="17" spans="1:9" ht="31.9" customHeight="1" x14ac:dyDescent="0.25">
      <c r="C17" s="233" t="s">
        <v>3</v>
      </c>
      <c r="D17" s="151" t="s">
        <v>414</v>
      </c>
      <c r="E17" s="234" t="s">
        <v>343</v>
      </c>
      <c r="F17" s="52"/>
      <c r="G17" s="233" t="s">
        <v>3</v>
      </c>
      <c r="H17" s="151" t="s">
        <v>411</v>
      </c>
      <c r="I17" s="234">
        <v>1</v>
      </c>
    </row>
    <row r="18" spans="1:9" ht="32.450000000000003" customHeight="1" x14ac:dyDescent="0.25">
      <c r="C18" s="233" t="s">
        <v>4</v>
      </c>
      <c r="D18" s="151" t="s">
        <v>415</v>
      </c>
      <c r="E18" s="234" t="s">
        <v>343</v>
      </c>
      <c r="F18" s="52"/>
      <c r="G18" s="233" t="s">
        <v>4</v>
      </c>
      <c r="H18" s="151" t="s">
        <v>405</v>
      </c>
      <c r="I18" s="234">
        <v>1</v>
      </c>
    </row>
    <row r="19" spans="1:9" ht="29.25" customHeight="1" x14ac:dyDescent="0.25">
      <c r="A19" s="12"/>
      <c r="C19" s="233" t="s">
        <v>5</v>
      </c>
      <c r="D19" s="151" t="s">
        <v>416</v>
      </c>
      <c r="E19" s="234" t="s">
        <v>343</v>
      </c>
      <c r="F19" s="52"/>
      <c r="G19" s="233" t="s">
        <v>5</v>
      </c>
      <c r="H19" s="151" t="s">
        <v>411</v>
      </c>
      <c r="I19" s="234">
        <v>1</v>
      </c>
    </row>
    <row r="20" spans="1:9" ht="27" customHeight="1" x14ac:dyDescent="0.25">
      <c r="C20" s="233" t="s">
        <v>6</v>
      </c>
      <c r="D20" s="151" t="s">
        <v>391</v>
      </c>
      <c r="E20" s="234" t="s">
        <v>343</v>
      </c>
      <c r="F20" s="52"/>
      <c r="G20" s="233" t="s">
        <v>6</v>
      </c>
      <c r="H20" s="151" t="s">
        <v>405</v>
      </c>
      <c r="I20" s="234">
        <v>1</v>
      </c>
    </row>
    <row r="21" spans="1:9" ht="24.75" customHeight="1" x14ac:dyDescent="0.25">
      <c r="C21" s="233" t="s">
        <v>7</v>
      </c>
      <c r="D21" s="151" t="s">
        <v>417</v>
      </c>
      <c r="E21" s="234" t="s">
        <v>343</v>
      </c>
      <c r="F21" s="52"/>
      <c r="G21" s="233" t="s">
        <v>7</v>
      </c>
      <c r="H21" s="151" t="s">
        <v>405</v>
      </c>
      <c r="I21" s="234">
        <v>1</v>
      </c>
    </row>
    <row r="22" spans="1:9" ht="27.75" customHeight="1" x14ac:dyDescent="0.25">
      <c r="C22" s="233" t="s">
        <v>8</v>
      </c>
      <c r="D22" s="151" t="s">
        <v>417</v>
      </c>
      <c r="E22" s="234" t="s">
        <v>343</v>
      </c>
      <c r="F22" s="52"/>
      <c r="G22" s="233" t="s">
        <v>8</v>
      </c>
      <c r="H22" s="151" t="s">
        <v>405</v>
      </c>
      <c r="I22" s="234">
        <v>1</v>
      </c>
    </row>
    <row r="23" spans="1:9" ht="31.5" customHeight="1" x14ac:dyDescent="0.25">
      <c r="C23" s="233" t="s">
        <v>9</v>
      </c>
      <c r="D23" s="151" t="s">
        <v>417</v>
      </c>
      <c r="E23" s="234" t="s">
        <v>343</v>
      </c>
      <c r="F23" s="52"/>
      <c r="G23" s="233" t="s">
        <v>9</v>
      </c>
      <c r="H23" s="151" t="s">
        <v>405</v>
      </c>
      <c r="I23" s="234">
        <v>1</v>
      </c>
    </row>
    <row r="24" spans="1:9" ht="24" customHeight="1" x14ac:dyDescent="0.25">
      <c r="C24" s="233" t="s">
        <v>10</v>
      </c>
      <c r="D24" s="151" t="s">
        <v>417</v>
      </c>
      <c r="E24" s="234" t="s">
        <v>343</v>
      </c>
      <c r="F24" s="52"/>
      <c r="G24" s="234" t="s">
        <v>10</v>
      </c>
      <c r="H24" s="151" t="s">
        <v>405</v>
      </c>
      <c r="I24" s="234">
        <v>1</v>
      </c>
    </row>
    <row r="25" spans="1:9" ht="29.25" customHeight="1" x14ac:dyDescent="0.25">
      <c r="C25" s="233" t="s">
        <v>11</v>
      </c>
      <c r="D25" s="151" t="s">
        <v>417</v>
      </c>
      <c r="E25" s="234" t="s">
        <v>343</v>
      </c>
      <c r="F25" s="26"/>
      <c r="G25" s="234" t="s">
        <v>11</v>
      </c>
      <c r="H25" s="151" t="s">
        <v>190</v>
      </c>
      <c r="I25" s="239">
        <v>1</v>
      </c>
    </row>
    <row r="26" spans="1:9" ht="27.75" customHeight="1" x14ac:dyDescent="0.25">
      <c r="C26" s="136"/>
      <c r="D26" s="18"/>
      <c r="E26" s="65"/>
      <c r="F26" s="26"/>
    </row>
    <row r="27" spans="1:9" x14ac:dyDescent="0.25">
      <c r="C27" s="136"/>
      <c r="D27" s="18"/>
      <c r="E27" s="65"/>
    </row>
    <row r="28" spans="1:9" x14ac:dyDescent="0.25">
      <c r="C28" s="136"/>
      <c r="D28" s="18"/>
      <c r="E28" s="65"/>
    </row>
    <row r="29" spans="1:9" x14ac:dyDescent="0.25">
      <c r="C29" s="136"/>
      <c r="D29" s="18"/>
      <c r="E29" s="65"/>
    </row>
  </sheetData>
  <pageMargins left="0.9" right="0.7" top="0.75" bottom="0.75" header="0.3" footer="0.3"/>
  <pageSetup paperSize="9" scale="95" orientation="portrait" horizont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56"/>
  <sheetViews>
    <sheetView view="pageBreakPreview" zoomScaleNormal="110" zoomScaleSheetLayoutView="100" workbookViewId="0">
      <selection activeCell="D25" sqref="D25"/>
    </sheetView>
  </sheetViews>
  <sheetFormatPr defaultRowHeight="15" x14ac:dyDescent="0.25"/>
  <cols>
    <col min="1" max="1" width="3.28515625" customWidth="1"/>
    <col min="2" max="2" width="6" customWidth="1"/>
    <col min="3" max="3" width="53.85546875" customWidth="1"/>
    <col min="4" max="4" width="20.7109375" customWidth="1"/>
  </cols>
  <sheetData>
    <row r="1" spans="1:4" x14ac:dyDescent="0.25">
      <c r="A1" s="12"/>
      <c r="B1" s="1" t="s">
        <v>346</v>
      </c>
    </row>
    <row r="2" spans="1:4" x14ac:dyDescent="0.25">
      <c r="B2" s="1" t="s">
        <v>217</v>
      </c>
      <c r="C2" s="1"/>
      <c r="D2" s="1"/>
    </row>
    <row r="3" spans="1:4" x14ac:dyDescent="0.25">
      <c r="B3" s="12" t="s">
        <v>218</v>
      </c>
      <c r="C3" s="1" t="s">
        <v>349</v>
      </c>
      <c r="D3" s="1" t="s">
        <v>348</v>
      </c>
    </row>
    <row r="4" spans="1:4" x14ac:dyDescent="0.25">
      <c r="B4" s="12" t="s">
        <v>219</v>
      </c>
      <c r="C4" s="1" t="s">
        <v>350</v>
      </c>
      <c r="D4" s="1" t="s">
        <v>354</v>
      </c>
    </row>
    <row r="5" spans="1:4" x14ac:dyDescent="0.25">
      <c r="B5" s="12" t="s">
        <v>220</v>
      </c>
      <c r="C5" s="1" t="s">
        <v>221</v>
      </c>
      <c r="D5" s="1" t="s">
        <v>351</v>
      </c>
    </row>
    <row r="7" spans="1:4" x14ac:dyDescent="0.25">
      <c r="B7" s="23" t="s">
        <v>222</v>
      </c>
    </row>
    <row r="8" spans="1:4" x14ac:dyDescent="0.25">
      <c r="B8" s="12" t="s">
        <v>218</v>
      </c>
      <c r="C8" s="1" t="s">
        <v>355</v>
      </c>
      <c r="D8" s="1" t="s">
        <v>356</v>
      </c>
    </row>
    <row r="9" spans="1:4" x14ac:dyDescent="0.25">
      <c r="B9" s="12" t="s">
        <v>219</v>
      </c>
      <c r="C9" s="1" t="s">
        <v>347</v>
      </c>
      <c r="D9" s="1" t="s">
        <v>348</v>
      </c>
    </row>
    <row r="10" spans="1:4" x14ac:dyDescent="0.25">
      <c r="B10" s="12" t="s">
        <v>220</v>
      </c>
      <c r="C10" s="1" t="s">
        <v>352</v>
      </c>
      <c r="D10" s="1" t="s">
        <v>354</v>
      </c>
    </row>
    <row r="12" spans="1:4" x14ac:dyDescent="0.25">
      <c r="B12" s="23" t="s">
        <v>223</v>
      </c>
    </row>
    <row r="13" spans="1:4" x14ac:dyDescent="0.25">
      <c r="B13" s="12" t="s">
        <v>218</v>
      </c>
      <c r="C13" s="1" t="s">
        <v>224</v>
      </c>
      <c r="D13" s="1" t="s">
        <v>225</v>
      </c>
    </row>
    <row r="14" spans="1:4" x14ac:dyDescent="0.25">
      <c r="B14" s="12" t="s">
        <v>219</v>
      </c>
      <c r="C14" s="1" t="s">
        <v>226</v>
      </c>
      <c r="D14" s="1" t="s">
        <v>225</v>
      </c>
    </row>
    <row r="15" spans="1:4" ht="12" customHeight="1" x14ac:dyDescent="0.25"/>
    <row r="16" spans="1:4" x14ac:dyDescent="0.25">
      <c r="B16" s="1" t="s">
        <v>227</v>
      </c>
      <c r="C16" s="1"/>
    </row>
    <row r="17" spans="2:4" x14ac:dyDescent="0.25">
      <c r="B17" s="14" t="s">
        <v>0</v>
      </c>
      <c r="C17" s="14" t="s">
        <v>228</v>
      </c>
      <c r="D17" s="14" t="s">
        <v>196</v>
      </c>
    </row>
    <row r="18" spans="2:4" x14ac:dyDescent="0.25">
      <c r="B18" s="14" t="s">
        <v>3</v>
      </c>
      <c r="C18" s="8" t="s">
        <v>229</v>
      </c>
      <c r="D18" s="159" t="s">
        <v>357</v>
      </c>
    </row>
    <row r="19" spans="2:4" x14ac:dyDescent="0.25">
      <c r="B19" s="14" t="s">
        <v>4</v>
      </c>
      <c r="C19" s="8" t="s">
        <v>230</v>
      </c>
      <c r="D19" s="150" t="s">
        <v>231</v>
      </c>
    </row>
    <row r="20" spans="2:4" x14ac:dyDescent="0.25">
      <c r="B20" s="14" t="s">
        <v>5</v>
      </c>
      <c r="C20" s="8" t="s">
        <v>232</v>
      </c>
      <c r="D20" s="150" t="s">
        <v>233</v>
      </c>
    </row>
    <row r="21" spans="2:4" x14ac:dyDescent="0.25">
      <c r="B21" s="14" t="s">
        <v>6</v>
      </c>
      <c r="C21" s="8" t="s">
        <v>234</v>
      </c>
      <c r="D21" s="16"/>
    </row>
    <row r="22" spans="2:4" x14ac:dyDescent="0.25">
      <c r="B22" s="14" t="s">
        <v>7</v>
      </c>
      <c r="C22" s="8" t="s">
        <v>235</v>
      </c>
      <c r="D22" s="16" t="s">
        <v>360</v>
      </c>
    </row>
    <row r="23" spans="2:4" x14ac:dyDescent="0.25">
      <c r="B23" s="14" t="s">
        <v>8</v>
      </c>
      <c r="C23" s="8" t="s">
        <v>236</v>
      </c>
      <c r="D23" s="16" t="s">
        <v>358</v>
      </c>
    </row>
    <row r="24" spans="2:4" x14ac:dyDescent="0.25">
      <c r="B24" s="14" t="s">
        <v>9</v>
      </c>
      <c r="C24" s="8" t="s">
        <v>237</v>
      </c>
      <c r="D24" s="16" t="s">
        <v>358</v>
      </c>
    </row>
    <row r="25" spans="2:4" x14ac:dyDescent="0.25">
      <c r="B25" s="14" t="s">
        <v>10</v>
      </c>
      <c r="C25" s="8" t="s">
        <v>238</v>
      </c>
      <c r="D25" s="16" t="s">
        <v>359</v>
      </c>
    </row>
    <row r="26" spans="2:4" x14ac:dyDescent="0.25">
      <c r="B26" s="17" t="s">
        <v>11</v>
      </c>
      <c r="C26" s="8" t="s">
        <v>239</v>
      </c>
      <c r="D26" s="16"/>
    </row>
    <row r="27" spans="2:4" ht="12" customHeight="1" x14ac:dyDescent="0.25">
      <c r="C27" s="1"/>
    </row>
    <row r="28" spans="2:4" x14ac:dyDescent="0.25">
      <c r="B28" s="244" t="s">
        <v>420</v>
      </c>
      <c r="C28" s="22"/>
    </row>
    <row r="29" spans="2:4" ht="33" customHeight="1" x14ac:dyDescent="0.25">
      <c r="B29" s="14" t="s">
        <v>0</v>
      </c>
      <c r="C29" s="9" t="s">
        <v>228</v>
      </c>
      <c r="D29" s="190" t="s">
        <v>379</v>
      </c>
    </row>
    <row r="30" spans="2:4" x14ac:dyDescent="0.25">
      <c r="B30" s="294" t="s">
        <v>3</v>
      </c>
      <c r="C30" s="267" t="s">
        <v>421</v>
      </c>
      <c r="D30" s="370" t="s">
        <v>422</v>
      </c>
    </row>
    <row r="31" spans="2:4" ht="11.25" customHeight="1" x14ac:dyDescent="0.25">
      <c r="B31" s="296"/>
      <c r="C31" s="268"/>
      <c r="D31" s="371"/>
    </row>
    <row r="32" spans="2:4" x14ac:dyDescent="0.25">
      <c r="B32" s="294" t="s">
        <v>4</v>
      </c>
      <c r="C32" s="267" t="s">
        <v>423</v>
      </c>
      <c r="D32" s="285" t="s">
        <v>424</v>
      </c>
    </row>
    <row r="33" spans="2:4" ht="9.75" customHeight="1" x14ac:dyDescent="0.25">
      <c r="B33" s="296"/>
      <c r="C33" s="268"/>
      <c r="D33" s="287"/>
    </row>
    <row r="34" spans="2:4" x14ac:dyDescent="0.25">
      <c r="B34" s="294" t="s">
        <v>5</v>
      </c>
      <c r="C34" s="368" t="s">
        <v>425</v>
      </c>
      <c r="D34" s="285" t="s">
        <v>426</v>
      </c>
    </row>
    <row r="35" spans="2:4" ht="15" customHeight="1" x14ac:dyDescent="0.25">
      <c r="B35" s="296"/>
      <c r="C35" s="369"/>
      <c r="D35" s="287"/>
    </row>
    <row r="36" spans="2:4" ht="20.25" customHeight="1" x14ac:dyDescent="0.25">
      <c r="B36" s="175" t="s">
        <v>6</v>
      </c>
      <c r="C36" s="245" t="s">
        <v>427</v>
      </c>
      <c r="D36" s="243" t="s">
        <v>428</v>
      </c>
    </row>
    <row r="37" spans="2:4" ht="21" customHeight="1" x14ac:dyDescent="0.25">
      <c r="B37" s="172" t="s">
        <v>7</v>
      </c>
      <c r="C37" s="245" t="s">
        <v>429</v>
      </c>
      <c r="D37" s="243" t="s">
        <v>430</v>
      </c>
    </row>
    <row r="38" spans="2:4" x14ac:dyDescent="0.25">
      <c r="B38" s="294" t="s">
        <v>8</v>
      </c>
      <c r="C38" s="368" t="s">
        <v>432</v>
      </c>
      <c r="D38" s="285" t="s">
        <v>433</v>
      </c>
    </row>
    <row r="39" spans="2:4" ht="16.5" customHeight="1" x14ac:dyDescent="0.25">
      <c r="B39" s="296"/>
      <c r="C39" s="369"/>
      <c r="D39" s="287"/>
    </row>
    <row r="40" spans="2:4" ht="16.5" customHeight="1" x14ac:dyDescent="0.25">
      <c r="B40" s="294" t="s">
        <v>9</v>
      </c>
      <c r="C40" s="368" t="s">
        <v>431</v>
      </c>
      <c r="D40" s="285" t="s">
        <v>434</v>
      </c>
    </row>
    <row r="41" spans="2:4" ht="16.5" customHeight="1" x14ac:dyDescent="0.25">
      <c r="B41" s="296"/>
      <c r="C41" s="369"/>
      <c r="D41" s="287"/>
    </row>
    <row r="42" spans="2:4" ht="16.5" customHeight="1" x14ac:dyDescent="0.25">
      <c r="B42" s="294" t="s">
        <v>10</v>
      </c>
      <c r="C42" s="368" t="s">
        <v>431</v>
      </c>
      <c r="D42" s="285" t="s">
        <v>435</v>
      </c>
    </row>
    <row r="43" spans="2:4" ht="16.5" customHeight="1" x14ac:dyDescent="0.25">
      <c r="B43" s="296"/>
      <c r="C43" s="369"/>
      <c r="D43" s="287"/>
    </row>
    <row r="44" spans="2:4" ht="16.5" customHeight="1" x14ac:dyDescent="0.25">
      <c r="B44" s="294" t="s">
        <v>11</v>
      </c>
      <c r="C44" s="368" t="s">
        <v>436</v>
      </c>
      <c r="D44" s="285" t="s">
        <v>437</v>
      </c>
    </row>
    <row r="45" spans="2:4" ht="16.5" customHeight="1" x14ac:dyDescent="0.25">
      <c r="B45" s="296"/>
      <c r="C45" s="369"/>
      <c r="D45" s="287"/>
    </row>
    <row r="46" spans="2:4" x14ac:dyDescent="0.25">
      <c r="B46" s="294">
        <v>10</v>
      </c>
      <c r="C46" s="368" t="s">
        <v>436</v>
      </c>
      <c r="D46" s="285" t="s">
        <v>438</v>
      </c>
    </row>
    <row r="47" spans="2:4" ht="12" customHeight="1" x14ac:dyDescent="0.25">
      <c r="B47" s="296"/>
      <c r="C47" s="369"/>
      <c r="D47" s="287"/>
    </row>
    <row r="56" spans="4:4" x14ac:dyDescent="0.25">
      <c r="D56" s="2"/>
    </row>
  </sheetData>
  <mergeCells count="24">
    <mergeCell ref="D30:D31"/>
    <mergeCell ref="B44:B45"/>
    <mergeCell ref="B32:B33"/>
    <mergeCell ref="B46:B47"/>
    <mergeCell ref="D32:D33"/>
    <mergeCell ref="D34:D35"/>
    <mergeCell ref="B42:B43"/>
    <mergeCell ref="C30:C31"/>
    <mergeCell ref="C32:C33"/>
    <mergeCell ref="C34:C35"/>
    <mergeCell ref="C38:C39"/>
    <mergeCell ref="B30:B31"/>
    <mergeCell ref="B34:B35"/>
    <mergeCell ref="B40:B41"/>
    <mergeCell ref="C44:C45"/>
    <mergeCell ref="C46:C47"/>
    <mergeCell ref="D46:D47"/>
    <mergeCell ref="D44:D45"/>
    <mergeCell ref="B38:B39"/>
    <mergeCell ref="D40:D41"/>
    <mergeCell ref="D38:D39"/>
    <mergeCell ref="D42:D43"/>
    <mergeCell ref="C40:C41"/>
    <mergeCell ref="C42:C43"/>
  </mergeCells>
  <pageMargins left="0.7" right="0.7" top="0.75" bottom="0.75" header="0.3" footer="0.3"/>
  <pageSetup paperSize="5" orientation="portrait" horizontalDpi="4294967292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8"/>
  <sheetViews>
    <sheetView topLeftCell="A10" zoomScale="80" zoomScaleNormal="80" workbookViewId="0">
      <selection activeCell="J24" sqref="J24"/>
    </sheetView>
  </sheetViews>
  <sheetFormatPr defaultRowHeight="15" x14ac:dyDescent="0.25"/>
  <cols>
    <col min="1" max="1" width="4.7109375" customWidth="1"/>
    <col min="2" max="2" width="5.5703125" customWidth="1"/>
    <col min="3" max="3" width="27.28515625" customWidth="1"/>
    <col min="6" max="6" width="15.7109375" customWidth="1"/>
    <col min="7" max="7" width="15.140625" customWidth="1"/>
    <col min="9" max="9" width="24" customWidth="1"/>
    <col min="10" max="10" width="32.140625" customWidth="1"/>
  </cols>
  <sheetData>
    <row r="1" spans="1:11" x14ac:dyDescent="0.25">
      <c r="A1" s="12"/>
      <c r="B1" s="1" t="s">
        <v>370</v>
      </c>
      <c r="I1" s="199" t="s">
        <v>371</v>
      </c>
    </row>
    <row r="3" spans="1:11" ht="19.5" customHeight="1" x14ac:dyDescent="0.25">
      <c r="B3" s="294" t="s">
        <v>0</v>
      </c>
      <c r="C3" s="294" t="s">
        <v>200</v>
      </c>
      <c r="D3" s="294" t="s">
        <v>25</v>
      </c>
      <c r="E3" s="315" t="s">
        <v>199</v>
      </c>
      <c r="F3" s="316"/>
      <c r="G3" s="317"/>
      <c r="I3" s="27" t="s">
        <v>214</v>
      </c>
      <c r="J3" s="27"/>
    </row>
    <row r="4" spans="1:11" ht="30.75" customHeight="1" x14ac:dyDescent="0.25">
      <c r="B4" s="296"/>
      <c r="C4" s="296"/>
      <c r="D4" s="296"/>
      <c r="E4" s="140" t="s">
        <v>201</v>
      </c>
      <c r="F4" s="140" t="s">
        <v>211</v>
      </c>
      <c r="G4" s="140" t="s">
        <v>344</v>
      </c>
      <c r="I4" s="27"/>
      <c r="J4" s="27" t="s">
        <v>372</v>
      </c>
    </row>
    <row r="5" spans="1:11" ht="26.25" customHeight="1" x14ac:dyDescent="0.25">
      <c r="B5" s="149" t="s">
        <v>3</v>
      </c>
      <c r="C5" s="151" t="s">
        <v>204</v>
      </c>
      <c r="D5" s="152"/>
      <c r="E5" s="177"/>
      <c r="F5" s="152"/>
      <c r="G5" s="152"/>
      <c r="I5" s="27"/>
      <c r="J5" s="27" t="s">
        <v>373</v>
      </c>
    </row>
    <row r="6" spans="1:11" ht="30" customHeight="1" x14ac:dyDescent="0.25">
      <c r="B6" s="149" t="s">
        <v>4</v>
      </c>
      <c r="C6" s="151" t="s">
        <v>366</v>
      </c>
      <c r="D6" s="152"/>
      <c r="E6" s="177"/>
      <c r="F6" s="152"/>
      <c r="G6" s="153"/>
      <c r="I6" s="27"/>
      <c r="J6" s="27" t="s">
        <v>374</v>
      </c>
    </row>
    <row r="7" spans="1:11" ht="30" customHeight="1" x14ac:dyDescent="0.25">
      <c r="B7" s="149" t="s">
        <v>5</v>
      </c>
      <c r="C7" s="151" t="s">
        <v>367</v>
      </c>
      <c r="D7" s="152"/>
      <c r="E7" s="152"/>
      <c r="F7" s="152"/>
      <c r="G7" s="153"/>
      <c r="I7" s="27"/>
      <c r="J7" s="27" t="s">
        <v>375</v>
      </c>
    </row>
    <row r="8" spans="1:11" ht="30" customHeight="1" x14ac:dyDescent="0.25">
      <c r="B8" s="149" t="s">
        <v>6</v>
      </c>
      <c r="C8" s="151" t="s">
        <v>368</v>
      </c>
      <c r="D8" s="152"/>
      <c r="E8" s="152"/>
      <c r="F8" s="152"/>
      <c r="G8" s="153"/>
      <c r="I8" s="27"/>
      <c r="J8" s="27"/>
    </row>
    <row r="9" spans="1:11" ht="29.25" customHeight="1" x14ac:dyDescent="0.25">
      <c r="B9" s="149" t="s">
        <v>7</v>
      </c>
      <c r="C9" s="151" t="s">
        <v>202</v>
      </c>
      <c r="D9" s="160"/>
      <c r="E9" s="177"/>
      <c r="F9" s="152"/>
      <c r="G9" s="153"/>
      <c r="I9" s="27" t="s">
        <v>215</v>
      </c>
      <c r="J9" s="27"/>
    </row>
    <row r="10" spans="1:11" ht="30" customHeight="1" x14ac:dyDescent="0.25">
      <c r="B10" s="149" t="s">
        <v>8</v>
      </c>
      <c r="C10" s="151" t="s">
        <v>203</v>
      </c>
      <c r="D10" s="152"/>
      <c r="E10" s="177"/>
      <c r="F10" s="152"/>
      <c r="G10" s="153"/>
      <c r="I10" s="27"/>
      <c r="J10" s="27" t="s">
        <v>372</v>
      </c>
    </row>
    <row r="11" spans="1:11" ht="30" customHeight="1" x14ac:dyDescent="0.25">
      <c r="B11" s="149" t="s">
        <v>9</v>
      </c>
      <c r="C11" s="230" t="s">
        <v>369</v>
      </c>
      <c r="D11" s="160"/>
      <c r="E11" s="152"/>
      <c r="F11" s="152"/>
      <c r="G11" s="153"/>
      <c r="I11" s="27"/>
      <c r="J11" s="27" t="s">
        <v>376</v>
      </c>
    </row>
    <row r="12" spans="1:11" ht="29.25" customHeight="1" x14ac:dyDescent="0.25">
      <c r="B12" s="149" t="s">
        <v>10</v>
      </c>
      <c r="C12" s="151" t="s">
        <v>205</v>
      </c>
      <c r="D12" s="152"/>
      <c r="E12" s="152"/>
      <c r="F12" s="152"/>
      <c r="G12" s="153"/>
      <c r="I12" s="27"/>
      <c r="J12" s="27" t="s">
        <v>377</v>
      </c>
    </row>
    <row r="13" spans="1:11" ht="30" customHeight="1" x14ac:dyDescent="0.25">
      <c r="B13" s="47" t="s">
        <v>11</v>
      </c>
      <c r="C13" s="155" t="s">
        <v>206</v>
      </c>
      <c r="D13" s="152"/>
      <c r="E13" s="152"/>
      <c r="F13" s="152"/>
      <c r="G13" s="153"/>
      <c r="I13" s="27"/>
      <c r="J13" s="27" t="s">
        <v>378</v>
      </c>
      <c r="K13" s="1"/>
    </row>
    <row r="14" spans="1:11" ht="31.5" customHeight="1" x14ac:dyDescent="0.25">
      <c r="B14" s="47" t="s">
        <v>14</v>
      </c>
      <c r="C14" s="151" t="s">
        <v>207</v>
      </c>
      <c r="D14" s="152"/>
      <c r="E14" s="152"/>
      <c r="F14" s="152"/>
      <c r="G14" s="153"/>
      <c r="I14" s="27"/>
      <c r="J14" s="27"/>
      <c r="K14" s="1"/>
    </row>
    <row r="15" spans="1:11" ht="29.25" customHeight="1" x14ac:dyDescent="0.25">
      <c r="B15" s="47" t="s">
        <v>12</v>
      </c>
      <c r="C15" s="151" t="s">
        <v>208</v>
      </c>
      <c r="D15" s="152"/>
      <c r="E15" s="152"/>
      <c r="F15" s="152"/>
      <c r="G15" s="153"/>
      <c r="I15" s="27" t="s">
        <v>216</v>
      </c>
      <c r="J15" s="27"/>
      <c r="K15" s="1"/>
    </row>
    <row r="16" spans="1:11" ht="30" customHeight="1" x14ac:dyDescent="0.25">
      <c r="B16" s="47" t="s">
        <v>13</v>
      </c>
      <c r="C16" s="151" t="s">
        <v>209</v>
      </c>
      <c r="D16" s="152"/>
      <c r="E16" s="152"/>
      <c r="F16" s="152"/>
      <c r="G16" s="153"/>
      <c r="I16" s="27"/>
      <c r="J16" s="27" t="s">
        <v>372</v>
      </c>
      <c r="K16" s="1"/>
    </row>
    <row r="17" spans="1:11" ht="30.75" customHeight="1" x14ac:dyDescent="0.25">
      <c r="B17" s="149" t="s">
        <v>59</v>
      </c>
      <c r="C17" s="151" t="s">
        <v>210</v>
      </c>
      <c r="D17" s="152"/>
      <c r="E17" s="152"/>
      <c r="F17" s="152"/>
      <c r="G17" s="153"/>
      <c r="I17" s="27"/>
      <c r="J17" s="27" t="s">
        <v>376</v>
      </c>
      <c r="K17" s="1"/>
    </row>
    <row r="18" spans="1:11" ht="30.75" customHeight="1" x14ac:dyDescent="0.25">
      <c r="B18" s="149" t="s">
        <v>144</v>
      </c>
      <c r="C18" s="151" t="s">
        <v>212</v>
      </c>
      <c r="D18" s="152"/>
      <c r="E18" s="152"/>
      <c r="F18" s="152"/>
      <c r="G18" s="153"/>
      <c r="I18" s="27"/>
      <c r="J18" s="27" t="s">
        <v>377</v>
      </c>
      <c r="K18" s="1"/>
    </row>
    <row r="19" spans="1:11" ht="29.25" customHeight="1" x14ac:dyDescent="0.25">
      <c r="B19" s="149" t="s">
        <v>155</v>
      </c>
      <c r="C19" s="151" t="s">
        <v>213</v>
      </c>
      <c r="D19" s="142"/>
      <c r="E19" s="152"/>
      <c r="F19" s="152"/>
      <c r="G19" s="152"/>
      <c r="I19" s="27"/>
      <c r="J19" s="27" t="s">
        <v>378</v>
      </c>
      <c r="K19" s="1"/>
    </row>
    <row r="20" spans="1:11" x14ac:dyDescent="0.25">
      <c r="B20" s="141"/>
      <c r="C20" s="18"/>
      <c r="D20" s="148"/>
      <c r="E20" s="52"/>
      <c r="F20" s="52"/>
      <c r="G20" s="52"/>
      <c r="I20" s="1"/>
      <c r="J20" s="1"/>
      <c r="K20" s="1"/>
    </row>
    <row r="21" spans="1:11" x14ac:dyDescent="0.25">
      <c r="I21" s="1"/>
      <c r="J21" s="1"/>
      <c r="K21" s="1"/>
    </row>
    <row r="23" spans="1:11" x14ac:dyDescent="0.25">
      <c r="A23" s="12"/>
      <c r="B23" s="24"/>
      <c r="I23" s="1"/>
      <c r="J23" s="1"/>
    </row>
    <row r="24" spans="1:11" x14ac:dyDescent="0.25">
      <c r="I24" s="1"/>
      <c r="J24" s="1"/>
    </row>
    <row r="25" spans="1:11" x14ac:dyDescent="0.25">
      <c r="B25" s="1"/>
      <c r="C25" s="1"/>
      <c r="I25" s="1"/>
      <c r="J25" s="1"/>
    </row>
    <row r="26" spans="1:11" x14ac:dyDescent="0.25">
      <c r="B26" s="1"/>
      <c r="C26" s="1"/>
      <c r="I26" s="1"/>
      <c r="J26" s="1"/>
    </row>
    <row r="27" spans="1:11" x14ac:dyDescent="0.25">
      <c r="B27" s="1"/>
      <c r="C27" s="1"/>
      <c r="I27" s="1"/>
      <c r="J27" s="1"/>
    </row>
    <row r="28" spans="1:11" x14ac:dyDescent="0.25">
      <c r="B28" s="1"/>
      <c r="C28" s="1"/>
      <c r="I28" s="1"/>
      <c r="J28" s="1"/>
    </row>
    <row r="29" spans="1:11" x14ac:dyDescent="0.25">
      <c r="B29" s="1"/>
      <c r="C29" s="1"/>
      <c r="I29" s="1"/>
      <c r="J29" s="1"/>
    </row>
    <row r="30" spans="1:11" x14ac:dyDescent="0.25">
      <c r="B30" s="1"/>
      <c r="C30" s="1"/>
      <c r="I30" s="1"/>
      <c r="J30" s="1"/>
    </row>
    <row r="31" spans="1:11" x14ac:dyDescent="0.25">
      <c r="B31" s="1"/>
      <c r="C31" s="1"/>
      <c r="I31" s="1"/>
      <c r="J31" s="1"/>
    </row>
    <row r="32" spans="1:11" x14ac:dyDescent="0.25">
      <c r="B32" s="1"/>
      <c r="C32" s="1"/>
    </row>
    <row r="33" spans="2:3" x14ac:dyDescent="0.25">
      <c r="B33" s="1"/>
      <c r="C33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7" x14ac:dyDescent="0.25">
      <c r="B49" s="1"/>
      <c r="C49" s="1"/>
    </row>
    <row r="50" spans="2:7" x14ac:dyDescent="0.25">
      <c r="B50" s="1"/>
      <c r="C50" s="1"/>
    </row>
    <row r="51" spans="2:7" x14ac:dyDescent="0.25">
      <c r="B51" s="1"/>
      <c r="C51" s="1"/>
    </row>
    <row r="52" spans="2:7" x14ac:dyDescent="0.25">
      <c r="B52" s="1"/>
      <c r="C52" s="1"/>
    </row>
    <row r="53" spans="2:7" x14ac:dyDescent="0.25">
      <c r="B53" s="1"/>
      <c r="C53" s="1"/>
    </row>
    <row r="58" spans="2:7" x14ac:dyDescent="0.25">
      <c r="G58" s="1"/>
    </row>
  </sheetData>
  <mergeCells count="4">
    <mergeCell ref="B3:B4"/>
    <mergeCell ref="E3:G3"/>
    <mergeCell ref="D3:D4"/>
    <mergeCell ref="C3:C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3"/>
  <sheetViews>
    <sheetView view="pageBreakPreview" zoomScale="90" zoomScaleNormal="80" zoomScaleSheetLayoutView="90" workbookViewId="0">
      <selection activeCell="B17" sqref="B17"/>
    </sheetView>
  </sheetViews>
  <sheetFormatPr defaultRowHeight="15" x14ac:dyDescent="0.25"/>
  <cols>
    <col min="1" max="1" width="5.28515625" customWidth="1"/>
    <col min="2" max="2" width="39.5703125" customWidth="1"/>
    <col min="3" max="3" width="22.5703125" customWidth="1"/>
    <col min="4" max="4" width="10" customWidth="1"/>
    <col min="5" max="5" width="10.5703125" customWidth="1"/>
  </cols>
  <sheetData>
    <row r="1" spans="1:5" x14ac:dyDescent="0.25">
      <c r="A1" s="1" t="s">
        <v>345</v>
      </c>
    </row>
    <row r="2" spans="1:5" x14ac:dyDescent="0.25">
      <c r="A2" s="1"/>
    </row>
    <row r="3" spans="1:5" x14ac:dyDescent="0.25">
      <c r="A3" s="1" t="s">
        <v>380</v>
      </c>
    </row>
    <row r="5" spans="1:5" x14ac:dyDescent="0.25">
      <c r="A5" s="294" t="s">
        <v>0</v>
      </c>
      <c r="B5" s="294" t="s">
        <v>228</v>
      </c>
      <c r="C5" s="294" t="s">
        <v>25</v>
      </c>
      <c r="D5" s="315" t="s">
        <v>196</v>
      </c>
      <c r="E5" s="317"/>
    </row>
    <row r="6" spans="1:5" x14ac:dyDescent="0.25">
      <c r="A6" s="296"/>
      <c r="B6" s="296"/>
      <c r="C6" s="296"/>
      <c r="D6" s="144" t="s">
        <v>240</v>
      </c>
      <c r="E6" s="144" t="s">
        <v>241</v>
      </c>
    </row>
    <row r="7" spans="1:5" ht="21" customHeight="1" x14ac:dyDescent="0.25">
      <c r="A7" s="144" t="s">
        <v>3</v>
      </c>
      <c r="B7" s="145"/>
      <c r="C7" s="144"/>
      <c r="D7" s="146"/>
      <c r="E7" s="147"/>
    </row>
    <row r="8" spans="1:5" ht="19.5" customHeight="1" x14ac:dyDescent="0.25">
      <c r="A8" s="144" t="s">
        <v>4</v>
      </c>
      <c r="B8" s="145"/>
      <c r="C8" s="171"/>
      <c r="D8" s="147"/>
      <c r="E8" s="147"/>
    </row>
    <row r="9" spans="1:5" ht="19.5" customHeight="1" x14ac:dyDescent="0.25">
      <c r="A9" s="144" t="s">
        <v>5</v>
      </c>
      <c r="B9" s="145"/>
      <c r="C9" s="171"/>
      <c r="D9" s="147"/>
      <c r="E9" s="147"/>
    </row>
    <row r="10" spans="1:5" ht="19.5" customHeight="1" x14ac:dyDescent="0.25">
      <c r="A10" s="144" t="s">
        <v>6</v>
      </c>
      <c r="B10" s="145"/>
      <c r="C10" s="171"/>
      <c r="D10" s="147"/>
      <c r="E10" s="147"/>
    </row>
    <row r="11" spans="1:5" ht="21" customHeight="1" x14ac:dyDescent="0.25">
      <c r="A11" s="144" t="s">
        <v>7</v>
      </c>
      <c r="B11" s="145"/>
      <c r="C11" s="171"/>
      <c r="D11" s="147"/>
      <c r="E11" s="147"/>
    </row>
    <row r="12" spans="1:5" x14ac:dyDescent="0.25">
      <c r="C12" s="1"/>
    </row>
    <row r="13" spans="1:5" ht="10.5" customHeight="1" x14ac:dyDescent="0.25"/>
    <row r="14" spans="1:5" ht="6.75" customHeight="1" x14ac:dyDescent="0.25"/>
    <row r="15" spans="1:5" ht="6" customHeight="1" x14ac:dyDescent="0.25"/>
    <row r="16" spans="1:5" x14ac:dyDescent="0.25">
      <c r="C16" s="373" t="s">
        <v>439</v>
      </c>
      <c r="D16" s="373"/>
      <c r="E16" s="373"/>
    </row>
    <row r="17" spans="3:5" x14ac:dyDescent="0.25">
      <c r="C17" s="373" t="s">
        <v>440</v>
      </c>
      <c r="D17" s="373"/>
      <c r="E17" s="373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  <row r="20" spans="3:5" x14ac:dyDescent="0.25">
      <c r="C20" s="1"/>
      <c r="D20" s="1"/>
      <c r="E20" s="1"/>
    </row>
    <row r="21" spans="3:5" x14ac:dyDescent="0.25">
      <c r="C21" s="373" t="s">
        <v>441</v>
      </c>
      <c r="D21" s="373"/>
      <c r="E21" s="373"/>
    </row>
    <row r="22" spans="3:5" x14ac:dyDescent="0.25">
      <c r="C22" s="373"/>
      <c r="D22" s="373"/>
      <c r="E22" s="373"/>
    </row>
    <row r="23" spans="3:5" x14ac:dyDescent="0.25">
      <c r="C23" s="372"/>
      <c r="D23" s="372"/>
      <c r="E23" s="372"/>
    </row>
  </sheetData>
  <mergeCells count="9">
    <mergeCell ref="A5:A6"/>
    <mergeCell ref="B5:B6"/>
    <mergeCell ref="C5:C6"/>
    <mergeCell ref="D5:E5"/>
    <mergeCell ref="C23:E23"/>
    <mergeCell ref="C21:E21"/>
    <mergeCell ref="C22:E22"/>
    <mergeCell ref="C16:E16"/>
    <mergeCell ref="C17:E17"/>
  </mergeCells>
  <pageMargins left="0.61" right="0.7" top="0.75" bottom="0.75" header="0.3" footer="0.3"/>
  <pageSetup paperSize="5" orientation="portrait" horizontalDpi="4294967292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E12"/>
  <sheetViews>
    <sheetView topLeftCell="B1" zoomScale="75" zoomScaleNormal="75" zoomScaleSheetLayoutView="50" workbookViewId="0">
      <selection activeCell="H11" sqref="H11"/>
    </sheetView>
  </sheetViews>
  <sheetFormatPr defaultRowHeight="15" x14ac:dyDescent="0.25"/>
  <cols>
    <col min="1" max="1" width="6.140625" customWidth="1"/>
    <col min="2" max="2" width="26.5703125" customWidth="1"/>
    <col min="7" max="7" width="10" customWidth="1"/>
    <col min="8" max="8" width="10.28515625" customWidth="1"/>
    <col min="9" max="9" width="11.28515625" customWidth="1"/>
    <col min="10" max="10" width="10.42578125" customWidth="1"/>
    <col min="11" max="11" width="11.42578125" customWidth="1"/>
    <col min="13" max="13" width="14.5703125" customWidth="1"/>
    <col min="14" max="15" width="14.5703125" style="26" customWidth="1"/>
    <col min="16" max="16" width="5.7109375" customWidth="1"/>
    <col min="17" max="17" width="26" customWidth="1"/>
    <col min="18" max="18" width="14.28515625" hidden="1" customWidth="1"/>
    <col min="19" max="19" width="13.140625" customWidth="1"/>
    <col min="20" max="20" width="14.42578125" hidden="1" customWidth="1"/>
    <col min="21" max="21" width="13.28515625" customWidth="1"/>
    <col min="22" max="22" width="0.140625" hidden="1" customWidth="1"/>
    <col min="23" max="23" width="5.7109375" hidden="1" customWidth="1"/>
    <col min="24" max="24" width="14.28515625" customWidth="1"/>
    <col min="25" max="25" width="17.28515625" hidden="1" customWidth="1"/>
    <col min="26" max="26" width="15.28515625" customWidth="1"/>
    <col min="27" max="27" width="0.140625" hidden="1" customWidth="1"/>
    <col min="28" max="28" width="14.5703125" customWidth="1"/>
    <col min="29" max="29" width="22.42578125" hidden="1" customWidth="1"/>
    <col min="30" max="30" width="22.42578125" customWidth="1"/>
    <col min="31" max="31" width="18.28515625" customWidth="1"/>
  </cols>
  <sheetData>
    <row r="2" spans="1:31" x14ac:dyDescent="0.25">
      <c r="A2" s="1" t="s">
        <v>30</v>
      </c>
      <c r="P2" t="s">
        <v>266</v>
      </c>
    </row>
    <row r="4" spans="1:31" x14ac:dyDescent="0.25">
      <c r="A4" s="294" t="s">
        <v>0</v>
      </c>
      <c r="B4" s="294" t="s">
        <v>361</v>
      </c>
      <c r="C4" s="297" t="s">
        <v>31</v>
      </c>
      <c r="D4" s="298"/>
      <c r="E4" s="298"/>
      <c r="F4" s="298"/>
      <c r="G4" s="298"/>
      <c r="H4" s="298"/>
      <c r="I4" s="298"/>
      <c r="J4" s="298"/>
      <c r="K4" s="298"/>
      <c r="L4" s="299"/>
      <c r="M4" s="294" t="s">
        <v>25</v>
      </c>
      <c r="N4" s="196"/>
      <c r="O4" s="225"/>
      <c r="P4" s="285" t="s">
        <v>0</v>
      </c>
      <c r="Q4" s="285" t="str">
        <f>B4</f>
        <v>NAMA DUSUN</v>
      </c>
      <c r="R4" s="288" t="s">
        <v>267</v>
      </c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90"/>
    </row>
    <row r="5" spans="1:31" x14ac:dyDescent="0.25">
      <c r="A5" s="295"/>
      <c r="B5" s="295"/>
      <c r="C5" s="300"/>
      <c r="D5" s="301"/>
      <c r="E5" s="301"/>
      <c r="F5" s="301"/>
      <c r="G5" s="301"/>
      <c r="H5" s="301"/>
      <c r="I5" s="301"/>
      <c r="J5" s="301"/>
      <c r="K5" s="301"/>
      <c r="L5" s="302"/>
      <c r="M5" s="295"/>
      <c r="N5" s="196"/>
      <c r="O5" s="225"/>
      <c r="P5" s="286"/>
      <c r="Q5" s="286"/>
      <c r="R5" s="291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3"/>
    </row>
    <row r="6" spans="1:31" ht="30" x14ac:dyDescent="0.25">
      <c r="A6" s="296"/>
      <c r="B6" s="296"/>
      <c r="C6" s="34" t="s">
        <v>32</v>
      </c>
      <c r="D6" s="34" t="s">
        <v>33</v>
      </c>
      <c r="E6" s="34" t="s">
        <v>34</v>
      </c>
      <c r="F6" s="34" t="s">
        <v>35</v>
      </c>
      <c r="G6" s="34" t="s">
        <v>36</v>
      </c>
      <c r="H6" s="34" t="s">
        <v>37</v>
      </c>
      <c r="I6" s="34" t="s">
        <v>38</v>
      </c>
      <c r="J6" s="34" t="s">
        <v>39</v>
      </c>
      <c r="K6" s="34" t="s">
        <v>40</v>
      </c>
      <c r="L6" s="34" t="s">
        <v>41</v>
      </c>
      <c r="M6" s="296"/>
      <c r="N6" s="196"/>
      <c r="O6" s="225"/>
      <c r="P6" s="287"/>
      <c r="Q6" s="287"/>
      <c r="S6" s="94" t="s">
        <v>268</v>
      </c>
      <c r="U6" s="15" t="s">
        <v>198</v>
      </c>
      <c r="W6" s="15" t="s">
        <v>165</v>
      </c>
      <c r="X6" s="15" t="s">
        <v>164</v>
      </c>
      <c r="Z6" s="157" t="str">
        <f>W6</f>
        <v>SLTA</v>
      </c>
      <c r="AB6" s="15" t="s">
        <v>269</v>
      </c>
      <c r="AD6" s="94" t="s">
        <v>270</v>
      </c>
      <c r="AE6" s="15" t="s">
        <v>176</v>
      </c>
    </row>
    <row r="7" spans="1:31" ht="25.5" customHeight="1" x14ac:dyDescent="0.25">
      <c r="A7" s="43" t="s">
        <v>3</v>
      </c>
      <c r="B7" s="74" t="s">
        <v>385</v>
      </c>
      <c r="C7" s="44">
        <v>66</v>
      </c>
      <c r="D7" s="46">
        <v>82</v>
      </c>
      <c r="E7" s="46">
        <v>89</v>
      </c>
      <c r="F7" s="44">
        <v>188</v>
      </c>
      <c r="G7" s="44">
        <v>259</v>
      </c>
      <c r="H7" s="46">
        <v>258</v>
      </c>
      <c r="I7" s="46">
        <v>235</v>
      </c>
      <c r="J7" s="15">
        <v>267</v>
      </c>
      <c r="K7" s="46">
        <v>256</v>
      </c>
      <c r="L7" s="15">
        <v>88</v>
      </c>
      <c r="M7" s="44">
        <f>SUM(C7:L7)</f>
        <v>1788</v>
      </c>
      <c r="N7" s="226"/>
      <c r="O7" s="227"/>
      <c r="P7" s="224" t="s">
        <v>3</v>
      </c>
      <c r="Q7" s="50" t="str">
        <f>B7</f>
        <v>DUSUN CEMPAKA</v>
      </c>
      <c r="R7" s="186">
        <v>2026</v>
      </c>
      <c r="S7" s="164">
        <v>256</v>
      </c>
      <c r="T7" s="186"/>
      <c r="U7" s="164">
        <v>267</v>
      </c>
      <c r="V7" s="186"/>
      <c r="W7" s="164"/>
      <c r="X7" s="164">
        <v>235</v>
      </c>
      <c r="Y7" s="186"/>
      <c r="Z7" s="164">
        <v>268</v>
      </c>
      <c r="AA7" s="186"/>
      <c r="AB7" s="164">
        <v>126</v>
      </c>
      <c r="AC7" s="186"/>
      <c r="AD7" s="164">
        <v>55</v>
      </c>
      <c r="AE7" s="157">
        <v>45</v>
      </c>
    </row>
    <row r="8" spans="1:31" ht="23.25" customHeight="1" x14ac:dyDescent="0.25">
      <c r="A8" s="43" t="s">
        <v>4</v>
      </c>
      <c r="B8" s="74" t="s">
        <v>386</v>
      </c>
      <c r="C8" s="46">
        <v>39</v>
      </c>
      <c r="D8" s="15">
        <v>45</v>
      </c>
      <c r="E8" s="15">
        <v>70</v>
      </c>
      <c r="F8" s="45">
        <v>138</v>
      </c>
      <c r="G8" s="15">
        <v>139</v>
      </c>
      <c r="H8" s="15">
        <v>156</v>
      </c>
      <c r="I8" s="15">
        <v>164</v>
      </c>
      <c r="J8" s="15">
        <v>118</v>
      </c>
      <c r="K8" s="15">
        <v>177</v>
      </c>
      <c r="L8" s="15">
        <v>52</v>
      </c>
      <c r="M8" s="44">
        <f>SUM(C8:L8)</f>
        <v>1098</v>
      </c>
      <c r="N8" s="226"/>
      <c r="O8" s="227"/>
      <c r="P8" s="93" t="s">
        <v>4</v>
      </c>
      <c r="Q8" s="50" t="str">
        <f t="shared" ref="Q8" si="0">B8</f>
        <v>DUSUN MAWAR</v>
      </c>
      <c r="R8" s="186">
        <v>696</v>
      </c>
      <c r="S8" s="164">
        <v>120</v>
      </c>
      <c r="T8" s="186"/>
      <c r="U8" s="164">
        <v>198</v>
      </c>
      <c r="V8" s="186"/>
      <c r="W8" s="164"/>
      <c r="X8" s="164">
        <v>55</v>
      </c>
      <c r="Y8" s="186"/>
      <c r="Z8" s="164">
        <v>30</v>
      </c>
      <c r="AA8" s="186"/>
      <c r="AB8" s="164">
        <v>6</v>
      </c>
      <c r="AC8" s="186"/>
      <c r="AD8" s="164">
        <v>14</v>
      </c>
      <c r="AE8" s="157">
        <v>11</v>
      </c>
    </row>
    <row r="9" spans="1:31" ht="23.25" customHeight="1" x14ac:dyDescent="0.25">
      <c r="A9" s="218" t="s">
        <v>5</v>
      </c>
      <c r="B9" s="74" t="s">
        <v>387</v>
      </c>
      <c r="C9" s="46">
        <v>44</v>
      </c>
      <c r="D9" s="224">
        <v>55</v>
      </c>
      <c r="E9" s="224">
        <v>78</v>
      </c>
      <c r="F9" s="45">
        <v>150</v>
      </c>
      <c r="G9" s="224">
        <v>140</v>
      </c>
      <c r="H9" s="224">
        <v>167</v>
      </c>
      <c r="I9" s="224">
        <v>173</v>
      </c>
      <c r="J9" s="224">
        <v>124</v>
      </c>
      <c r="K9" s="224">
        <v>199</v>
      </c>
      <c r="L9" s="224">
        <v>75</v>
      </c>
      <c r="M9" s="44">
        <f>SUM(C9:L9)</f>
        <v>1205</v>
      </c>
      <c r="N9" s="226"/>
      <c r="O9" s="227"/>
      <c r="P9" s="93" t="s">
        <v>5</v>
      </c>
      <c r="Q9" s="50" t="s">
        <v>387</v>
      </c>
      <c r="R9" s="186"/>
      <c r="S9" s="164">
        <v>144</v>
      </c>
      <c r="T9" s="186"/>
      <c r="U9" s="164">
        <v>298</v>
      </c>
      <c r="V9" s="186"/>
      <c r="W9" s="164"/>
      <c r="X9" s="164">
        <v>45</v>
      </c>
      <c r="Y9" s="186"/>
      <c r="Z9" s="164">
        <v>38</v>
      </c>
      <c r="AA9" s="186"/>
      <c r="AB9" s="164">
        <v>4</v>
      </c>
      <c r="AC9" s="186"/>
      <c r="AD9" s="164">
        <v>18</v>
      </c>
      <c r="AE9" s="224">
        <v>10</v>
      </c>
    </row>
    <row r="10" spans="1:31" ht="23.25" customHeight="1" x14ac:dyDescent="0.25">
      <c r="A10" s="218" t="s">
        <v>6</v>
      </c>
      <c r="B10" s="74" t="s">
        <v>388</v>
      </c>
      <c r="C10" s="46">
        <v>16</v>
      </c>
      <c r="D10" s="224">
        <v>33</v>
      </c>
      <c r="E10" s="224">
        <v>43</v>
      </c>
      <c r="F10" s="45">
        <v>65</v>
      </c>
      <c r="G10" s="224">
        <v>73</v>
      </c>
      <c r="H10" s="224">
        <v>55</v>
      </c>
      <c r="I10" s="224">
        <v>67</v>
      </c>
      <c r="J10" s="224">
        <v>92</v>
      </c>
      <c r="K10" s="224">
        <v>129</v>
      </c>
      <c r="L10" s="224">
        <v>56</v>
      </c>
      <c r="M10" s="44">
        <f>SUM(C10:L10)</f>
        <v>629</v>
      </c>
      <c r="N10" s="226"/>
      <c r="O10" s="227"/>
      <c r="P10" s="93" t="s">
        <v>6</v>
      </c>
      <c r="Q10" s="50" t="s">
        <v>388</v>
      </c>
      <c r="R10" s="186"/>
      <c r="S10" s="164">
        <v>120</v>
      </c>
      <c r="T10" s="186"/>
      <c r="U10" s="164">
        <v>260</v>
      </c>
      <c r="V10" s="186"/>
      <c r="W10" s="164"/>
      <c r="X10" s="164">
        <v>30</v>
      </c>
      <c r="Y10" s="186"/>
      <c r="Z10" s="164">
        <v>25</v>
      </c>
      <c r="AA10" s="186"/>
      <c r="AB10" s="164">
        <v>2</v>
      </c>
      <c r="AC10" s="186"/>
      <c r="AD10" s="164">
        <v>10</v>
      </c>
      <c r="AE10" s="224">
        <v>5</v>
      </c>
    </row>
    <row r="11" spans="1:31" ht="24.75" customHeight="1" x14ac:dyDescent="0.25">
      <c r="A11" s="218" t="s">
        <v>7</v>
      </c>
      <c r="B11" s="74" t="s">
        <v>389</v>
      </c>
      <c r="C11" s="46">
        <v>50</v>
      </c>
      <c r="D11" s="46">
        <v>80</v>
      </c>
      <c r="E11" s="46">
        <v>98</v>
      </c>
      <c r="F11" s="46">
        <v>210</v>
      </c>
      <c r="G11" s="46">
        <v>229</v>
      </c>
      <c r="H11" s="46">
        <v>235</v>
      </c>
      <c r="I11" s="46">
        <v>235</v>
      </c>
      <c r="J11" s="44">
        <v>254</v>
      </c>
      <c r="K11" s="44">
        <v>230</v>
      </c>
      <c r="L11" s="46">
        <v>67</v>
      </c>
      <c r="M11" s="44">
        <f>SUM(C11:L11)</f>
        <v>1688</v>
      </c>
      <c r="N11" s="226"/>
      <c r="O11" s="227"/>
      <c r="P11" s="224" t="s">
        <v>7</v>
      </c>
      <c r="Q11" s="50" t="s">
        <v>389</v>
      </c>
      <c r="R11" s="186">
        <v>1102</v>
      </c>
      <c r="S11" s="164">
        <v>110</v>
      </c>
      <c r="T11" s="186"/>
      <c r="U11" s="164">
        <v>300</v>
      </c>
      <c r="V11" s="186"/>
      <c r="W11" s="164"/>
      <c r="X11" s="164">
        <v>45</v>
      </c>
      <c r="Y11" s="186"/>
      <c r="Z11" s="164">
        <v>44</v>
      </c>
      <c r="AA11" s="186"/>
      <c r="AB11" s="164">
        <v>27</v>
      </c>
      <c r="AC11" s="186"/>
      <c r="AD11" s="164">
        <v>15</v>
      </c>
      <c r="AE11" s="157">
        <v>17</v>
      </c>
    </row>
    <row r="12" spans="1:31" ht="24" customHeight="1" x14ac:dyDescent="0.25">
      <c r="A12" s="49"/>
      <c r="B12" s="7" t="s">
        <v>25</v>
      </c>
      <c r="C12" s="71">
        <f t="shared" ref="C12:M12" si="1">SUM(C7:C11)</f>
        <v>215</v>
      </c>
      <c r="D12" s="71">
        <f t="shared" si="1"/>
        <v>295</v>
      </c>
      <c r="E12" s="71">
        <f t="shared" si="1"/>
        <v>378</v>
      </c>
      <c r="F12" s="71">
        <f t="shared" si="1"/>
        <v>751</v>
      </c>
      <c r="G12" s="71">
        <f t="shared" si="1"/>
        <v>840</v>
      </c>
      <c r="H12" s="71">
        <f t="shared" si="1"/>
        <v>871</v>
      </c>
      <c r="I12" s="71">
        <f t="shared" si="1"/>
        <v>874</v>
      </c>
      <c r="J12" s="71">
        <f t="shared" si="1"/>
        <v>855</v>
      </c>
      <c r="K12" s="71">
        <f t="shared" si="1"/>
        <v>991</v>
      </c>
      <c r="L12" s="156">
        <f t="shared" si="1"/>
        <v>338</v>
      </c>
      <c r="M12" s="71">
        <f t="shared" si="1"/>
        <v>6408</v>
      </c>
      <c r="N12" s="228"/>
      <c r="O12" s="229"/>
      <c r="P12" s="283" t="str">
        <f>B12</f>
        <v>JUMLAH</v>
      </c>
      <c r="Q12" s="284"/>
      <c r="R12" s="187">
        <f t="shared" ref="R12:X12" si="2">SUM(R7:R11)</f>
        <v>3824</v>
      </c>
      <c r="S12" s="164">
        <f t="shared" si="2"/>
        <v>750</v>
      </c>
      <c r="T12" s="186">
        <f t="shared" si="2"/>
        <v>0</v>
      </c>
      <c r="U12" s="164">
        <f t="shared" si="2"/>
        <v>1323</v>
      </c>
      <c r="V12" s="186">
        <f t="shared" si="2"/>
        <v>0</v>
      </c>
      <c r="W12" s="164">
        <f t="shared" si="2"/>
        <v>0</v>
      </c>
      <c r="X12" s="164">
        <f t="shared" si="2"/>
        <v>410</v>
      </c>
      <c r="Y12" s="186">
        <f t="shared" ref="Y12" si="3">W12-AA12</f>
        <v>0</v>
      </c>
      <c r="Z12" s="164">
        <f t="shared" ref="Z12:AE12" si="4">SUM(Z7:Z11)</f>
        <v>405</v>
      </c>
      <c r="AA12" s="186">
        <f t="shared" si="4"/>
        <v>0</v>
      </c>
      <c r="AB12" s="164">
        <f t="shared" si="4"/>
        <v>165</v>
      </c>
      <c r="AC12" s="186">
        <f t="shared" si="4"/>
        <v>0</v>
      </c>
      <c r="AD12" s="164">
        <f t="shared" si="4"/>
        <v>112</v>
      </c>
      <c r="AE12" s="164">
        <f t="shared" si="4"/>
        <v>88</v>
      </c>
    </row>
  </sheetData>
  <mergeCells count="8">
    <mergeCell ref="P12:Q12"/>
    <mergeCell ref="Q4:Q6"/>
    <mergeCell ref="R4:AE5"/>
    <mergeCell ref="A4:A6"/>
    <mergeCell ref="B4:B6"/>
    <mergeCell ref="C4:L5"/>
    <mergeCell ref="M4:M6"/>
    <mergeCell ref="P4:P6"/>
  </mergeCells>
  <pageMargins left="0.7" right="0.7" top="0.75" bottom="0.75" header="0.3" footer="0.3"/>
  <pageSetup paperSize="5" scale="99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25"/>
  <sheetViews>
    <sheetView view="pageBreakPreview" topLeftCell="B1" zoomScale="40" zoomScaleNormal="46" zoomScaleSheetLayoutView="40" workbookViewId="0">
      <selection activeCell="M10" sqref="M10"/>
    </sheetView>
  </sheetViews>
  <sheetFormatPr defaultColWidth="9.140625" defaultRowHeight="15" x14ac:dyDescent="0.25"/>
  <cols>
    <col min="1" max="1" width="6" style="28" customWidth="1"/>
    <col min="2" max="2" width="5.42578125" style="28" customWidth="1"/>
    <col min="3" max="3" width="51.5703125" style="28" customWidth="1"/>
    <col min="4" max="5" width="25.85546875" style="28" customWidth="1"/>
    <col min="6" max="6" width="25.7109375" style="28" customWidth="1"/>
    <col min="7" max="7" width="25.85546875" style="28" hidden="1" customWidth="1"/>
    <col min="8" max="13" width="25.85546875" style="28" customWidth="1"/>
    <col min="14" max="16384" width="9.140625" style="28"/>
  </cols>
  <sheetData>
    <row r="1" spans="2:13" ht="32.25" customHeight="1" x14ac:dyDescent="0.25">
      <c r="B1" s="83" t="s">
        <v>42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2:13" ht="32.25" customHeight="1" x14ac:dyDescent="0.25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2:13" ht="32.25" customHeight="1" x14ac:dyDescent="0.25">
      <c r="B3" s="303" t="s">
        <v>0</v>
      </c>
      <c r="C3" s="303" t="s">
        <v>361</v>
      </c>
      <c r="D3" s="306" t="s">
        <v>43</v>
      </c>
      <c r="E3" s="307"/>
      <c r="F3" s="307"/>
      <c r="G3" s="307"/>
      <c r="H3" s="307"/>
      <c r="I3" s="307"/>
      <c r="J3" s="307"/>
      <c r="K3" s="307"/>
      <c r="L3" s="308"/>
      <c r="M3" s="303" t="s">
        <v>25</v>
      </c>
    </row>
    <row r="4" spans="2:13" ht="32.25" customHeight="1" x14ac:dyDescent="0.25">
      <c r="B4" s="304"/>
      <c r="C4" s="304"/>
      <c r="D4" s="309"/>
      <c r="E4" s="310"/>
      <c r="F4" s="310"/>
      <c r="G4" s="310"/>
      <c r="H4" s="310"/>
      <c r="I4" s="310"/>
      <c r="J4" s="310"/>
      <c r="K4" s="310"/>
      <c r="L4" s="311"/>
      <c r="M4" s="304"/>
    </row>
    <row r="5" spans="2:13" ht="32.25" customHeight="1" x14ac:dyDescent="0.25">
      <c r="B5" s="305"/>
      <c r="C5" s="305"/>
      <c r="D5" s="165" t="s">
        <v>44</v>
      </c>
      <c r="E5" s="165" t="s">
        <v>45</v>
      </c>
      <c r="F5" s="165" t="s">
        <v>46</v>
      </c>
      <c r="H5" s="165" t="s">
        <v>47</v>
      </c>
      <c r="I5" s="165" t="s">
        <v>48</v>
      </c>
      <c r="J5" s="165" t="s">
        <v>49</v>
      </c>
      <c r="K5" s="165" t="s">
        <v>50</v>
      </c>
      <c r="L5" s="165" t="s">
        <v>51</v>
      </c>
      <c r="M5" s="305"/>
    </row>
    <row r="6" spans="2:13" ht="47.25" customHeight="1" x14ac:dyDescent="0.25">
      <c r="B6" s="166" t="s">
        <v>3</v>
      </c>
      <c r="C6" s="167" t="s">
        <v>385</v>
      </c>
      <c r="D6" s="168">
        <v>2</v>
      </c>
      <c r="E6" s="168" t="s">
        <v>404</v>
      </c>
      <c r="F6" s="168" t="s">
        <v>404</v>
      </c>
      <c r="G6" s="188"/>
      <c r="H6" s="189">
        <v>358</v>
      </c>
      <c r="I6" s="168">
        <v>3</v>
      </c>
      <c r="J6" s="168">
        <v>85</v>
      </c>
      <c r="K6" s="168">
        <v>28</v>
      </c>
      <c r="L6" s="168"/>
      <c r="M6" s="168">
        <f>SUM(D6:L6)</f>
        <v>476</v>
      </c>
    </row>
    <row r="7" spans="2:13" ht="47.25" customHeight="1" x14ac:dyDescent="0.25">
      <c r="B7" s="166" t="s">
        <v>4</v>
      </c>
      <c r="C7" s="167" t="s">
        <v>386</v>
      </c>
      <c r="D7" s="168" t="s">
        <v>404</v>
      </c>
      <c r="E7" s="168" t="s">
        <v>404</v>
      </c>
      <c r="F7" s="168" t="s">
        <v>404</v>
      </c>
      <c r="G7" s="188"/>
      <c r="H7" s="189"/>
      <c r="I7" s="168">
        <v>2</v>
      </c>
      <c r="J7" s="168">
        <v>6</v>
      </c>
      <c r="K7" s="168">
        <v>14</v>
      </c>
      <c r="L7" s="168"/>
      <c r="M7" s="168"/>
    </row>
    <row r="8" spans="2:13" ht="47.25" customHeight="1" x14ac:dyDescent="0.25">
      <c r="B8" s="166" t="s">
        <v>5</v>
      </c>
      <c r="C8" s="167" t="s">
        <v>387</v>
      </c>
      <c r="D8" s="168">
        <v>6</v>
      </c>
      <c r="E8" s="168" t="s">
        <v>404</v>
      </c>
      <c r="F8" s="168" t="s">
        <v>404</v>
      </c>
      <c r="G8" s="188"/>
      <c r="H8" s="189">
        <v>250</v>
      </c>
      <c r="I8" s="168">
        <v>2</v>
      </c>
      <c r="J8" s="168">
        <v>6</v>
      </c>
      <c r="K8" s="168">
        <v>18</v>
      </c>
      <c r="L8" s="168"/>
      <c r="M8" s="168">
        <f>SUM(D8:K8)</f>
        <v>282</v>
      </c>
    </row>
    <row r="9" spans="2:13" ht="47.25" customHeight="1" x14ac:dyDescent="0.25">
      <c r="B9" s="166" t="s">
        <v>6</v>
      </c>
      <c r="C9" s="167" t="s">
        <v>388</v>
      </c>
      <c r="D9" s="168">
        <v>3</v>
      </c>
      <c r="E9" s="168">
        <v>1</v>
      </c>
      <c r="F9" s="168" t="s">
        <v>404</v>
      </c>
      <c r="G9" s="188"/>
      <c r="H9" s="189">
        <v>100</v>
      </c>
      <c r="I9" s="168">
        <v>8</v>
      </c>
      <c r="J9" s="168">
        <v>12</v>
      </c>
      <c r="K9" s="168">
        <v>8</v>
      </c>
      <c r="L9" s="168"/>
      <c r="M9" s="168">
        <f>SUM(D9:K9)</f>
        <v>132</v>
      </c>
    </row>
    <row r="10" spans="2:13" ht="47.25" customHeight="1" x14ac:dyDescent="0.25">
      <c r="B10" s="166" t="s">
        <v>7</v>
      </c>
      <c r="C10" s="167" t="s">
        <v>389</v>
      </c>
      <c r="D10" s="168">
        <v>5</v>
      </c>
      <c r="E10" s="168">
        <v>1</v>
      </c>
      <c r="F10" s="168" t="s">
        <v>404</v>
      </c>
      <c r="G10" s="188"/>
      <c r="H10" s="189">
        <v>453</v>
      </c>
      <c r="I10" s="168">
        <v>0</v>
      </c>
      <c r="J10" s="168">
        <v>22</v>
      </c>
      <c r="K10" s="168">
        <v>110</v>
      </c>
      <c r="L10" s="168"/>
      <c r="M10" s="168">
        <f>SUM(D10:K10)</f>
        <v>591</v>
      </c>
    </row>
    <row r="11" spans="2:13" ht="47.25" customHeight="1" x14ac:dyDescent="0.25">
      <c r="B11" s="170" t="s">
        <v>52</v>
      </c>
      <c r="C11" s="169"/>
      <c r="D11" s="168">
        <f>SUM(D6:D10)</f>
        <v>16</v>
      </c>
      <c r="E11" s="168">
        <f>SUM(E6:E10)</f>
        <v>2</v>
      </c>
      <c r="F11" s="168" t="s">
        <v>404</v>
      </c>
      <c r="G11" s="188">
        <f>SUM(G6:G10)</f>
        <v>0</v>
      </c>
      <c r="H11" s="168" t="s">
        <v>404</v>
      </c>
      <c r="I11" s="168">
        <f>SUM(I6:I10)</f>
        <v>15</v>
      </c>
      <c r="J11" s="168">
        <f>SUM(J6:J10)</f>
        <v>131</v>
      </c>
      <c r="K11" s="168">
        <f>SUM(K6:K10)</f>
        <v>178</v>
      </c>
      <c r="L11" s="168">
        <f>SUM(L6:L10)</f>
        <v>0</v>
      </c>
      <c r="M11" s="168">
        <f>SUM(D11:L11)</f>
        <v>342</v>
      </c>
    </row>
    <row r="22" spans="13:13" x14ac:dyDescent="0.25">
      <c r="M22" s="51"/>
    </row>
    <row r="23" spans="13:13" x14ac:dyDescent="0.25">
      <c r="M23" s="51"/>
    </row>
    <row r="24" spans="13:13" x14ac:dyDescent="0.25">
      <c r="M24" s="51"/>
    </row>
    <row r="25" spans="13:13" x14ac:dyDescent="0.25">
      <c r="M25" s="27"/>
    </row>
  </sheetData>
  <mergeCells count="4">
    <mergeCell ref="B3:B5"/>
    <mergeCell ref="C3:C5"/>
    <mergeCell ref="D3:L4"/>
    <mergeCell ref="M3:M5"/>
  </mergeCells>
  <pageMargins left="0.7" right="0.7" top="0.75" bottom="0.75" header="0.3" footer="0.3"/>
  <pageSetup paperSize="5" scale="47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N38"/>
  <sheetViews>
    <sheetView view="pageBreakPreview" zoomScale="80" zoomScaleSheetLayoutView="80" workbookViewId="0">
      <selection activeCell="D7" sqref="D7:D11"/>
    </sheetView>
  </sheetViews>
  <sheetFormatPr defaultRowHeight="15" x14ac:dyDescent="0.25"/>
  <cols>
    <col min="1" max="1" width="6" customWidth="1"/>
    <col min="2" max="2" width="4.7109375" customWidth="1"/>
    <col min="3" max="3" width="21.42578125" customWidth="1"/>
    <col min="4" max="4" width="16.5703125" style="3" customWidth="1"/>
    <col min="5" max="5" width="7.28515625" customWidth="1"/>
    <col min="6" max="6" width="13" customWidth="1"/>
    <col min="7" max="7" width="6.7109375" customWidth="1"/>
    <col min="8" max="8" width="18.85546875" customWidth="1"/>
    <col min="11" max="11" width="9.140625" customWidth="1"/>
    <col min="13" max="13" width="13.5703125" style="3" bestFit="1" customWidth="1"/>
    <col min="14" max="14" width="19.85546875" customWidth="1"/>
  </cols>
  <sheetData>
    <row r="2" spans="2:14" x14ac:dyDescent="0.25">
      <c r="B2" s="1" t="s">
        <v>242</v>
      </c>
    </row>
    <row r="4" spans="2:14" ht="19.899999999999999" customHeight="1" x14ac:dyDescent="0.25">
      <c r="B4" s="313" t="s">
        <v>0</v>
      </c>
      <c r="C4" s="313" t="s">
        <v>361</v>
      </c>
      <c r="D4" s="313" t="s">
        <v>1</v>
      </c>
      <c r="E4" s="313"/>
      <c r="F4" s="313" t="s">
        <v>2</v>
      </c>
      <c r="G4" s="313"/>
      <c r="H4" s="312" t="s">
        <v>264</v>
      </c>
    </row>
    <row r="5" spans="2:14" x14ac:dyDescent="0.25">
      <c r="B5" s="313"/>
      <c r="C5" s="313"/>
      <c r="D5" s="313"/>
      <c r="E5" s="313"/>
      <c r="F5" s="313"/>
      <c r="G5" s="313"/>
      <c r="H5" s="312"/>
    </row>
    <row r="6" spans="2:14" x14ac:dyDescent="0.25">
      <c r="B6" s="313"/>
      <c r="C6" s="313"/>
      <c r="D6" s="314" t="s">
        <v>243</v>
      </c>
      <c r="E6" s="314"/>
      <c r="F6" s="314" t="s">
        <v>243</v>
      </c>
      <c r="G6" s="314"/>
      <c r="H6" s="312"/>
    </row>
    <row r="7" spans="2:14" ht="43.9" customHeight="1" x14ac:dyDescent="0.25">
      <c r="B7" s="62" t="s">
        <v>3</v>
      </c>
      <c r="C7" s="99" t="s">
        <v>385</v>
      </c>
      <c r="D7" s="45">
        <v>884</v>
      </c>
      <c r="E7" s="231" t="s">
        <v>244</v>
      </c>
      <c r="F7" s="15">
        <v>6</v>
      </c>
      <c r="G7" s="231" t="s">
        <v>244</v>
      </c>
      <c r="H7" s="6"/>
      <c r="K7" s="3">
        <f>D7+F7</f>
        <v>890</v>
      </c>
      <c r="M7" s="3">
        <f>K7*10000</f>
        <v>8900000</v>
      </c>
    </row>
    <row r="8" spans="2:14" ht="42" customHeight="1" x14ac:dyDescent="0.25">
      <c r="B8" s="62" t="s">
        <v>4</v>
      </c>
      <c r="C8" s="99" t="s">
        <v>386</v>
      </c>
      <c r="D8" s="45">
        <v>389</v>
      </c>
      <c r="E8" s="231" t="s">
        <v>244</v>
      </c>
      <c r="F8" s="15">
        <v>4.5</v>
      </c>
      <c r="G8" s="231" t="s">
        <v>244</v>
      </c>
      <c r="H8" s="6"/>
      <c r="K8" s="3">
        <f t="shared" ref="K8:K12" si="0">D8+F8</f>
        <v>393.5</v>
      </c>
      <c r="L8" s="37"/>
      <c r="M8" s="3">
        <f t="shared" ref="M8:M12" si="1">K8*10000</f>
        <v>3935000</v>
      </c>
      <c r="N8" s="35"/>
    </row>
    <row r="9" spans="2:14" ht="42" customHeight="1" x14ac:dyDescent="0.25">
      <c r="B9" s="218" t="s">
        <v>5</v>
      </c>
      <c r="C9" s="99" t="s">
        <v>387</v>
      </c>
      <c r="D9" s="45">
        <v>562</v>
      </c>
      <c r="E9" s="231" t="s">
        <v>244</v>
      </c>
      <c r="F9" s="224">
        <v>8</v>
      </c>
      <c r="G9" s="231" t="s">
        <v>244</v>
      </c>
      <c r="H9" s="6"/>
      <c r="K9" s="3"/>
      <c r="L9" s="37"/>
      <c r="N9" s="35"/>
    </row>
    <row r="10" spans="2:14" ht="42" customHeight="1" x14ac:dyDescent="0.25">
      <c r="B10" s="218" t="s">
        <v>6</v>
      </c>
      <c r="C10" s="99" t="s">
        <v>388</v>
      </c>
      <c r="D10" s="45">
        <v>286</v>
      </c>
      <c r="E10" s="231" t="s">
        <v>244</v>
      </c>
      <c r="F10" s="224">
        <v>4.5</v>
      </c>
      <c r="G10" s="231" t="s">
        <v>244</v>
      </c>
      <c r="H10" s="6"/>
      <c r="K10" s="3"/>
      <c r="L10" s="37"/>
      <c r="N10" s="35"/>
    </row>
    <row r="11" spans="2:14" ht="43.15" customHeight="1" x14ac:dyDescent="0.25">
      <c r="B11" s="218" t="s">
        <v>7</v>
      </c>
      <c r="C11" s="99" t="s">
        <v>389</v>
      </c>
      <c r="D11" s="45">
        <v>734</v>
      </c>
      <c r="E11" s="231" t="s">
        <v>244</v>
      </c>
      <c r="F11" s="15">
        <v>5</v>
      </c>
      <c r="G11" s="231" t="s">
        <v>244</v>
      </c>
      <c r="H11" s="6"/>
      <c r="K11" s="3">
        <f t="shared" si="0"/>
        <v>739</v>
      </c>
      <c r="L11" s="37"/>
      <c r="M11" s="3">
        <f t="shared" si="1"/>
        <v>7390000</v>
      </c>
      <c r="N11" s="35"/>
    </row>
    <row r="12" spans="2:14" ht="43.9" customHeight="1" x14ac:dyDescent="0.25">
      <c r="B12" s="8"/>
      <c r="C12" s="62" t="s">
        <v>17</v>
      </c>
      <c r="D12" s="71">
        <f>SUM(D7:D11)</f>
        <v>2855</v>
      </c>
      <c r="E12" s="15" t="s">
        <v>244</v>
      </c>
      <c r="F12" s="62">
        <f>SUM(F7:F11)</f>
        <v>28</v>
      </c>
      <c r="G12" s="15" t="s">
        <v>244</v>
      </c>
      <c r="H12" s="8"/>
      <c r="K12" s="3">
        <f t="shared" si="0"/>
        <v>2883</v>
      </c>
      <c r="L12" s="37"/>
      <c r="M12" s="3">
        <f t="shared" si="1"/>
        <v>28830000</v>
      </c>
      <c r="N12" s="35"/>
    </row>
    <row r="17" spans="3:6" x14ac:dyDescent="0.25">
      <c r="C17" s="3"/>
      <c r="F17" s="3"/>
    </row>
    <row r="18" spans="3:6" x14ac:dyDescent="0.25">
      <c r="D18" s="36"/>
      <c r="F18" s="3"/>
    </row>
    <row r="19" spans="3:6" x14ac:dyDescent="0.25">
      <c r="D19" s="36"/>
      <c r="F19" s="3"/>
    </row>
    <row r="20" spans="3:6" x14ac:dyDescent="0.25">
      <c r="D20" s="36"/>
      <c r="F20" s="3"/>
    </row>
    <row r="21" spans="3:6" x14ac:dyDescent="0.25">
      <c r="D21" s="36"/>
      <c r="F21" s="3"/>
    </row>
    <row r="22" spans="3:6" x14ac:dyDescent="0.25">
      <c r="D22" s="36"/>
      <c r="F22" s="3"/>
    </row>
    <row r="23" spans="3:6" x14ac:dyDescent="0.25">
      <c r="D23" s="36"/>
      <c r="F23" s="3"/>
    </row>
    <row r="24" spans="3:6" x14ac:dyDescent="0.25">
      <c r="D24" s="36"/>
      <c r="F24" s="3"/>
    </row>
    <row r="25" spans="3:6" x14ac:dyDescent="0.25">
      <c r="D25" s="36"/>
      <c r="E25" s="4">
        <v>1</v>
      </c>
      <c r="F25" s="3"/>
    </row>
    <row r="26" spans="3:6" x14ac:dyDescent="0.25">
      <c r="D26" s="36"/>
      <c r="F26" s="3"/>
    </row>
    <row r="27" spans="3:6" x14ac:dyDescent="0.25">
      <c r="D27" s="36"/>
      <c r="F27" s="3"/>
    </row>
    <row r="28" spans="3:6" x14ac:dyDescent="0.25">
      <c r="D28" s="36"/>
      <c r="F28" s="3"/>
    </row>
    <row r="29" spans="3:6" x14ac:dyDescent="0.25">
      <c r="D29" s="36"/>
      <c r="F29" s="3"/>
    </row>
    <row r="30" spans="3:6" x14ac:dyDescent="0.25">
      <c r="D30" s="36"/>
      <c r="F30" s="3"/>
    </row>
    <row r="31" spans="3:6" x14ac:dyDescent="0.25">
      <c r="D31" s="36"/>
      <c r="F31" s="3"/>
    </row>
    <row r="32" spans="3:6" x14ac:dyDescent="0.25">
      <c r="F32" s="3"/>
    </row>
    <row r="38" spans="8:8" x14ac:dyDescent="0.25">
      <c r="H38" s="2"/>
    </row>
  </sheetData>
  <mergeCells count="7">
    <mergeCell ref="H4:H6"/>
    <mergeCell ref="C4:C6"/>
    <mergeCell ref="B4:B6"/>
    <mergeCell ref="D6:E6"/>
    <mergeCell ref="F6:G6"/>
    <mergeCell ref="D4:E5"/>
    <mergeCell ref="F4:G5"/>
  </mergeCells>
  <pageMargins left="0.25" right="0.25" top="0.75" bottom="0.75" header="0.3" footer="0.3"/>
  <pageSetup paperSize="5" orientation="portrait" horizontalDpi="4294967292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4"/>
  <sheetViews>
    <sheetView view="pageBreakPreview" zoomScaleNormal="60" zoomScaleSheetLayoutView="100" workbookViewId="0">
      <selection activeCell="I12" sqref="I12"/>
    </sheetView>
  </sheetViews>
  <sheetFormatPr defaultRowHeight="15" x14ac:dyDescent="0.25"/>
  <cols>
    <col min="14" max="14" width="12.28515625" customWidth="1"/>
    <col min="17" max="17" width="14" customWidth="1"/>
  </cols>
  <sheetData>
    <row r="1" spans="1:19" x14ac:dyDescent="0.25">
      <c r="A1" s="12" t="s">
        <v>6</v>
      </c>
      <c r="B1" s="1" t="s">
        <v>53</v>
      </c>
      <c r="C1" s="1"/>
      <c r="D1" s="1"/>
    </row>
    <row r="2" spans="1:19" x14ac:dyDescent="0.25">
      <c r="A2" s="1"/>
      <c r="B2" s="1"/>
      <c r="C2" s="1"/>
      <c r="D2" s="1"/>
    </row>
    <row r="3" spans="1:19" x14ac:dyDescent="0.25">
      <c r="A3" s="1"/>
      <c r="B3" s="1" t="s">
        <v>54</v>
      </c>
      <c r="C3" s="1"/>
      <c r="D3" s="1"/>
      <c r="L3" s="1" t="s">
        <v>61</v>
      </c>
    </row>
    <row r="4" spans="1:19" ht="15.6" customHeight="1" x14ac:dyDescent="0.25">
      <c r="A4" s="1"/>
      <c r="B4" s="19"/>
      <c r="C4" s="19"/>
      <c r="D4" s="19"/>
      <c r="E4" s="13"/>
      <c r="F4" s="13"/>
      <c r="G4" s="13"/>
      <c r="H4" s="13"/>
      <c r="I4" s="13"/>
      <c r="J4" s="13"/>
      <c r="L4" s="13"/>
      <c r="M4" s="13"/>
      <c r="N4" s="13"/>
      <c r="O4" s="13"/>
      <c r="P4" s="13"/>
      <c r="Q4" s="13"/>
      <c r="R4" s="13"/>
      <c r="S4" s="13"/>
    </row>
    <row r="5" spans="1:19" ht="20.45" customHeight="1" x14ac:dyDescent="0.25">
      <c r="A5" s="20"/>
      <c r="B5" s="294" t="s">
        <v>0</v>
      </c>
      <c r="C5" s="261" t="s">
        <v>361</v>
      </c>
      <c r="D5" s="262"/>
      <c r="E5" s="29" t="s">
        <v>55</v>
      </c>
      <c r="F5" s="10"/>
      <c r="G5" s="10"/>
      <c r="H5" s="10"/>
      <c r="I5" s="5"/>
      <c r="J5" s="294" t="s">
        <v>18</v>
      </c>
      <c r="L5" s="294" t="s">
        <v>0</v>
      </c>
      <c r="M5" s="335" t="str">
        <f>C5</f>
        <v>NAMA DUSUN</v>
      </c>
      <c r="N5" s="336"/>
      <c r="O5" s="329" t="s">
        <v>253</v>
      </c>
      <c r="P5" s="330"/>
      <c r="Q5" s="261" t="s">
        <v>252</v>
      </c>
      <c r="R5" s="329" t="s">
        <v>254</v>
      </c>
      <c r="S5" s="330"/>
    </row>
    <row r="6" spans="1:19" ht="9.6" customHeight="1" x14ac:dyDescent="0.25">
      <c r="A6" s="20"/>
      <c r="B6" s="295"/>
      <c r="C6" s="264"/>
      <c r="D6" s="318"/>
      <c r="E6" s="294" t="s">
        <v>56</v>
      </c>
      <c r="F6" s="294" t="s">
        <v>57</v>
      </c>
      <c r="G6" s="294" t="s">
        <v>58</v>
      </c>
      <c r="H6" s="294" t="s">
        <v>250</v>
      </c>
      <c r="I6" s="333" t="s">
        <v>251</v>
      </c>
      <c r="J6" s="295"/>
      <c r="L6" s="296"/>
      <c r="M6" s="337"/>
      <c r="N6" s="338"/>
      <c r="O6" s="331"/>
      <c r="P6" s="332"/>
      <c r="Q6" s="319"/>
      <c r="R6" s="331"/>
      <c r="S6" s="332"/>
    </row>
    <row r="7" spans="1:19" ht="32.450000000000003" customHeight="1" x14ac:dyDescent="0.25">
      <c r="A7" s="20"/>
      <c r="B7" s="296"/>
      <c r="C7" s="319"/>
      <c r="D7" s="320"/>
      <c r="E7" s="296"/>
      <c r="F7" s="296"/>
      <c r="G7" s="296"/>
      <c r="H7" s="296"/>
      <c r="I7" s="334"/>
      <c r="J7" s="296"/>
      <c r="L7" s="43" t="s">
        <v>3</v>
      </c>
      <c r="M7" s="50" t="str">
        <f>C8</f>
        <v>DUSUN CEMPAKA</v>
      </c>
      <c r="N7" s="57"/>
      <c r="O7" s="174">
        <v>390</v>
      </c>
      <c r="P7" s="236" t="s">
        <v>16</v>
      </c>
      <c r="Q7" s="59"/>
      <c r="R7" s="59">
        <v>126</v>
      </c>
      <c r="S7" s="236" t="s">
        <v>16</v>
      </c>
    </row>
    <row r="8" spans="1:19" ht="28.9" customHeight="1" x14ac:dyDescent="0.25">
      <c r="A8" s="20"/>
      <c r="B8" s="43" t="s">
        <v>3</v>
      </c>
      <c r="C8" s="325" t="s">
        <v>385</v>
      </c>
      <c r="D8" s="326"/>
      <c r="E8" s="15"/>
      <c r="F8" s="241" t="s">
        <v>404</v>
      </c>
      <c r="G8" s="15">
        <v>3</v>
      </c>
      <c r="H8" s="241" t="s">
        <v>404</v>
      </c>
      <c r="I8" s="241" t="s">
        <v>404</v>
      </c>
      <c r="J8" s="15"/>
      <c r="L8" s="43" t="s">
        <v>4</v>
      </c>
      <c r="M8" s="50" t="str">
        <f t="shared" ref="M8" si="0">C9</f>
        <v>DUSUN MAWAR</v>
      </c>
      <c r="N8" s="197"/>
      <c r="O8" s="174">
        <v>289</v>
      </c>
      <c r="P8" s="236" t="s">
        <v>16</v>
      </c>
      <c r="Q8" s="59"/>
      <c r="R8" s="59">
        <v>120</v>
      </c>
      <c r="S8" s="236" t="s">
        <v>16</v>
      </c>
    </row>
    <row r="9" spans="1:19" ht="28.9" customHeight="1" x14ac:dyDescent="0.25">
      <c r="A9" s="20"/>
      <c r="B9" s="43" t="s">
        <v>4</v>
      </c>
      <c r="C9" s="325" t="s">
        <v>386</v>
      </c>
      <c r="D9" s="326"/>
      <c r="E9" s="15">
        <v>29</v>
      </c>
      <c r="F9" s="241" t="s">
        <v>404</v>
      </c>
      <c r="G9" s="15">
        <v>4</v>
      </c>
      <c r="H9" s="241" t="s">
        <v>404</v>
      </c>
      <c r="I9" s="241" t="s">
        <v>404</v>
      </c>
      <c r="J9" s="15"/>
      <c r="L9" s="43" t="s">
        <v>5</v>
      </c>
      <c r="M9" s="327" t="s">
        <v>387</v>
      </c>
      <c r="N9" s="328"/>
      <c r="O9" s="174">
        <v>334</v>
      </c>
      <c r="P9" s="236" t="s">
        <v>16</v>
      </c>
      <c r="Q9" s="59"/>
      <c r="R9" s="59">
        <v>111</v>
      </c>
      <c r="S9" s="236" t="s">
        <v>16</v>
      </c>
    </row>
    <row r="10" spans="1:19" ht="28.9" customHeight="1" x14ac:dyDescent="0.25">
      <c r="A10" s="26"/>
      <c r="B10" s="218" t="s">
        <v>5</v>
      </c>
      <c r="C10" s="321" t="s">
        <v>387</v>
      </c>
      <c r="D10" s="322"/>
      <c r="E10" s="224">
        <v>32</v>
      </c>
      <c r="F10" s="241" t="s">
        <v>404</v>
      </c>
      <c r="G10" s="241" t="s">
        <v>404</v>
      </c>
      <c r="H10" s="241" t="s">
        <v>404</v>
      </c>
      <c r="I10" s="241" t="s">
        <v>404</v>
      </c>
      <c r="J10" s="224"/>
      <c r="L10" s="218" t="s">
        <v>6</v>
      </c>
      <c r="M10" s="327" t="s">
        <v>388</v>
      </c>
      <c r="N10" s="328"/>
      <c r="O10" s="220">
        <v>268</v>
      </c>
      <c r="P10" s="236" t="s">
        <v>16</v>
      </c>
      <c r="Q10" s="224"/>
      <c r="R10" s="58">
        <v>110</v>
      </c>
      <c r="S10" s="236" t="s">
        <v>16</v>
      </c>
    </row>
    <row r="11" spans="1:19" ht="28.9" customHeight="1" x14ac:dyDescent="0.25">
      <c r="A11" s="26"/>
      <c r="B11" s="218" t="s">
        <v>6</v>
      </c>
      <c r="C11" s="323" t="s">
        <v>388</v>
      </c>
      <c r="D11" s="324"/>
      <c r="E11" s="224"/>
      <c r="F11" s="241" t="s">
        <v>404</v>
      </c>
      <c r="G11" s="241" t="s">
        <v>404</v>
      </c>
      <c r="H11" s="241" t="s">
        <v>404</v>
      </c>
      <c r="I11" s="241" t="s">
        <v>404</v>
      </c>
      <c r="J11" s="224"/>
      <c r="L11" s="218" t="s">
        <v>7</v>
      </c>
      <c r="M11" s="327" t="s">
        <v>389</v>
      </c>
      <c r="N11" s="328"/>
      <c r="O11" s="220">
        <v>376</v>
      </c>
      <c r="P11" s="236" t="s">
        <v>16</v>
      </c>
      <c r="Q11" s="224"/>
      <c r="R11" s="58">
        <v>124</v>
      </c>
      <c r="S11" s="236" t="s">
        <v>16</v>
      </c>
    </row>
    <row r="12" spans="1:19" ht="31.9" customHeight="1" x14ac:dyDescent="0.25">
      <c r="B12" s="47" t="s">
        <v>7</v>
      </c>
      <c r="C12" s="325" t="s">
        <v>389</v>
      </c>
      <c r="D12" s="326"/>
      <c r="E12" s="200">
        <v>45</v>
      </c>
      <c r="F12" s="241" t="s">
        <v>404</v>
      </c>
      <c r="G12" s="246" t="s">
        <v>404</v>
      </c>
      <c r="H12" s="241" t="s">
        <v>404</v>
      </c>
      <c r="I12" s="241" t="s">
        <v>404</v>
      </c>
      <c r="J12" s="200"/>
      <c r="L12" s="315" t="s">
        <v>275</v>
      </c>
      <c r="M12" s="316"/>
      <c r="N12" s="317"/>
      <c r="O12" s="174">
        <f>SUM(O7:O11)</f>
        <v>1657</v>
      </c>
      <c r="P12" s="178" t="s">
        <v>16</v>
      </c>
      <c r="Q12" s="177">
        <f>SUM(Q7:Q9)</f>
        <v>0</v>
      </c>
      <c r="R12" s="58">
        <f>SUM(R7:R11)</f>
        <v>591</v>
      </c>
      <c r="S12" s="178" t="s">
        <v>16</v>
      </c>
    </row>
    <row r="13" spans="1:19" ht="33" customHeight="1" x14ac:dyDescent="0.25">
      <c r="A13" s="20"/>
      <c r="B13" s="56" t="s">
        <v>60</v>
      </c>
      <c r="C13" s="55"/>
      <c r="D13" s="55"/>
      <c r="E13" s="15">
        <f>SUM(E8:E12)</f>
        <v>106</v>
      </c>
      <c r="F13" s="241" t="s">
        <v>404</v>
      </c>
      <c r="G13" s="15">
        <f>SUM(G8:G12)</f>
        <v>7</v>
      </c>
      <c r="H13" s="241" t="s">
        <v>404</v>
      </c>
      <c r="I13" s="241" t="s">
        <v>404</v>
      </c>
      <c r="J13" s="15"/>
    </row>
    <row r="16" spans="1:19" x14ac:dyDescent="0.25">
      <c r="B16" s="1"/>
    </row>
    <row r="17" spans="1:10" x14ac:dyDescent="0.25">
      <c r="B17" s="26"/>
      <c r="C17" s="26"/>
      <c r="D17" s="26"/>
      <c r="E17" s="26"/>
      <c r="F17" s="26"/>
      <c r="G17" s="26"/>
      <c r="H17" s="26"/>
      <c r="I17" s="26"/>
      <c r="J17" s="26"/>
    </row>
    <row r="18" spans="1:10" x14ac:dyDescent="0.25">
      <c r="A18" s="26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26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26"/>
      <c r="B20" s="39"/>
      <c r="C20" s="26"/>
      <c r="D20" s="26"/>
      <c r="E20" s="52"/>
      <c r="F20" s="26"/>
      <c r="G20" s="26"/>
      <c r="H20" s="26"/>
      <c r="I20" s="26"/>
      <c r="J20" s="26"/>
    </row>
    <row r="21" spans="1:10" x14ac:dyDescent="0.25">
      <c r="A21" s="26"/>
      <c r="B21" s="39"/>
      <c r="C21" s="26"/>
      <c r="D21" s="26"/>
      <c r="E21" s="52"/>
      <c r="F21" s="26"/>
      <c r="G21" s="26"/>
      <c r="H21" s="26"/>
      <c r="I21" s="26"/>
      <c r="J21" s="26"/>
    </row>
    <row r="22" spans="1:10" x14ac:dyDescent="0.25">
      <c r="A22" s="26"/>
      <c r="B22" s="39"/>
      <c r="C22" s="26"/>
      <c r="D22" s="26"/>
      <c r="E22" s="52"/>
      <c r="F22" s="26"/>
      <c r="G22" s="26"/>
      <c r="H22" s="26"/>
      <c r="I22" s="26"/>
      <c r="J22" s="26"/>
    </row>
    <row r="23" spans="1:10" x14ac:dyDescent="0.25">
      <c r="A23" s="26"/>
      <c r="B23" s="39"/>
      <c r="C23" s="26"/>
      <c r="D23" s="26"/>
      <c r="E23" s="52"/>
      <c r="F23" s="26"/>
      <c r="G23" s="26"/>
      <c r="H23" s="26"/>
      <c r="I23" s="26"/>
      <c r="J23" s="26"/>
    </row>
    <row r="24" spans="1:10" x14ac:dyDescent="0.25">
      <c r="B24" s="39"/>
      <c r="C24" s="26"/>
      <c r="D24" s="26"/>
      <c r="E24" s="52"/>
      <c r="F24" s="26"/>
      <c r="G24" s="26"/>
      <c r="H24" s="26"/>
      <c r="I24" s="26"/>
      <c r="J24" s="26"/>
    </row>
    <row r="25" spans="1:10" x14ac:dyDescent="0.25">
      <c r="B25" s="39"/>
      <c r="C25" s="26"/>
      <c r="D25" s="26"/>
      <c r="E25" s="52"/>
      <c r="F25" s="26"/>
      <c r="G25" s="26"/>
      <c r="H25" s="26"/>
      <c r="I25" s="26"/>
      <c r="J25" s="26"/>
    </row>
    <row r="26" spans="1:10" x14ac:dyDescent="0.25">
      <c r="B26" s="39"/>
      <c r="C26" s="26"/>
      <c r="D26" s="26"/>
      <c r="E26" s="52"/>
      <c r="F26" s="26"/>
      <c r="G26" s="26"/>
      <c r="H26" s="26"/>
      <c r="I26" s="26"/>
      <c r="J26" s="26"/>
    </row>
    <row r="27" spans="1:10" x14ac:dyDescent="0.25">
      <c r="B27" s="39"/>
      <c r="C27" s="26"/>
      <c r="D27" s="26"/>
      <c r="E27" s="52"/>
      <c r="F27" s="26"/>
      <c r="G27" s="26"/>
      <c r="H27" s="26"/>
      <c r="I27" s="26"/>
      <c r="J27" s="26"/>
    </row>
    <row r="28" spans="1:10" x14ac:dyDescent="0.25">
      <c r="B28" s="39"/>
      <c r="C28" s="26"/>
      <c r="D28" s="26"/>
      <c r="E28" s="52"/>
      <c r="F28" s="26"/>
      <c r="G28" s="26"/>
      <c r="H28" s="26"/>
      <c r="I28" s="26"/>
      <c r="J28" s="26"/>
    </row>
    <row r="29" spans="1:10" x14ac:dyDescent="0.25">
      <c r="B29" s="39"/>
      <c r="C29" s="26"/>
      <c r="D29" s="26"/>
      <c r="E29" s="52"/>
      <c r="F29" s="26"/>
      <c r="G29" s="26"/>
      <c r="H29" s="26"/>
      <c r="I29" s="26"/>
      <c r="J29" s="26"/>
    </row>
    <row r="30" spans="1:10" x14ac:dyDescent="0.25">
      <c r="B30" s="33"/>
      <c r="C30" s="26"/>
      <c r="D30" s="26"/>
      <c r="E30" s="52"/>
      <c r="F30" s="26"/>
      <c r="G30" s="26"/>
      <c r="H30" s="26"/>
      <c r="I30" s="26"/>
      <c r="J30" s="26"/>
    </row>
    <row r="31" spans="1:10" x14ac:dyDescent="0.25">
      <c r="B31" s="33"/>
      <c r="C31" s="26"/>
      <c r="D31" s="26"/>
      <c r="E31" s="52"/>
      <c r="F31" s="26"/>
      <c r="G31" s="26"/>
      <c r="H31" s="26"/>
      <c r="I31" s="26"/>
      <c r="J31" s="26"/>
    </row>
    <row r="32" spans="1:10" x14ac:dyDescent="0.25">
      <c r="B32" s="53"/>
      <c r="C32" s="26"/>
      <c r="D32" s="26"/>
      <c r="E32" s="52"/>
      <c r="F32" s="26"/>
      <c r="G32" s="26"/>
      <c r="H32" s="26"/>
      <c r="I32" s="26"/>
      <c r="J32" s="26"/>
    </row>
    <row r="33" spans="2:15" x14ac:dyDescent="0.25">
      <c r="B33" s="54"/>
      <c r="C33" s="26"/>
      <c r="D33" s="26"/>
      <c r="E33" s="52"/>
      <c r="F33" s="26"/>
      <c r="G33" s="26"/>
      <c r="H33" s="26"/>
      <c r="I33" s="26"/>
      <c r="J33" s="26"/>
    </row>
    <row r="34" spans="2:15" x14ac:dyDescent="0.25">
      <c r="E34">
        <v>7</v>
      </c>
      <c r="O34">
        <v>8</v>
      </c>
    </row>
  </sheetData>
  <mergeCells count="22">
    <mergeCell ref="R5:S6"/>
    <mergeCell ref="I6:I7"/>
    <mergeCell ref="J5:J7"/>
    <mergeCell ref="L5:L6"/>
    <mergeCell ref="M5:N6"/>
    <mergeCell ref="O5:P6"/>
    <mergeCell ref="Q5:Q6"/>
    <mergeCell ref="L12:N12"/>
    <mergeCell ref="B5:B7"/>
    <mergeCell ref="C5:D7"/>
    <mergeCell ref="E6:E7"/>
    <mergeCell ref="F6:F7"/>
    <mergeCell ref="G6:G7"/>
    <mergeCell ref="H6:H7"/>
    <mergeCell ref="C10:D10"/>
    <mergeCell ref="C11:D11"/>
    <mergeCell ref="C8:D8"/>
    <mergeCell ref="C9:D9"/>
    <mergeCell ref="C12:D12"/>
    <mergeCell ref="M10:N10"/>
    <mergeCell ref="M11:N11"/>
    <mergeCell ref="M9:N9"/>
  </mergeCells>
  <pageMargins left="0.7" right="0.7" top="0.75" bottom="0.77" header="0.3" footer="0.3"/>
  <pageSetup paperSize="5" scale="92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2"/>
  <sheetViews>
    <sheetView view="pageBreakPreview" zoomScaleNormal="50" zoomScaleSheetLayoutView="100" workbookViewId="0">
      <selection activeCell="L11" sqref="L11"/>
    </sheetView>
  </sheetViews>
  <sheetFormatPr defaultRowHeight="15" x14ac:dyDescent="0.25"/>
  <cols>
    <col min="1" max="1" width="2.5703125" bestFit="1" customWidth="1"/>
    <col min="2" max="2" width="5.140625" customWidth="1"/>
    <col min="3" max="3" width="22.28515625" customWidth="1"/>
    <col min="4" max="4" width="19.7109375" customWidth="1"/>
    <col min="5" max="5" width="16.140625" customWidth="1"/>
    <col min="6" max="6" width="18.5703125" customWidth="1"/>
    <col min="7" max="7" width="8.85546875" customWidth="1"/>
    <col min="8" max="8" width="5.85546875" customWidth="1"/>
    <col min="9" max="9" width="26.5703125" customWidth="1"/>
    <col min="10" max="10" width="17.7109375" customWidth="1"/>
    <col min="11" max="11" width="15.42578125" customWidth="1"/>
    <col min="12" max="12" width="24.42578125" customWidth="1"/>
  </cols>
  <sheetData>
    <row r="1" spans="1:12" x14ac:dyDescent="0.25">
      <c r="A1" s="12" t="s">
        <v>7</v>
      </c>
      <c r="B1" s="1" t="s">
        <v>62</v>
      </c>
      <c r="C1" s="1"/>
    </row>
    <row r="3" spans="1:12" x14ac:dyDescent="0.25">
      <c r="B3" s="1" t="s">
        <v>63</v>
      </c>
      <c r="H3" s="1" t="s">
        <v>68</v>
      </c>
      <c r="I3" s="1"/>
    </row>
    <row r="5" spans="1:12" ht="28.9" customHeight="1" x14ac:dyDescent="0.25">
      <c r="B5" s="294" t="s">
        <v>0</v>
      </c>
      <c r="C5" s="294" t="s">
        <v>361</v>
      </c>
      <c r="D5" s="315" t="s">
        <v>255</v>
      </c>
      <c r="E5" s="316"/>
      <c r="F5" s="317"/>
      <c r="H5" s="339" t="s">
        <v>0</v>
      </c>
      <c r="I5" s="294" t="str">
        <f>C5</f>
        <v>NAMA DUSUN</v>
      </c>
      <c r="J5" s="61" t="s">
        <v>64</v>
      </c>
      <c r="K5" s="61"/>
      <c r="L5" s="61"/>
    </row>
    <row r="6" spans="1:12" ht="29.45" customHeight="1" x14ac:dyDescent="0.25">
      <c r="B6" s="296"/>
      <c r="C6" s="296"/>
      <c r="D6" s="43" t="s">
        <v>65</v>
      </c>
      <c r="E6" s="43" t="s">
        <v>66</v>
      </c>
      <c r="F6" s="158" t="s">
        <v>353</v>
      </c>
      <c r="H6" s="340"/>
      <c r="I6" s="296"/>
      <c r="J6" s="43" t="s">
        <v>65</v>
      </c>
      <c r="K6" s="43" t="s">
        <v>66</v>
      </c>
      <c r="L6" s="158" t="s">
        <v>353</v>
      </c>
    </row>
    <row r="7" spans="1:12" ht="37.15" customHeight="1" x14ac:dyDescent="0.25">
      <c r="B7" s="43" t="s">
        <v>3</v>
      </c>
      <c r="C7" s="99" t="s">
        <v>385</v>
      </c>
      <c r="D7" s="15">
        <v>15</v>
      </c>
      <c r="E7" s="241" t="s">
        <v>404</v>
      </c>
      <c r="F7" s="160">
        <v>8</v>
      </c>
      <c r="H7" s="43" t="s">
        <v>3</v>
      </c>
      <c r="I7" s="38" t="str">
        <f>C7</f>
        <v>DUSUN CEMPAKA</v>
      </c>
      <c r="J7" s="241" t="s">
        <v>404</v>
      </c>
      <c r="K7" s="241" t="s">
        <v>404</v>
      </c>
      <c r="L7" s="160">
        <v>6</v>
      </c>
    </row>
    <row r="8" spans="1:12" ht="32.450000000000003" customHeight="1" x14ac:dyDescent="0.25">
      <c r="B8" s="43" t="s">
        <v>4</v>
      </c>
      <c r="C8" s="99" t="s">
        <v>386</v>
      </c>
      <c r="D8" s="15">
        <v>6</v>
      </c>
      <c r="E8" s="241" t="s">
        <v>404</v>
      </c>
      <c r="F8" s="160">
        <v>12</v>
      </c>
      <c r="H8" s="43" t="s">
        <v>4</v>
      </c>
      <c r="I8" s="201" t="str">
        <f t="shared" ref="I8:I11" si="0">C8</f>
        <v>DUSUN MAWAR</v>
      </c>
      <c r="J8" s="241" t="s">
        <v>404</v>
      </c>
      <c r="K8" s="241" t="s">
        <v>404</v>
      </c>
      <c r="L8" s="160">
        <v>8</v>
      </c>
    </row>
    <row r="9" spans="1:12" ht="32.450000000000003" customHeight="1" x14ac:dyDescent="0.25">
      <c r="B9" s="218" t="s">
        <v>5</v>
      </c>
      <c r="C9" s="99" t="s">
        <v>387</v>
      </c>
      <c r="D9" s="241" t="s">
        <v>404</v>
      </c>
      <c r="E9" s="241" t="s">
        <v>404</v>
      </c>
      <c r="F9" s="241" t="s">
        <v>404</v>
      </c>
      <c r="H9" s="218" t="s">
        <v>5</v>
      </c>
      <c r="I9" s="201" t="s">
        <v>387</v>
      </c>
      <c r="J9" s="241" t="s">
        <v>404</v>
      </c>
      <c r="K9" s="241" t="s">
        <v>404</v>
      </c>
      <c r="L9" s="241" t="s">
        <v>404</v>
      </c>
    </row>
    <row r="10" spans="1:12" ht="32.450000000000003" customHeight="1" x14ac:dyDescent="0.25">
      <c r="B10" s="218" t="s">
        <v>6</v>
      </c>
      <c r="C10" s="99" t="s">
        <v>388</v>
      </c>
      <c r="D10" s="224">
        <v>8</v>
      </c>
      <c r="E10" s="241" t="s">
        <v>404</v>
      </c>
      <c r="F10" s="241" t="s">
        <v>404</v>
      </c>
      <c r="H10" s="218" t="s">
        <v>6</v>
      </c>
      <c r="I10" s="201" t="s">
        <v>388</v>
      </c>
      <c r="J10" s="241" t="s">
        <v>404</v>
      </c>
      <c r="K10" s="241" t="s">
        <v>404</v>
      </c>
      <c r="L10" s="241" t="s">
        <v>404</v>
      </c>
    </row>
    <row r="11" spans="1:12" ht="34.9" customHeight="1" x14ac:dyDescent="0.25">
      <c r="B11" s="218" t="s">
        <v>7</v>
      </c>
      <c r="C11" s="99" t="s">
        <v>389</v>
      </c>
      <c r="D11" s="241" t="s">
        <v>404</v>
      </c>
      <c r="E11" s="241" t="s">
        <v>404</v>
      </c>
      <c r="F11" s="241">
        <v>2</v>
      </c>
      <c r="H11" s="218" t="s">
        <v>7</v>
      </c>
      <c r="I11" s="201" t="str">
        <f t="shared" si="0"/>
        <v>DUSUN BERINGIN</v>
      </c>
      <c r="J11" s="241" t="s">
        <v>404</v>
      </c>
      <c r="K11" s="241" t="s">
        <v>404</v>
      </c>
      <c r="L11" s="241">
        <v>8</v>
      </c>
    </row>
    <row r="12" spans="1:12" ht="27.6" customHeight="1" x14ac:dyDescent="0.25">
      <c r="B12" s="29" t="s">
        <v>67</v>
      </c>
      <c r="C12" s="48"/>
      <c r="D12" s="15">
        <f>SUM(D7:D11)</f>
        <v>29</v>
      </c>
      <c r="E12" s="241" t="s">
        <v>404</v>
      </c>
      <c r="F12" s="15">
        <f>SUM(F7:F11)</f>
        <v>22</v>
      </c>
      <c r="H12" s="29" t="s">
        <v>67</v>
      </c>
      <c r="I12" s="48"/>
      <c r="J12" s="241" t="s">
        <v>404</v>
      </c>
      <c r="K12" s="241" t="s">
        <v>404</v>
      </c>
      <c r="L12" s="160">
        <f>SUM(L7:L11)</f>
        <v>22</v>
      </c>
    </row>
    <row r="15" spans="1:12" x14ac:dyDescent="0.25">
      <c r="B15" s="1"/>
      <c r="C15" s="1"/>
    </row>
    <row r="16" spans="1:12" x14ac:dyDescent="0.25">
      <c r="B16" s="1"/>
      <c r="C16" s="1"/>
    </row>
    <row r="18" spans="2:6" x14ac:dyDescent="0.25">
      <c r="B18" s="39"/>
      <c r="C18" s="39"/>
      <c r="D18" s="18"/>
      <c r="E18" s="18"/>
      <c r="F18" s="18"/>
    </row>
    <row r="19" spans="2:6" x14ac:dyDescent="0.25">
      <c r="B19" s="26"/>
      <c r="C19" s="26"/>
      <c r="D19" s="39"/>
      <c r="E19" s="39"/>
      <c r="F19" s="39"/>
    </row>
    <row r="20" spans="2:6" x14ac:dyDescent="0.25">
      <c r="B20" s="39"/>
      <c r="C20" s="26"/>
      <c r="D20" s="52"/>
      <c r="E20" s="52"/>
      <c r="F20" s="52"/>
    </row>
    <row r="21" spans="2:6" x14ac:dyDescent="0.25">
      <c r="B21" s="39"/>
      <c r="C21" s="26"/>
      <c r="D21" s="52"/>
      <c r="E21" s="52"/>
      <c r="F21" s="52"/>
    </row>
    <row r="22" spans="2:6" x14ac:dyDescent="0.25">
      <c r="B22" s="39"/>
      <c r="C22" s="26"/>
      <c r="D22" s="52"/>
      <c r="E22" s="52"/>
      <c r="F22" s="52"/>
    </row>
    <row r="23" spans="2:6" x14ac:dyDescent="0.25">
      <c r="B23" s="39"/>
      <c r="C23" s="26"/>
      <c r="D23" s="52"/>
      <c r="E23" s="52"/>
      <c r="F23" s="52"/>
    </row>
    <row r="24" spans="2:6" x14ac:dyDescent="0.25">
      <c r="B24" s="39"/>
      <c r="C24" s="26"/>
      <c r="D24" s="52"/>
      <c r="E24" s="52"/>
      <c r="F24" s="52"/>
    </row>
    <row r="25" spans="2:6" x14ac:dyDescent="0.25">
      <c r="B25" s="39"/>
      <c r="C25" s="26"/>
      <c r="D25" s="52"/>
      <c r="E25" s="52"/>
      <c r="F25" s="52"/>
    </row>
    <row r="26" spans="2:6" x14ac:dyDescent="0.25">
      <c r="B26" s="39"/>
      <c r="C26" s="26"/>
      <c r="D26" s="52"/>
      <c r="E26" s="52"/>
      <c r="F26" s="52"/>
    </row>
    <row r="27" spans="2:6" x14ac:dyDescent="0.25">
      <c r="B27" s="39"/>
      <c r="C27" s="26"/>
      <c r="D27" s="52"/>
      <c r="E27" s="52"/>
      <c r="F27" s="52"/>
    </row>
    <row r="28" spans="2:6" x14ac:dyDescent="0.25">
      <c r="B28" s="39"/>
      <c r="C28" s="26"/>
      <c r="D28" s="52"/>
      <c r="E28" s="52"/>
      <c r="F28" s="52"/>
    </row>
    <row r="29" spans="2:6" x14ac:dyDescent="0.25">
      <c r="B29" s="39"/>
      <c r="C29" s="26"/>
      <c r="D29" s="52"/>
      <c r="E29" s="52"/>
      <c r="F29" s="52"/>
    </row>
    <row r="30" spans="2:6" x14ac:dyDescent="0.25">
      <c r="B30" s="39"/>
      <c r="C30" s="26"/>
      <c r="D30" s="52"/>
      <c r="E30" s="52"/>
      <c r="F30" s="52"/>
    </row>
    <row r="31" spans="2:6" x14ac:dyDescent="0.25">
      <c r="B31" s="39"/>
      <c r="C31" s="26"/>
      <c r="D31" s="52"/>
      <c r="E31" s="52"/>
      <c r="F31" s="52"/>
    </row>
    <row r="32" spans="2:6" x14ac:dyDescent="0.25">
      <c r="B32" s="60"/>
      <c r="C32" s="26"/>
      <c r="D32" s="52"/>
      <c r="E32" s="52"/>
      <c r="F32" s="52"/>
    </row>
    <row r="33" spans="2:10" x14ac:dyDescent="0.25">
      <c r="B33" s="18"/>
      <c r="C33" s="26"/>
      <c r="D33" s="52"/>
      <c r="E33" s="52"/>
      <c r="F33" s="52"/>
    </row>
    <row r="42" spans="2:10" x14ac:dyDescent="0.25">
      <c r="D42">
        <v>9</v>
      </c>
      <c r="J42">
        <v>10</v>
      </c>
    </row>
  </sheetData>
  <mergeCells count="5">
    <mergeCell ref="B5:B6"/>
    <mergeCell ref="C5:C6"/>
    <mergeCell ref="D5:F5"/>
    <mergeCell ref="H5:H6"/>
    <mergeCell ref="I5:I6"/>
  </mergeCells>
  <pageMargins left="0.7" right="0.7" top="0.75" bottom="0.75" header="0.3" footer="0.3"/>
  <pageSetup paperSize="5" scale="88" orientation="portrait" horizontalDpi="4294967293" r:id="rId1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0"/>
  <sheetViews>
    <sheetView view="pageBreakPreview" topLeftCell="D1" zoomScale="70" zoomScaleNormal="30" zoomScaleSheetLayoutView="70" workbookViewId="0">
      <selection activeCell="O9" sqref="O9"/>
    </sheetView>
  </sheetViews>
  <sheetFormatPr defaultRowHeight="15" x14ac:dyDescent="0.25"/>
  <cols>
    <col min="1" max="1" width="12.7109375" customWidth="1"/>
    <col min="2" max="2" width="12.28515625" customWidth="1"/>
    <col min="3" max="3" width="28.5703125" customWidth="1"/>
    <col min="4" max="4" width="18.5703125" customWidth="1"/>
    <col min="5" max="5" width="22" customWidth="1"/>
    <col min="6" max="6" width="18.5703125" customWidth="1"/>
    <col min="7" max="8" width="18.28515625" customWidth="1"/>
    <col min="11" max="11" width="17.42578125" customWidth="1"/>
    <col min="12" max="12" width="27.140625" customWidth="1"/>
    <col min="13" max="13" width="14.28515625" customWidth="1"/>
    <col min="14" max="14" width="14.42578125" customWidth="1"/>
    <col min="15" max="15" width="14.5703125" customWidth="1"/>
    <col min="16" max="16" width="18.28515625" customWidth="1"/>
    <col min="17" max="17" width="15.42578125" customWidth="1"/>
    <col min="18" max="18" width="17.5703125" customWidth="1"/>
  </cols>
  <sheetData>
    <row r="1" spans="2:20" ht="18.75" x14ac:dyDescent="0.3">
      <c r="B1" s="82" t="s">
        <v>69</v>
      </c>
      <c r="C1" s="81"/>
      <c r="D1" s="81"/>
      <c r="E1" s="81"/>
      <c r="F1" s="81"/>
      <c r="G1" s="81"/>
      <c r="H1" s="81"/>
      <c r="I1" s="81"/>
      <c r="J1" s="81"/>
      <c r="K1" s="82" t="s">
        <v>74</v>
      </c>
      <c r="L1" s="82"/>
      <c r="M1" s="81"/>
      <c r="N1" s="81"/>
      <c r="O1" s="81"/>
      <c r="P1" s="81"/>
      <c r="Q1" s="81"/>
      <c r="R1" s="81"/>
    </row>
    <row r="2" spans="2:20" ht="18.75" x14ac:dyDescent="0.3">
      <c r="B2" s="81"/>
      <c r="C2" s="81"/>
      <c r="D2" s="81"/>
      <c r="E2" s="81"/>
      <c r="F2" s="81"/>
      <c r="G2" s="81"/>
      <c r="H2" s="81"/>
      <c r="I2" s="81"/>
      <c r="J2" s="81"/>
      <c r="K2" s="85"/>
      <c r="L2" s="85"/>
      <c r="M2" s="85"/>
      <c r="N2" s="85"/>
      <c r="O2" s="85"/>
      <c r="P2" s="85"/>
      <c r="Q2" s="85"/>
      <c r="R2" s="85"/>
      <c r="S2" s="26"/>
      <c r="T2" s="26"/>
    </row>
    <row r="3" spans="2:20" ht="27.6" customHeight="1" x14ac:dyDescent="0.3">
      <c r="B3" s="279" t="s">
        <v>0</v>
      </c>
      <c r="C3" s="274" t="s">
        <v>361</v>
      </c>
      <c r="D3" s="271" t="s">
        <v>255</v>
      </c>
      <c r="E3" s="273"/>
      <c r="F3" s="273"/>
      <c r="G3" s="273"/>
      <c r="H3" s="272"/>
      <c r="I3" s="86"/>
      <c r="J3" s="81"/>
      <c r="K3" s="274" t="s">
        <v>0</v>
      </c>
      <c r="L3" s="274" t="str">
        <f>C3</f>
        <v>NAMA DUSUN</v>
      </c>
      <c r="M3" s="271" t="s">
        <v>75</v>
      </c>
      <c r="N3" s="273"/>
      <c r="O3" s="273"/>
      <c r="P3" s="273"/>
      <c r="Q3" s="273"/>
      <c r="R3" s="272"/>
      <c r="S3" s="18"/>
      <c r="T3" s="18"/>
    </row>
    <row r="4" spans="2:20" ht="50.45" customHeight="1" x14ac:dyDescent="0.3">
      <c r="B4" s="281"/>
      <c r="C4" s="278"/>
      <c r="D4" s="73" t="s">
        <v>256</v>
      </c>
      <c r="E4" s="73" t="s">
        <v>257</v>
      </c>
      <c r="F4" s="73" t="s">
        <v>70</v>
      </c>
      <c r="G4" s="73" t="s">
        <v>71</v>
      </c>
      <c r="H4" s="87" t="s">
        <v>72</v>
      </c>
      <c r="I4" s="86"/>
      <c r="J4" s="81"/>
      <c r="K4" s="278"/>
      <c r="L4" s="278"/>
      <c r="M4" s="89" t="s">
        <v>258</v>
      </c>
      <c r="N4" s="89" t="s">
        <v>259</v>
      </c>
      <c r="O4" s="89" t="s">
        <v>260</v>
      </c>
      <c r="P4" s="88" t="s">
        <v>261</v>
      </c>
      <c r="Q4" s="90" t="s">
        <v>262</v>
      </c>
      <c r="R4" s="89" t="s">
        <v>263</v>
      </c>
      <c r="S4" s="63"/>
      <c r="T4" s="39"/>
    </row>
    <row r="5" spans="2:20" ht="65.45" customHeight="1" x14ac:dyDescent="0.3">
      <c r="B5" s="73" t="s">
        <v>3</v>
      </c>
      <c r="C5" s="99" t="s">
        <v>385</v>
      </c>
      <c r="D5" s="77" t="s">
        <v>404</v>
      </c>
      <c r="E5" s="76">
        <v>8000</v>
      </c>
      <c r="F5" s="77" t="s">
        <v>404</v>
      </c>
      <c r="G5" s="77" t="s">
        <v>404</v>
      </c>
      <c r="H5" s="78"/>
      <c r="I5" s="86"/>
      <c r="J5" s="81"/>
      <c r="K5" s="73" t="s">
        <v>3</v>
      </c>
      <c r="L5" s="74" t="str">
        <f>C5</f>
        <v>DUSUN CEMPAKA</v>
      </c>
      <c r="M5" s="75">
        <v>3</v>
      </c>
      <c r="N5" s="75">
        <v>6</v>
      </c>
      <c r="O5" s="75" t="s">
        <v>404</v>
      </c>
      <c r="P5" s="75" t="s">
        <v>404</v>
      </c>
      <c r="Q5" s="75" t="s">
        <v>404</v>
      </c>
      <c r="R5" s="75" t="s">
        <v>404</v>
      </c>
      <c r="S5" s="63"/>
      <c r="T5" s="39"/>
    </row>
    <row r="6" spans="2:20" ht="70.150000000000006" customHeight="1" x14ac:dyDescent="0.3">
      <c r="B6" s="73" t="s">
        <v>4</v>
      </c>
      <c r="C6" s="99" t="s">
        <v>386</v>
      </c>
      <c r="D6" s="77" t="s">
        <v>404</v>
      </c>
      <c r="E6" s="76">
        <v>15000</v>
      </c>
      <c r="F6" s="75">
        <v>70</v>
      </c>
      <c r="G6" s="75">
        <v>3</v>
      </c>
      <c r="H6" s="75"/>
      <c r="I6" s="86"/>
      <c r="J6" s="81"/>
      <c r="K6" s="73" t="s">
        <v>4</v>
      </c>
      <c r="L6" s="74" t="str">
        <f t="shared" ref="L6:L9" si="0">C6</f>
        <v>DUSUN MAWAR</v>
      </c>
      <c r="M6" s="75">
        <v>4</v>
      </c>
      <c r="N6" s="75">
        <v>2</v>
      </c>
      <c r="O6" s="75" t="s">
        <v>404</v>
      </c>
      <c r="P6" s="75" t="s">
        <v>404</v>
      </c>
      <c r="Q6" s="75" t="s">
        <v>404</v>
      </c>
      <c r="R6" s="75" t="s">
        <v>404</v>
      </c>
      <c r="S6" s="26"/>
      <c r="T6" s="52"/>
    </row>
    <row r="7" spans="2:20" ht="70.150000000000006" customHeight="1" x14ac:dyDescent="0.3">
      <c r="B7" s="219" t="s">
        <v>5</v>
      </c>
      <c r="C7" s="99" t="s">
        <v>387</v>
      </c>
      <c r="D7" s="77" t="s">
        <v>404</v>
      </c>
      <c r="E7" s="77" t="s">
        <v>404</v>
      </c>
      <c r="F7" s="77" t="s">
        <v>404</v>
      </c>
      <c r="G7" s="77" t="s">
        <v>404</v>
      </c>
      <c r="H7" s="75"/>
      <c r="I7" s="86"/>
      <c r="J7" s="81"/>
      <c r="K7" s="219" t="s">
        <v>5</v>
      </c>
      <c r="L7" s="74" t="s">
        <v>387</v>
      </c>
      <c r="M7" s="75" t="s">
        <v>404</v>
      </c>
      <c r="N7" s="75" t="s">
        <v>404</v>
      </c>
      <c r="O7" s="75" t="s">
        <v>404</v>
      </c>
      <c r="P7" s="75" t="s">
        <v>404</v>
      </c>
      <c r="Q7" s="75" t="s">
        <v>404</v>
      </c>
      <c r="R7" s="75" t="s">
        <v>404</v>
      </c>
      <c r="S7" s="26"/>
      <c r="T7" s="52"/>
    </row>
    <row r="8" spans="2:20" ht="70.150000000000006" customHeight="1" x14ac:dyDescent="0.3">
      <c r="B8" s="219" t="s">
        <v>6</v>
      </c>
      <c r="C8" s="99" t="s">
        <v>388</v>
      </c>
      <c r="D8" s="77" t="s">
        <v>404</v>
      </c>
      <c r="E8" s="76">
        <v>2000</v>
      </c>
      <c r="F8" s="77" t="s">
        <v>404</v>
      </c>
      <c r="G8" s="77" t="s">
        <v>404</v>
      </c>
      <c r="H8" s="75"/>
      <c r="I8" s="86"/>
      <c r="J8" s="81"/>
      <c r="K8" s="219" t="s">
        <v>6</v>
      </c>
      <c r="L8" s="74" t="s">
        <v>388</v>
      </c>
      <c r="M8" s="75" t="s">
        <v>404</v>
      </c>
      <c r="N8" s="75" t="s">
        <v>404</v>
      </c>
      <c r="O8" s="75" t="s">
        <v>404</v>
      </c>
      <c r="P8" s="75" t="s">
        <v>404</v>
      </c>
      <c r="Q8" s="75" t="s">
        <v>404</v>
      </c>
      <c r="R8" s="75" t="s">
        <v>404</v>
      </c>
      <c r="S8" s="26"/>
      <c r="T8" s="52"/>
    </row>
    <row r="9" spans="2:20" ht="68.45" customHeight="1" x14ac:dyDescent="0.3">
      <c r="B9" s="219" t="s">
        <v>7</v>
      </c>
      <c r="C9" s="99" t="s">
        <v>389</v>
      </c>
      <c r="D9" s="77" t="s">
        <v>404</v>
      </c>
      <c r="E9" s="76">
        <v>4000</v>
      </c>
      <c r="F9" s="77">
        <v>56</v>
      </c>
      <c r="G9" s="77">
        <v>12</v>
      </c>
      <c r="H9" s="75"/>
      <c r="I9" s="86"/>
      <c r="J9" s="81"/>
      <c r="K9" s="73" t="s">
        <v>5</v>
      </c>
      <c r="L9" s="74" t="str">
        <f t="shared" si="0"/>
        <v>DUSUN BERINGIN</v>
      </c>
      <c r="M9" s="75">
        <v>3</v>
      </c>
      <c r="N9" s="75">
        <v>4</v>
      </c>
      <c r="O9" s="75" t="s">
        <v>404</v>
      </c>
      <c r="P9" s="75" t="s">
        <v>404</v>
      </c>
      <c r="Q9" s="75" t="s">
        <v>404</v>
      </c>
      <c r="R9" s="75" t="s">
        <v>404</v>
      </c>
      <c r="S9" s="26"/>
      <c r="T9" s="52"/>
    </row>
    <row r="10" spans="2:20" ht="46.15" customHeight="1" x14ac:dyDescent="0.3">
      <c r="B10" s="72" t="s">
        <v>73</v>
      </c>
      <c r="C10" s="72"/>
      <c r="D10" s="77" t="s">
        <v>404</v>
      </c>
      <c r="E10" s="161">
        <f>SUM(E5:E9)</f>
        <v>29000</v>
      </c>
      <c r="F10" s="162">
        <f>SUM(F5:F9)</f>
        <v>126</v>
      </c>
      <c r="G10" s="173">
        <f>SUM(G5:G9)</f>
        <v>15</v>
      </c>
      <c r="H10" s="180"/>
      <c r="I10" s="86"/>
      <c r="J10" s="81"/>
      <c r="K10" s="72" t="s">
        <v>73</v>
      </c>
      <c r="L10" s="72"/>
      <c r="M10" s="75">
        <f>SUM(M5:M9)</f>
        <v>10</v>
      </c>
      <c r="N10" s="75">
        <f>SUM(N5:N9)</f>
        <v>12</v>
      </c>
      <c r="O10" s="75" t="s">
        <v>404</v>
      </c>
      <c r="P10" s="75" t="s">
        <v>404</v>
      </c>
      <c r="Q10" s="75" t="s">
        <v>404</v>
      </c>
      <c r="R10" s="75" t="s">
        <v>404</v>
      </c>
      <c r="S10" s="26"/>
      <c r="T10" s="52"/>
    </row>
    <row r="11" spans="2:20" ht="30.6" customHeight="1" x14ac:dyDescent="0.25">
      <c r="B11" s="18"/>
      <c r="C11" s="18"/>
      <c r="D11" s="32"/>
      <c r="E11" s="67"/>
      <c r="F11" s="52"/>
      <c r="G11" s="52"/>
      <c r="H11" s="68"/>
      <c r="I11" s="66"/>
      <c r="K11" s="18"/>
      <c r="L11" s="18"/>
      <c r="M11" s="52"/>
      <c r="N11" s="52"/>
      <c r="O11" s="52"/>
      <c r="P11" s="26"/>
      <c r="Q11" s="26"/>
      <c r="R11" s="26"/>
      <c r="S11" s="26"/>
      <c r="T11" s="26"/>
    </row>
    <row r="12" spans="2:20" x14ac:dyDescent="0.25">
      <c r="K12" s="18"/>
      <c r="L12" s="18"/>
      <c r="M12" s="52"/>
      <c r="N12" s="52"/>
      <c r="O12" s="52"/>
      <c r="P12" s="26"/>
      <c r="Q12" s="26"/>
      <c r="R12" s="26"/>
      <c r="S12" s="26"/>
      <c r="T12" s="26"/>
    </row>
    <row r="13" spans="2:20" x14ac:dyDescent="0.25">
      <c r="S13" s="26"/>
      <c r="T13" s="26"/>
    </row>
    <row r="15" spans="2:20" ht="21" x14ac:dyDescent="0.35">
      <c r="B15" s="18"/>
      <c r="C15" s="18"/>
      <c r="D15" s="26"/>
      <c r="E15" s="179"/>
      <c r="F15" s="26"/>
      <c r="G15" s="26"/>
      <c r="H15" s="26"/>
      <c r="I15" s="26"/>
      <c r="J15" s="26"/>
      <c r="K15" s="26"/>
    </row>
    <row r="16" spans="2:20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x14ac:dyDescent="0.25">
      <c r="A17" s="26"/>
      <c r="B17" s="26"/>
      <c r="C17" s="26"/>
      <c r="D17" s="18"/>
      <c r="E17" s="18"/>
      <c r="F17" s="18"/>
      <c r="G17" s="18"/>
      <c r="H17" s="18"/>
      <c r="I17" s="18"/>
      <c r="J17" s="18"/>
      <c r="K17" s="18"/>
    </row>
    <row r="18" spans="1:11" x14ac:dyDescent="0.25">
      <c r="A18" s="26"/>
      <c r="B18" s="39"/>
      <c r="C18" s="39"/>
      <c r="D18" s="39"/>
      <c r="E18" s="39"/>
      <c r="F18" s="39"/>
      <c r="G18" s="63"/>
      <c r="H18" s="63"/>
      <c r="I18" s="21"/>
      <c r="J18" s="63"/>
      <c r="K18" s="39"/>
    </row>
    <row r="19" spans="1:11" x14ac:dyDescent="0.25">
      <c r="A19" s="26"/>
      <c r="B19" s="64"/>
      <c r="C19" s="64"/>
      <c r="D19" s="39"/>
      <c r="E19" s="39"/>
      <c r="F19" s="39"/>
      <c r="G19" s="63"/>
      <c r="H19" s="63"/>
      <c r="I19" s="21"/>
      <c r="J19" s="63"/>
      <c r="K19" s="39"/>
    </row>
    <row r="20" spans="1:11" x14ac:dyDescent="0.25">
      <c r="A20" s="26"/>
      <c r="B20" s="64"/>
      <c r="C20" s="64"/>
      <c r="D20" s="63"/>
      <c r="E20" s="63"/>
      <c r="F20" s="63"/>
      <c r="G20" s="63"/>
      <c r="H20" s="63"/>
      <c r="I20" s="63"/>
      <c r="J20" s="63"/>
      <c r="K20" s="39"/>
    </row>
    <row r="21" spans="1:11" x14ac:dyDescent="0.25">
      <c r="B21" s="39"/>
      <c r="C21" s="26"/>
      <c r="D21" s="52"/>
      <c r="E21" s="52"/>
      <c r="F21" s="52"/>
      <c r="G21" s="65"/>
      <c r="H21" s="26"/>
      <c r="I21" s="26"/>
      <c r="J21" s="26"/>
      <c r="K21" s="52"/>
    </row>
    <row r="22" spans="1:11" x14ac:dyDescent="0.25">
      <c r="B22" s="39"/>
      <c r="C22" s="26"/>
      <c r="D22" s="52"/>
      <c r="E22" s="52"/>
      <c r="F22" s="52"/>
      <c r="G22" s="65"/>
      <c r="H22" s="26"/>
      <c r="I22" s="26"/>
      <c r="J22" s="26"/>
      <c r="K22" s="52"/>
    </row>
    <row r="23" spans="1:11" x14ac:dyDescent="0.25">
      <c r="B23" s="39"/>
      <c r="C23" s="26"/>
      <c r="D23" s="52"/>
      <c r="E23" s="52"/>
      <c r="F23" s="52"/>
      <c r="G23" s="26"/>
      <c r="H23" s="26"/>
      <c r="I23" s="26"/>
      <c r="J23" s="26"/>
      <c r="K23" s="52"/>
    </row>
    <row r="24" spans="1:11" x14ac:dyDescent="0.25">
      <c r="B24" s="39"/>
      <c r="C24" s="26"/>
      <c r="D24" s="52"/>
      <c r="E24" s="52"/>
      <c r="F24" s="52"/>
      <c r="G24" s="26"/>
      <c r="H24" s="26"/>
      <c r="I24" s="26"/>
      <c r="J24" s="26"/>
      <c r="K24" s="52"/>
    </row>
    <row r="25" spans="1:11" x14ac:dyDescent="0.25">
      <c r="B25" s="39"/>
      <c r="C25" s="26"/>
      <c r="D25" s="52"/>
      <c r="E25" s="52"/>
      <c r="F25" s="52"/>
      <c r="G25" s="26"/>
      <c r="H25" s="26"/>
      <c r="I25" s="26"/>
      <c r="J25" s="26"/>
      <c r="K25" s="52"/>
    </row>
    <row r="26" spans="1:11" x14ac:dyDescent="0.25">
      <c r="B26" s="39"/>
      <c r="C26" s="26"/>
      <c r="D26" s="52"/>
      <c r="E26" s="52"/>
      <c r="F26" s="52"/>
      <c r="G26" s="26"/>
      <c r="H26" s="26"/>
      <c r="I26" s="26"/>
      <c r="J26" s="26"/>
      <c r="K26" s="52"/>
    </row>
    <row r="27" spans="1:11" x14ac:dyDescent="0.25">
      <c r="B27" s="39"/>
      <c r="C27" s="26"/>
      <c r="D27" s="52"/>
      <c r="E27" s="52"/>
      <c r="F27" s="52"/>
      <c r="G27" s="26"/>
      <c r="H27" s="26"/>
      <c r="I27" s="26"/>
      <c r="J27" s="26"/>
      <c r="K27" s="52"/>
    </row>
    <row r="28" spans="1:11" x14ac:dyDescent="0.25">
      <c r="B28" s="39"/>
      <c r="C28" s="26"/>
      <c r="D28" s="52"/>
      <c r="E28" s="52"/>
      <c r="F28" s="52"/>
      <c r="G28" s="26"/>
      <c r="H28" s="26"/>
      <c r="I28" s="26"/>
      <c r="J28" s="26"/>
      <c r="K28" s="52"/>
    </row>
    <row r="29" spans="1:11" x14ac:dyDescent="0.25">
      <c r="B29" s="33"/>
      <c r="C29" s="26"/>
      <c r="D29" s="52"/>
      <c r="E29" s="52"/>
      <c r="F29" s="52"/>
      <c r="G29" s="26"/>
      <c r="H29" s="26"/>
      <c r="I29" s="26"/>
      <c r="J29" s="26"/>
      <c r="K29" s="52"/>
    </row>
    <row r="30" spans="1:11" x14ac:dyDescent="0.25">
      <c r="B30" s="33"/>
      <c r="C30" s="26"/>
      <c r="D30" s="52"/>
      <c r="E30" s="52"/>
      <c r="F30" s="52"/>
      <c r="G30" s="26"/>
      <c r="H30" s="26"/>
      <c r="I30" s="26"/>
      <c r="J30" s="26"/>
      <c r="K30" s="52"/>
    </row>
    <row r="31" spans="1:11" x14ac:dyDescent="0.25">
      <c r="B31" s="33"/>
      <c r="C31" s="26"/>
      <c r="D31" s="52"/>
      <c r="E31" s="52"/>
      <c r="F31" s="52"/>
      <c r="G31" s="26"/>
      <c r="H31" s="26"/>
      <c r="I31" s="26"/>
      <c r="J31" s="26"/>
      <c r="K31" s="52"/>
    </row>
    <row r="32" spans="1:11" x14ac:dyDescent="0.25">
      <c r="B32" s="33"/>
      <c r="C32" s="26"/>
      <c r="D32" s="52"/>
      <c r="E32" s="52"/>
      <c r="F32" s="52"/>
      <c r="G32" s="26"/>
      <c r="H32" s="26"/>
      <c r="I32" s="26"/>
      <c r="J32" s="26"/>
      <c r="K32" s="52"/>
    </row>
    <row r="33" spans="2:11" x14ac:dyDescent="0.25">
      <c r="B33" s="53"/>
      <c r="C33" s="26"/>
      <c r="D33" s="52"/>
      <c r="E33" s="52"/>
      <c r="F33" s="52"/>
      <c r="G33" s="26"/>
      <c r="H33" s="26"/>
      <c r="I33" s="26"/>
      <c r="J33" s="26"/>
      <c r="K33" s="52"/>
    </row>
    <row r="34" spans="2:11" x14ac:dyDescent="0.25">
      <c r="B34" s="18"/>
      <c r="C34" s="18"/>
      <c r="D34" s="52"/>
      <c r="E34" s="52"/>
      <c r="F34" s="52"/>
      <c r="G34" s="26"/>
      <c r="H34" s="26"/>
      <c r="I34" s="26"/>
      <c r="J34" s="26"/>
      <c r="K34" s="26"/>
    </row>
    <row r="37" spans="2:11" x14ac:dyDescent="0.25">
      <c r="E37" s="4"/>
    </row>
    <row r="39" spans="2:11" x14ac:dyDescent="0.25">
      <c r="K39" s="11"/>
    </row>
    <row r="51" spans="5:15" x14ac:dyDescent="0.25">
      <c r="E51" s="4">
        <v>11</v>
      </c>
      <c r="O51">
        <v>12</v>
      </c>
    </row>
    <row r="70" spans="5:5" x14ac:dyDescent="0.25">
      <c r="E70" s="4"/>
    </row>
  </sheetData>
  <mergeCells count="6">
    <mergeCell ref="B3:B4"/>
    <mergeCell ref="C3:C4"/>
    <mergeCell ref="D3:H3"/>
    <mergeCell ref="M3:R3"/>
    <mergeCell ref="L3:L4"/>
    <mergeCell ref="K3:K4"/>
  </mergeCells>
  <pageMargins left="1.03" right="0.75" top="0.75" bottom="0.75" header="0.34" footer="0.3"/>
  <pageSetup paperSize="5" scale="53" orientation="portrait" horizontalDpi="4294967292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4"/>
  <sheetViews>
    <sheetView view="pageBreakPreview" zoomScaleNormal="80" zoomScaleSheetLayoutView="100" workbookViewId="0">
      <selection activeCell="J11" sqref="J11"/>
    </sheetView>
  </sheetViews>
  <sheetFormatPr defaultRowHeight="15" x14ac:dyDescent="0.25"/>
  <cols>
    <col min="1" max="1" width="5.28515625" customWidth="1"/>
    <col min="2" max="2" width="9.28515625" customWidth="1"/>
    <col min="3" max="3" width="30.140625" customWidth="1"/>
    <col min="4" max="4" width="41.140625" customWidth="1"/>
    <col min="5" max="5" width="4.85546875" customWidth="1"/>
    <col min="6" max="6" width="6" customWidth="1"/>
    <col min="7" max="7" width="23.85546875" customWidth="1"/>
    <col min="8" max="8" width="13.7109375" customWidth="1"/>
    <col min="9" max="9" width="12.42578125" customWidth="1"/>
    <col min="10" max="10" width="11.28515625" customWidth="1"/>
    <col min="11" max="11" width="12.42578125" customWidth="1"/>
  </cols>
  <sheetData>
    <row r="1" spans="1:11" x14ac:dyDescent="0.25">
      <c r="A1" s="12" t="s">
        <v>8</v>
      </c>
      <c r="B1" s="22" t="s">
        <v>76</v>
      </c>
      <c r="C1" s="22"/>
    </row>
    <row r="3" spans="1:11" x14ac:dyDescent="0.25">
      <c r="B3" s="1" t="s">
        <v>77</v>
      </c>
      <c r="F3" s="1" t="s">
        <v>78</v>
      </c>
    </row>
    <row r="4" spans="1:11" x14ac:dyDescent="0.25">
      <c r="D4" s="13"/>
      <c r="E4" s="26"/>
    </row>
    <row r="5" spans="1:11" ht="25.9" customHeight="1" x14ac:dyDescent="0.25">
      <c r="B5" s="341" t="s">
        <v>0</v>
      </c>
      <c r="C5" s="341" t="s">
        <v>361</v>
      </c>
      <c r="D5" s="343" t="s">
        <v>271</v>
      </c>
      <c r="E5" s="26"/>
      <c r="F5" s="103"/>
      <c r="G5" s="103"/>
      <c r="H5" s="345" t="s">
        <v>274</v>
      </c>
      <c r="I5" s="346"/>
      <c r="J5" s="346"/>
      <c r="K5" s="347"/>
    </row>
    <row r="6" spans="1:11" ht="32.450000000000003" customHeight="1" x14ac:dyDescent="0.25">
      <c r="B6" s="342"/>
      <c r="C6" s="342"/>
      <c r="D6" s="344"/>
      <c r="E6" s="97"/>
      <c r="F6" s="104" t="s">
        <v>0</v>
      </c>
      <c r="G6" s="104" t="str">
        <f>C5</f>
        <v>NAMA DUSUN</v>
      </c>
      <c r="H6" s="105" t="s">
        <v>272</v>
      </c>
      <c r="I6" s="104" t="s">
        <v>79</v>
      </c>
      <c r="J6" s="104" t="s">
        <v>80</v>
      </c>
      <c r="K6" s="105" t="s">
        <v>273</v>
      </c>
    </row>
    <row r="7" spans="1:11" ht="34.9" customHeight="1" x14ac:dyDescent="0.25">
      <c r="B7" s="98" t="s">
        <v>3</v>
      </c>
      <c r="C7" s="99" t="s">
        <v>385</v>
      </c>
      <c r="D7" s="100">
        <v>3</v>
      </c>
      <c r="E7" s="26"/>
      <c r="F7" s="104" t="s">
        <v>3</v>
      </c>
      <c r="G7" s="99" t="str">
        <f>C7</f>
        <v>DUSUN CEMPAKA</v>
      </c>
      <c r="H7" s="106" t="s">
        <v>404</v>
      </c>
      <c r="I7" s="106" t="s">
        <v>404</v>
      </c>
      <c r="J7" s="106">
        <v>2</v>
      </c>
      <c r="K7" s="106" t="s">
        <v>404</v>
      </c>
    </row>
    <row r="8" spans="1:11" ht="35.450000000000003" customHeight="1" x14ac:dyDescent="0.25">
      <c r="B8" s="98" t="s">
        <v>4</v>
      </c>
      <c r="C8" s="99" t="s">
        <v>386</v>
      </c>
      <c r="D8" s="100">
        <v>2</v>
      </c>
      <c r="E8" s="65"/>
      <c r="F8" s="104" t="s">
        <v>4</v>
      </c>
      <c r="G8" s="99" t="str">
        <f t="shared" ref="G8:G11" si="0">C8</f>
        <v>DUSUN MAWAR</v>
      </c>
      <c r="H8" s="106" t="s">
        <v>404</v>
      </c>
      <c r="I8" s="106" t="s">
        <v>404</v>
      </c>
      <c r="J8" s="106">
        <v>4</v>
      </c>
      <c r="K8" s="106" t="s">
        <v>404</v>
      </c>
    </row>
    <row r="9" spans="1:11" ht="35.450000000000003" customHeight="1" x14ac:dyDescent="0.25">
      <c r="B9" s="98" t="s">
        <v>5</v>
      </c>
      <c r="C9" s="99" t="s">
        <v>387</v>
      </c>
      <c r="D9" s="100">
        <v>2</v>
      </c>
      <c r="E9" s="65"/>
      <c r="F9" s="222" t="s">
        <v>5</v>
      </c>
      <c r="G9" s="99" t="s">
        <v>387</v>
      </c>
      <c r="H9" s="106" t="s">
        <v>404</v>
      </c>
      <c r="I9" s="106" t="s">
        <v>404</v>
      </c>
      <c r="J9" s="106">
        <v>3</v>
      </c>
      <c r="K9" s="106" t="s">
        <v>404</v>
      </c>
    </row>
    <row r="10" spans="1:11" ht="35.450000000000003" customHeight="1" x14ac:dyDescent="0.25">
      <c r="B10" s="98" t="s">
        <v>6</v>
      </c>
      <c r="C10" s="99" t="s">
        <v>388</v>
      </c>
      <c r="D10" s="100">
        <v>1</v>
      </c>
      <c r="E10" s="65"/>
      <c r="F10" s="222" t="s">
        <v>6</v>
      </c>
      <c r="G10" s="99" t="s">
        <v>388</v>
      </c>
      <c r="H10" s="106" t="s">
        <v>404</v>
      </c>
      <c r="I10" s="106" t="s">
        <v>404</v>
      </c>
      <c r="J10" s="106">
        <v>2</v>
      </c>
      <c r="K10" s="106" t="s">
        <v>404</v>
      </c>
    </row>
    <row r="11" spans="1:11" ht="34.9" customHeight="1" x14ac:dyDescent="0.25">
      <c r="B11" s="98" t="s">
        <v>7</v>
      </c>
      <c r="C11" s="99" t="s">
        <v>389</v>
      </c>
      <c r="D11" s="100">
        <v>20</v>
      </c>
      <c r="E11" s="65"/>
      <c r="F11" s="222" t="s">
        <v>7</v>
      </c>
      <c r="G11" s="99" t="str">
        <f t="shared" si="0"/>
        <v>DUSUN BERINGIN</v>
      </c>
      <c r="H11" s="106" t="s">
        <v>404</v>
      </c>
      <c r="I11" s="106" t="s">
        <v>404</v>
      </c>
      <c r="J11" s="106">
        <v>4</v>
      </c>
      <c r="K11" s="106" t="s">
        <v>404</v>
      </c>
    </row>
    <row r="12" spans="1:11" ht="35.450000000000003" customHeight="1" x14ac:dyDescent="0.25">
      <c r="B12" s="101" t="s">
        <v>73</v>
      </c>
      <c r="C12" s="101"/>
      <c r="D12" s="100">
        <f>SUM(D7:D11)</f>
        <v>28</v>
      </c>
      <c r="E12" s="26"/>
      <c r="F12" s="345" t="s">
        <v>275</v>
      </c>
      <c r="G12" s="347"/>
      <c r="H12" s="106" t="s">
        <v>404</v>
      </c>
      <c r="I12" s="106" t="s">
        <v>404</v>
      </c>
      <c r="J12" s="106">
        <f>SUM(J7:J11)</f>
        <v>15</v>
      </c>
      <c r="K12" s="106" t="s">
        <v>404</v>
      </c>
    </row>
    <row r="13" spans="1:11" x14ac:dyDescent="0.25">
      <c r="B13" s="18"/>
      <c r="C13" s="18"/>
      <c r="D13" s="52"/>
      <c r="E13" s="26"/>
      <c r="F13" s="18"/>
      <c r="G13" s="18"/>
      <c r="H13" s="52"/>
      <c r="I13" s="52"/>
      <c r="J13" s="52"/>
      <c r="K13" s="26"/>
    </row>
    <row r="16" spans="1:11" x14ac:dyDescent="0.25">
      <c r="B16" s="1"/>
    </row>
    <row r="18" spans="2:7" x14ac:dyDescent="0.25">
      <c r="B18" s="26"/>
      <c r="C18" s="26"/>
      <c r="D18" s="18"/>
      <c r="E18" s="26"/>
      <c r="F18" s="26"/>
      <c r="G18" s="26"/>
    </row>
    <row r="19" spans="2:7" x14ac:dyDescent="0.25">
      <c r="B19" s="39"/>
      <c r="C19" s="39"/>
      <c r="D19" s="39"/>
      <c r="E19" s="39"/>
      <c r="F19" s="39"/>
      <c r="G19" s="39"/>
    </row>
    <row r="20" spans="2:7" x14ac:dyDescent="0.25">
      <c r="B20" s="26"/>
      <c r="C20" s="26"/>
      <c r="D20" s="39"/>
      <c r="E20" s="39"/>
      <c r="F20" s="39"/>
      <c r="G20" s="39"/>
    </row>
    <row r="21" spans="2:7" x14ac:dyDescent="0.25">
      <c r="B21" s="39"/>
      <c r="C21" s="26"/>
      <c r="D21" s="52"/>
      <c r="E21" s="52"/>
      <c r="F21" s="52"/>
      <c r="G21" s="26"/>
    </row>
    <row r="22" spans="2:7" x14ac:dyDescent="0.25">
      <c r="B22" s="39"/>
      <c r="C22" s="26"/>
      <c r="D22" s="52"/>
      <c r="E22" s="52"/>
      <c r="F22" s="52"/>
      <c r="G22" s="26"/>
    </row>
    <row r="23" spans="2:7" x14ac:dyDescent="0.25">
      <c r="B23" s="39"/>
      <c r="C23" s="26"/>
      <c r="D23" s="52"/>
      <c r="E23" s="52"/>
      <c r="F23" s="52"/>
      <c r="G23" s="26"/>
    </row>
    <row r="24" spans="2:7" x14ac:dyDescent="0.25">
      <c r="B24" s="39"/>
      <c r="C24" s="26"/>
      <c r="D24" s="52"/>
      <c r="E24" s="52"/>
      <c r="F24" s="52"/>
      <c r="G24" s="26"/>
    </row>
    <row r="25" spans="2:7" x14ac:dyDescent="0.25">
      <c r="B25" s="39"/>
      <c r="C25" s="26"/>
      <c r="D25" s="52"/>
      <c r="E25" s="52"/>
      <c r="F25" s="52"/>
      <c r="G25" s="26"/>
    </row>
    <row r="26" spans="2:7" x14ac:dyDescent="0.25">
      <c r="B26" s="39"/>
      <c r="C26" s="26"/>
      <c r="D26" s="52"/>
      <c r="E26" s="52"/>
      <c r="F26" s="52"/>
      <c r="G26" s="26"/>
    </row>
    <row r="27" spans="2:7" x14ac:dyDescent="0.25">
      <c r="B27" s="39"/>
      <c r="C27" s="26"/>
      <c r="D27" s="52"/>
      <c r="E27" s="52"/>
      <c r="F27" s="52"/>
      <c r="G27" s="26"/>
    </row>
    <row r="28" spans="2:7" x14ac:dyDescent="0.25">
      <c r="B28" s="39"/>
      <c r="C28" s="26"/>
      <c r="D28" s="52"/>
      <c r="E28" s="52"/>
      <c r="F28" s="52"/>
      <c r="G28" s="26"/>
    </row>
    <row r="29" spans="2:7" x14ac:dyDescent="0.25">
      <c r="B29" s="33"/>
      <c r="C29" s="26"/>
      <c r="D29" s="52"/>
      <c r="E29" s="52"/>
      <c r="F29" s="52"/>
      <c r="G29" s="26"/>
    </row>
    <row r="30" spans="2:7" x14ac:dyDescent="0.25">
      <c r="B30" s="33"/>
      <c r="C30" s="26"/>
      <c r="D30" s="52"/>
      <c r="E30" s="52"/>
      <c r="F30" s="52"/>
      <c r="G30" s="26"/>
    </row>
    <row r="31" spans="2:7" x14ac:dyDescent="0.25">
      <c r="B31" s="33"/>
      <c r="C31" s="26"/>
      <c r="D31" s="52"/>
      <c r="E31" s="52"/>
      <c r="F31" s="52"/>
      <c r="G31" s="26"/>
    </row>
    <row r="32" spans="2:7" x14ac:dyDescent="0.25">
      <c r="B32" s="33"/>
      <c r="C32" s="26"/>
      <c r="D32" s="52"/>
      <c r="E32" s="52"/>
      <c r="F32" s="52"/>
      <c r="G32" s="26"/>
    </row>
    <row r="33" spans="2:7" x14ac:dyDescent="0.25">
      <c r="B33" s="53"/>
      <c r="C33" s="26"/>
      <c r="D33" s="52"/>
      <c r="E33" s="52"/>
      <c r="F33" s="52"/>
      <c r="G33" s="26"/>
    </row>
    <row r="34" spans="2:7" x14ac:dyDescent="0.25">
      <c r="B34" s="18"/>
      <c r="C34" s="18"/>
      <c r="D34" s="52"/>
      <c r="E34" s="52"/>
      <c r="F34" s="52"/>
      <c r="G34" s="26"/>
    </row>
  </sheetData>
  <mergeCells count="5">
    <mergeCell ref="B5:B6"/>
    <mergeCell ref="C5:C6"/>
    <mergeCell ref="D5:D6"/>
    <mergeCell ref="H5:K5"/>
    <mergeCell ref="F12:G12"/>
  </mergeCells>
  <pageMargins left="0.7" right="0.7" top="0.75" bottom="0.75" header="0.34" footer="0.3"/>
  <pageSetup paperSize="5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batas</vt:lpstr>
      <vt:lpstr>penduduk</vt:lpstr>
      <vt:lpstr>umur</vt:lpstr>
      <vt:lpstr>pekerjaan</vt:lpstr>
      <vt:lpstr>luas</vt:lpstr>
      <vt:lpstr>pertanian</vt:lpstr>
      <vt:lpstr>perternakan</vt:lpstr>
      <vt:lpstr>ternak unggas</vt:lpstr>
      <vt:lpstr>perikanan</vt:lpstr>
      <vt:lpstr>budidya perikanan</vt:lpstr>
      <vt:lpstr>luas tnh prkbunaa</vt:lpstr>
      <vt:lpstr>kehutanan</vt:lpstr>
      <vt:lpstr>jlh skolah tngkt status</vt:lpstr>
      <vt:lpstr>pertmbangan</vt:lpstr>
      <vt:lpstr>industri</vt:lpstr>
      <vt:lpstr>priwisata</vt:lpstr>
      <vt:lpstr>keshatan</vt:lpstr>
      <vt:lpstr>agama</vt:lpstr>
      <vt:lpstr>ekonomi</vt:lpstr>
      <vt:lpstr>planggan PLN</vt:lpstr>
      <vt:lpstr>fsilitas pndidikan</vt:lpstr>
      <vt:lpstr>jlhn anak putus skolh</vt:lpstr>
      <vt:lpstr>tnaga guru</vt:lpstr>
      <vt:lpstr>jarak tmpuh</vt:lpstr>
      <vt:lpstr>prasaran pmernth</vt:lpstr>
      <vt:lpstr>mnjmen pmbanguanan</vt:lpstr>
      <vt:lpstr>prasrna kntor camat</vt:lpstr>
      <vt:lpstr>agraria</vt:lpstr>
      <vt:lpstr>Sheet1</vt:lpstr>
      <vt:lpstr>luas!Print_Area</vt:lpstr>
      <vt:lpstr>penduduk!Print_Area</vt:lpstr>
      <vt:lpstr>perikanan!Print_Area</vt:lpstr>
      <vt:lpstr>pertanian!Print_Area</vt:lpstr>
      <vt:lpstr>priwisata!Print_Area</vt:lpstr>
      <vt:lpstr>umur!Print_Area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2020-01-13T04:51:59Z</cp:lastPrinted>
  <dcterms:created xsi:type="dcterms:W3CDTF">2012-04-14T11:22:15Z</dcterms:created>
  <dcterms:modified xsi:type="dcterms:W3CDTF">2020-03-02T07:09:48Z</dcterms:modified>
</cp:coreProperties>
</file>