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Home\Tomas\Seminare a sutaze\LSTME\LSTME 2025\Sumo_robot\parts\"/>
    </mc:Choice>
  </mc:AlternateContent>
  <xr:revisionPtr revIDLastSave="0" documentId="13_ncr:1_{862FE4A9-C027-4458-9883-789C9F67C3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rts" sheetId="1" r:id="rId1"/>
    <sheet name="nuts&amp;bo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D6" i="2"/>
  <c r="C6" i="2"/>
  <c r="G5" i="2"/>
  <c r="F5" i="2"/>
  <c r="D5" i="2"/>
  <c r="C5" i="2"/>
  <c r="D4" i="2"/>
  <c r="G4" i="2" s="1"/>
  <c r="G9" i="2" s="1"/>
  <c r="C4" i="2"/>
  <c r="F4" i="2" s="1"/>
  <c r="F9" i="2" s="1"/>
  <c r="G3" i="2"/>
  <c r="F3" i="2"/>
  <c r="D3" i="2"/>
  <c r="C3" i="2"/>
  <c r="G2" i="2"/>
  <c r="F2" i="2"/>
  <c r="D2" i="2"/>
  <c r="C2" i="2"/>
  <c r="E21" i="1"/>
  <c r="C18" i="1"/>
  <c r="E18" i="1" s="1"/>
  <c r="E16" i="1"/>
  <c r="C14" i="1"/>
  <c r="E14" i="1" s="1"/>
  <c r="C13" i="1"/>
  <c r="E13" i="1" s="1"/>
  <c r="E12" i="1"/>
  <c r="E10" i="1"/>
  <c r="E9" i="1"/>
  <c r="D8" i="1"/>
  <c r="E8" i="1" s="1"/>
  <c r="E7" i="1"/>
  <c r="E6" i="1"/>
  <c r="D5" i="1"/>
  <c r="E5" i="1" s="1"/>
  <c r="D4" i="1"/>
  <c r="E4" i="1" s="1"/>
  <c r="E2" i="1"/>
  <c r="E26" i="1" l="1"/>
</calcChain>
</file>

<file path=xl/sharedStrings.xml><?xml version="1.0" encoding="utf-8"?>
<sst xmlns="http://schemas.openxmlformats.org/spreadsheetml/2006/main" count="74" uniqueCount="64">
  <si>
    <t>link</t>
  </si>
  <si>
    <t>https://www.aliexpress.com/item/1005006749168692.html?spm=a2g0o.detail.similar_items.1.1bd1HIIkHIIkBA&amp;utparam-url=scene%3Aimage_search%7Cquery_from%3Adetail_bigimg&amp;algo_pvid=e32e2ba7-2cdb-4fe8-94e0-a2442af3f82c&amp;algo_exp_id=e32e2ba7-2cdb-4fe8-94e0-a2442af3f82c&amp;pdp_ext_f=%7B%22order%22%3A%221623%22%7D&amp;pdp_npi=4%40dis%21EUR%212.58%211.93%21%21%212.90%212.17%21%402103868817502502848557682e32d5%2112000038177344576%21sea%21SK%210%21ABX</t>
  </si>
  <si>
    <t>Motor driver MX1508</t>
  </si>
  <si>
    <t>https://www.aliexpress.com/item/1005006068467818.html?spm=a2g0o.cart.0.0.4d0b38dae3QNau&amp;mp=1</t>
  </si>
  <si>
    <t>https://www.aliexpress.com/item/33022320164.html?spm=a2g0o.cart.0.0.4d0b38dae3QNau&amp;mp=1</t>
  </si>
  <si>
    <t>https://www.aliexpress.com/item/32950345994.html?spm=a2g0o.cart.0.0.4d0b38dae3QNau&amp;mp=1</t>
  </si>
  <si>
    <t>https://www.aliexpress.com/item/1005006048876448.html?spm=a2g0o.cart.0.0.4d0b38dae3QNau&amp;mp=1</t>
  </si>
  <si>
    <t>Raspberry pi pico W</t>
  </si>
  <si>
    <t>https://rpishop.cz/raspberry-pi-pico/5074-raspberry-pi-pico-wh.html</t>
  </si>
  <si>
    <t>https://www.aliexpress.com/item/1005007085965483.html?spm=a2g0o.productlist.main.3.bfd36225ude27j&amp;algo_pvid=1c8d340d-9a48-40ab-9b60-1f961b2cd7f5&amp;algo_exp_id=1c8d340d-9a48-40ab-9b60-1f961b2cd7f5-2&amp;pdp_ext_f=%7B%22order%22%3A%22958%22%2C%22eval%22%3A%221%22%7D&amp;pdp_npi=4%40dis%21EUR%211.51%211.01%21%21%2112.19%218.18%21%402103963717502508623052530ec502%2112000039350408719%21sea%21SK%210%21ABX&amp;curPageLogUid=KK5Zt4fKzKIG&amp;utparam-url=scene%3Asearch%7Cquery_from%3A</t>
  </si>
  <si>
    <t>battery switch</t>
  </si>
  <si>
    <t>https://www.aliexpress.com/item/1005006463860978.html?spm=a2g0o.cart.0.0.4d0b38dae3QNau&amp;mp=1</t>
  </si>
  <si>
    <t>button</t>
  </si>
  <si>
    <t>https://www.aliexpress.com/item/32815969627.html?spm=a2g0o.productlist.main.11.112199a45LLmvQ&amp;algo_pvid=829fed28-03c7-4674-b43c-77189b1db305&amp;algo_exp_id=829fed28-03c7-4674-b43c-77189b1db305-10&amp;pdp_ext_f=%7B%22order%22%3A%222051%22%2C%22eval%22%3A%221%22%7D&amp;pdp_npi=4%40dis%21EUR%211.72%211.23%21%21%211.93%211.38%21%402103963717502525258335867ec4f3%2164798820553%21sea%21SK%210%21ABX&amp;curPageLogUid=XzEKvNCrksMl&amp;utparam-url=scene%3Asearch%7Cquery_from%3A</t>
  </si>
  <si>
    <t>https://www.aliexpress.com/item/32315929780.html?spm=a2g0o.productlist.main.1.360a335dNjeVJi&amp;algo_pvid=480228c9-09bd-4c2f-8099-9929f7b26476&amp;algo_exp_id=480228c9-09bd-4c2f-8099-9929f7b26476-0&amp;pdp_ext_f=%7B%22order%22%3A%22874%22%2C%22eval%22%3A%221%22%7D&amp;pdp_npi=4%40dis%21EUR%211.18%210.88%21%21%211.32%210.98%21%40210384cc17502526296077710ebb52%2158256489987%21sea%21SK%210%21ABX&amp;curPageLogUid=SjSGOhTCGOTu&amp;utparam-url=scene%3Asearch%7Cquery_from%3A</t>
  </si>
  <si>
    <t>30 cca</t>
  </si>
  <si>
    <t>https://www.aliexpress.com/item/1005004532352681.html?spm=a2g0o.productlist.main.1.bfd36225ude27j&amp;algo_pvid=1c8d340d-9a48-40ab-9b60-1f961b2cd7f5&amp;algo_exp_id=1c8d340d-9a48-40ab-9b60-1f961b2cd7f5-0&amp;pdp_ext_f=%7B%22order%22%3A%223824%22%2C%22eval%22%3A%221%22%7D&amp;pdp_npi=4%40dis%21EUR%211.40%210.88%21%21%211.57%210.99%21%402103963717502508623052530ec502%2112000029785371583%21sea%21SK%210%21ABX&amp;curPageLogUid=MVO3VpSkdWrJ&amp;utparam-url=scene%3Asearch%7Cquery_from%3A</t>
  </si>
  <si>
    <t>piny male header</t>
  </si>
  <si>
    <t>https://www.aliexpress.com/item/32973181162.html?spm=a2g0o.productlist.main.7.58046cdfYjHcw2&amp;algo_pvid=a9808441-cbde-4a56-8eae-784bb160ce39&amp;algo_exp_id=a9808441-cbde-4a56-8eae-784bb160ce39-6&amp;pdp_ext_f=%7B%22order%22%3A%22615%22%2C%22eval%22%3A%221%22%7D&amp;pdp_npi=4%40dis%21EUR%211.57%211.04%21%21%211.76%211.17%21%402103867617502523011618953e4d85%2166700241728%21sea%21SK%210%21ABX&amp;curPageLogUid=mKAnTvhpDdky&amp;utparam-url=scene%3Asearch%7Cquery_from%3A</t>
  </si>
  <si>
    <t>https://www.aliexpress.com/item/1005008980163444.html?spm=a2g0o.detail.pcDetailTopMoreOtherSeller.4.f4b9QgZ3QgZ3s1&amp;gps-id=pcDetailTopMoreOtherSeller&amp;scm=1007.40050.354490.0&amp;scm_id=1007.40050.354490.0&amp;scm-url=1007.40050.354490.0&amp;pvid=a489ac1b-de9d-411e-8835-2319eea09d9c&amp;_t=gps-id%3ApcDetailTopMoreOtherSeller%2Cscm-url%3A1007.40050.354490.0%2Cpvid%3Aa489ac1b-de9d-411e-8835-2319eea09d9c%2Ctpp_buckets%3A668%232846%238112%231997&amp;pdp_ext_f=%7B%22order%22%3A%223%22%2C%22eval%22%3A%221%22%2C%22sceneId%22%3A%2230050%22%7D&amp;pdp_npi=4%40dis!EUR!0.35!0.22!!!2.85!1.82!%402103835e17501541174986441ed686!12000047442205787!rec!SK!!ABX&amp;utparam-url=scene%3ApcDetailTopMoreOtherSeller%7Cquery_from%3A</t>
  </si>
  <si>
    <t>M3x5</t>
  </si>
  <si>
    <t>DIN 7985A skr. M 3,0 x 5 Zn</t>
  </si>
  <si>
    <t>DIN 965A skr. M 2,0 x 8 Zn</t>
  </si>
  <si>
    <t>DIN 934 mat. M 2 6.-8. Zn</t>
  </si>
  <si>
    <t>DIN 965A skr. M 3,0 x 8 Zn</t>
  </si>
  <si>
    <t>M3x10</t>
  </si>
  <si>
    <t>DIN 7985A skr. M 3,0 x 10 Zn</t>
  </si>
  <si>
    <t>DIN 934 mat. M 3 6.-8. Zn</t>
  </si>
  <si>
    <t>https://www.aliexpress.com/item/1005003999124898.html?spm=a2g0o.cart.0.0.4d0b38dae3QNau&amp;mp=1</t>
  </si>
  <si>
    <t>N20 micro motor 3V 100rpm</t>
  </si>
  <si>
    <t>quantity per robot buy</t>
  </si>
  <si>
    <t>quantity per robot real</t>
  </si>
  <si>
    <t>price per part</t>
  </si>
  <si>
    <t>price for one robot</t>
  </si>
  <si>
    <t>Battery holder</t>
  </si>
  <si>
    <t>?</t>
  </si>
  <si>
    <t>together doesn’t make more than 5,5V</t>
  </si>
  <si>
    <t>IR distance sensors</t>
  </si>
  <si>
    <t>wheels for motors</t>
  </si>
  <si>
    <t>motor bracket</t>
  </si>
  <si>
    <t>could be bought cheaper for aliexpress/replaced with better mcu</t>
  </si>
  <si>
    <t xml:space="preserve">Breadboard </t>
  </si>
  <si>
    <t>10kohm</t>
  </si>
  <si>
    <t>cable female male 10 cm</t>
  </si>
  <si>
    <t>cable male male 10 cm</t>
  </si>
  <si>
    <t>10 cca</t>
  </si>
  <si>
    <t>Nuts and bolts</t>
  </si>
  <si>
    <t>&lt;1</t>
  </si>
  <si>
    <t>https://www.dmpsteel.sk/skrutky-metricke</t>
  </si>
  <si>
    <t>cables for motors/motor drivers</t>
  </si>
  <si>
    <t>higher quality ones for better current handling but the low quality ones can be used also</t>
  </si>
  <si>
    <t>4NiMH rechargable batteries</t>
  </si>
  <si>
    <t>ir line sensors</t>
  </si>
  <si>
    <t>M2x8 sunk</t>
  </si>
  <si>
    <t>M3x10 sunk</t>
  </si>
  <si>
    <t>M2 nuts</t>
  </si>
  <si>
    <t>M3 nuts</t>
  </si>
  <si>
    <t>for one robot</t>
  </si>
  <si>
    <t>for 15</t>
  </si>
  <si>
    <t>price per one</t>
  </si>
  <si>
    <t>price for 15</t>
  </si>
  <si>
    <t>price for 15 reserve</t>
  </si>
  <si>
    <t>https://www.tme.eu/sk/details/tff-m3x35_dr123/distancne-prvky-kovove/dremec/123x35/</t>
  </si>
  <si>
    <t>M3x35 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</si>
</sst>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textové prepojenie" xfId="1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7085965483.html?spm=a2g0o.productlist.main.3.bfd36225ude27j&amp;algo_pvid=1c8d340d-9a48-40ab-9b60-1f961b2cd7f5&amp;algo_exp_id=1c8d340d-9a48-40ab-9b60-1f961b2cd7f5-2&amp;pdp_ext_f=%7B%22order%22%3A%22958%22%2C%22eval%22%3A%221%22%7D&amp;pdp_npi=4%40dis%21EUR%211.51%211.01%21%21%2112.19%218.18%21%402103963717502508623052530ec502%2112000039350408719%21sea%21SK%210%21ABX&amp;curPageLogUid=KK5Zt4fKzKIG&amp;utparam-url=scene%3Asearch%7Cquery_from%3A" TargetMode="External"/><Relationship Id="rId13" Type="http://schemas.openxmlformats.org/officeDocument/2006/relationships/hyperlink" Target="https://www.aliexpress.com/item/32973181162.html?spm=a2g0o.productlist.main.7.58046cdfYjHcw2&amp;algo_pvid=a9808441-cbde-4a56-8eae-784bb160ce39&amp;algo_exp_id=a9808441-cbde-4a56-8eae-784bb160ce39-6&amp;pdp_ext_f=%7B%22order%22%3A%22615%22%2C%22eval%22%3A%221%22%7D&amp;pdp_npi=4%40dis%21EUR%211.57%211.04%21%21%211.76%211.17%21%402103867617502523011618953e4d85%2166700241728%21sea%21SK%210%21ABX&amp;curPageLogUid=mKAnTvhpDdky&amp;utparam-url=scene%3Asearch%7Cquery_from%3A" TargetMode="External"/><Relationship Id="rId3" Type="http://schemas.openxmlformats.org/officeDocument/2006/relationships/hyperlink" Target="https://www.aliexpress.com/item/1005006068467818.html?spm=a2g0o.cart.0.0.4d0b38dae3QNau&amp;mp=1" TargetMode="External"/><Relationship Id="rId7" Type="http://schemas.openxmlformats.org/officeDocument/2006/relationships/hyperlink" Target="https://rpishop.cz/raspberry-pi-pico/5074-raspberry-pi-pico-wh.html" TargetMode="External"/><Relationship Id="rId12" Type="http://schemas.openxmlformats.org/officeDocument/2006/relationships/hyperlink" Target="https://www.aliexpress.com/item/1005004532352681.html?spm=a2g0o.productlist.main.1.bfd36225ude27j&amp;algo_pvid=1c8d340d-9a48-40ab-9b60-1f961b2cd7f5&amp;algo_exp_id=1c8d340d-9a48-40ab-9b60-1f961b2cd7f5-0&amp;pdp_ext_f=%7B%22order%22%3A%223824%22%2C%22eval%22%3A%221%22%7D&amp;pdp_npi=4%40dis%21EUR%211.40%210.88%21%21%211.57%210.99%21%402103963717502508623052530ec502%2112000029785371583%21sea%21SK%210%21ABX&amp;curPageLogUid=MVO3VpSkdWrJ&amp;utparam-url=scene%3Asearch%7Cquery_from%3A" TargetMode="External"/><Relationship Id="rId2" Type="http://schemas.openxmlformats.org/officeDocument/2006/relationships/hyperlink" Target="https://www.aliexpress.com/item/1005006749168692.html?spm=a2g0o.detail.similar_items.1.1bd1HIIkHIIkBA&amp;utparam-url=scene%3Aimage_search%7Cquery_from%3Adetail_bigimg&amp;algo_pvid=e32e2ba7-2cdb-4fe8-94e0-a2442af3f82c&amp;algo_exp_id=e32e2ba7-2cdb-4fe8-94e0-a2442af3f82c&amp;pdp_ext_f=%7B%22order%22%3A%221623%22%7D&amp;pdp_npi=4%40dis%21EUR%212.58%211.93%21%21%212.90%212.17%21%402103868817502502848557682e32d5%2112000038177344576%21sea%21SK%210%21ABX" TargetMode="External"/><Relationship Id="rId1" Type="http://schemas.openxmlformats.org/officeDocument/2006/relationships/hyperlink" Target="https://www.aliexpress.com/item/1005003999124898.html?spm=a2g0o.cart.0.0.4d0b38dae3QNau&amp;mp=1" TargetMode="External"/><Relationship Id="rId6" Type="http://schemas.openxmlformats.org/officeDocument/2006/relationships/hyperlink" Target="https://www.aliexpress.com/item/1005006048876448.html?spm=a2g0o.cart.0.0.4d0b38dae3QNau&amp;mp=1" TargetMode="External"/><Relationship Id="rId11" Type="http://schemas.openxmlformats.org/officeDocument/2006/relationships/hyperlink" Target="https://www.aliexpress.com/item/32315929780.html?spm=a2g0o.productlist.main.1.360a335dNjeVJi&amp;algo_pvid=480228c9-09bd-4c2f-8099-9929f7b26476&amp;algo_exp_id=480228c9-09bd-4c2f-8099-9929f7b26476-0&amp;pdp_ext_f=%7B%22order%22%3A%22874%22%2C%22eval%22%3A%221%22%7D&amp;pdp_npi=4%40dis%21EUR%211.18%210.88%21%21%211.32%210.98%21%40210384cc17502526296077710ebb52%2158256489987%21sea%21SK%210%21ABX&amp;curPageLogUid=SjSGOhTCGOTu&amp;utparam-url=scene%3Asearch%7Cquery_from%3A" TargetMode="External"/><Relationship Id="rId5" Type="http://schemas.openxmlformats.org/officeDocument/2006/relationships/hyperlink" Target="https://www.aliexpress.com/item/32950345994.html?spm=a2g0o.cart.0.0.4d0b38dae3QNau&amp;mp=1" TargetMode="External"/><Relationship Id="rId15" Type="http://schemas.openxmlformats.org/officeDocument/2006/relationships/hyperlink" Target="https://www.dmpsteel.sk/skrutky-metricke" TargetMode="External"/><Relationship Id="rId10" Type="http://schemas.openxmlformats.org/officeDocument/2006/relationships/hyperlink" Target="https://www.aliexpress.com/item/32815969627.html?spm=a2g0o.productlist.main.11.112199a45LLmvQ&amp;algo_pvid=829fed28-03c7-4674-b43c-77189b1db305&amp;algo_exp_id=829fed28-03c7-4674-b43c-77189b1db305-10&amp;pdp_ext_f=%7B%22order%22%3A%222051%22%2C%22eval%22%3A%221%22%7D&amp;pdp_npi=4%40dis%21EUR%211.72%211.23%21%21%211.93%211.38%21%402103963717502525258335867ec4f3%2164798820553%21sea%21SK%210%21ABX&amp;curPageLogUid=XzEKvNCrksMl&amp;utparam-url=scene%3Asearch%7Cquery_from%3A" TargetMode="External"/><Relationship Id="rId4" Type="http://schemas.openxmlformats.org/officeDocument/2006/relationships/hyperlink" Target="https://www.aliexpress.com/item/33022320164.html?spm=a2g0o.cart.0.0.4d0b38dae3QNau&amp;mp=1" TargetMode="External"/><Relationship Id="rId9" Type="http://schemas.openxmlformats.org/officeDocument/2006/relationships/hyperlink" Target="https://www.aliexpress.com/item/1005006463860978.html?spm=a2g0o.cart.0.0.4d0b38dae3QNau&amp;mp=1" TargetMode="External"/><Relationship Id="rId14" Type="http://schemas.openxmlformats.org/officeDocument/2006/relationships/hyperlink" Target="https://www.aliexpress.com/item/1005008980163444.html?spm=a2g0o.detail.pcDetailTopMoreOtherSeller.4.f4b9QgZ3QgZ3s1&amp;gps-id=pcDetailTopMoreOtherSeller&amp;scm=1007.40050.354490.0&amp;scm_id=1007.40050.354490.0&amp;scm-url=1007.40050.354490.0&amp;pvid=a489ac1b-de9d-411e-8835-2319eea09d9c&amp;_t=gps-id%3ApcDetailTopMoreOtherSeller%2Cscm-url%3A1007.40050.354490.0%2Cpvid%3Aa489ac1b-de9d-411e-8835-2319eea09d9c%2Ctpp_buckets%3A668%232846%238112%231997&amp;pdp_ext_f=%7B%22order%22%3A%223%22%2C%22eval%22%3A%221%22%2C%22sceneId%22%3A%2230050%22%7D&amp;pdp_npi=4%40dis!EUR!0.35!0.22!!!2.85!1.82!%402103835e17501541174986441ed686!12000047442205787!rec!SK!!ABX&amp;utparam-url=scene%3ApcDetailTopMoreOtherSeller%7Cquery_from%3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me.eu/sk/details/tff-m3x35_dr123/distancne-prvky-kovove/dremec/123x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workbookViewId="0">
      <selection activeCell="A21" sqref="A21"/>
    </sheetView>
  </sheetViews>
  <sheetFormatPr defaultColWidth="12.6640625" defaultRowHeight="15.75" customHeight="1" x14ac:dyDescent="0.25"/>
  <cols>
    <col min="1" max="1" width="26.5546875" bestFit="1" customWidth="1"/>
  </cols>
  <sheetData>
    <row r="1" spans="1:8" x14ac:dyDescent="0.25">
      <c r="A1" s="1"/>
      <c r="B1" s="1" t="s">
        <v>30</v>
      </c>
      <c r="C1" s="1" t="s">
        <v>31</v>
      </c>
      <c r="D1" s="1" t="s">
        <v>32</v>
      </c>
      <c r="E1" s="1" t="s">
        <v>33</v>
      </c>
      <c r="F1" s="1" t="s">
        <v>0</v>
      </c>
    </row>
    <row r="2" spans="1:8" x14ac:dyDescent="0.25">
      <c r="A2" s="7" t="s">
        <v>34</v>
      </c>
      <c r="B2" s="1">
        <v>1</v>
      </c>
      <c r="C2" s="1">
        <v>1</v>
      </c>
      <c r="D2" s="1">
        <v>1.52</v>
      </c>
      <c r="E2" s="1">
        <f t="shared" ref="E2:E10" si="0">C2*D2</f>
        <v>1.52</v>
      </c>
      <c r="F2" s="4" t="s">
        <v>28</v>
      </c>
      <c r="G2" s="1"/>
    </row>
    <row r="3" spans="1:8" x14ac:dyDescent="0.25">
      <c r="A3" s="7" t="s">
        <v>51</v>
      </c>
      <c r="B3" s="1">
        <v>4</v>
      </c>
      <c r="C3" s="1">
        <v>4</v>
      </c>
      <c r="D3" s="1" t="s">
        <v>35</v>
      </c>
      <c r="E3" s="1" t="s">
        <v>35</v>
      </c>
      <c r="F3" s="5" t="s">
        <v>35</v>
      </c>
      <c r="G3" s="1" t="s">
        <v>36</v>
      </c>
    </row>
    <row r="4" spans="1:8" x14ac:dyDescent="0.25">
      <c r="A4" s="7" t="s">
        <v>37</v>
      </c>
      <c r="B4" s="1">
        <v>2</v>
      </c>
      <c r="C4" s="1">
        <v>2</v>
      </c>
      <c r="D4" s="1">
        <f>1.93/5</f>
        <v>0.38600000000000001</v>
      </c>
      <c r="E4" s="1">
        <f t="shared" si="0"/>
        <v>0.77200000000000002</v>
      </c>
      <c r="F4" s="2" t="s">
        <v>1</v>
      </c>
      <c r="G4" s="1"/>
    </row>
    <row r="5" spans="1:8" x14ac:dyDescent="0.25">
      <c r="A5" s="7" t="s">
        <v>2</v>
      </c>
      <c r="B5" s="1">
        <v>1</v>
      </c>
      <c r="C5" s="1">
        <v>1</v>
      </c>
      <c r="D5" s="1">
        <f>2.78/5</f>
        <v>0.55599999999999994</v>
      </c>
      <c r="E5" s="1">
        <f t="shared" si="0"/>
        <v>0.55599999999999994</v>
      </c>
      <c r="F5" s="2" t="s">
        <v>3</v>
      </c>
      <c r="G5" s="1"/>
    </row>
    <row r="6" spans="1:8" x14ac:dyDescent="0.25">
      <c r="A6" s="7" t="s">
        <v>29</v>
      </c>
      <c r="B6" s="1">
        <v>2</v>
      </c>
      <c r="C6" s="1">
        <v>2</v>
      </c>
      <c r="D6" s="1">
        <v>1.43</v>
      </c>
      <c r="E6" s="1">
        <f t="shared" si="0"/>
        <v>2.86</v>
      </c>
      <c r="F6" s="2" t="s">
        <v>4</v>
      </c>
      <c r="G6" s="1"/>
      <c r="H6" s="1"/>
    </row>
    <row r="7" spans="1:8" x14ac:dyDescent="0.25">
      <c r="A7" s="7" t="s">
        <v>38</v>
      </c>
      <c r="B7" s="1">
        <v>2</v>
      </c>
      <c r="C7" s="1">
        <v>2</v>
      </c>
      <c r="D7" s="1">
        <v>0.45</v>
      </c>
      <c r="E7" s="1">
        <f t="shared" si="0"/>
        <v>0.9</v>
      </c>
      <c r="F7" s="2" t="s">
        <v>5</v>
      </c>
      <c r="G7" s="1"/>
    </row>
    <row r="8" spans="1:8" x14ac:dyDescent="0.25">
      <c r="A8" s="7" t="s">
        <v>39</v>
      </c>
      <c r="B8" s="1">
        <v>2</v>
      </c>
      <c r="C8" s="1">
        <v>2</v>
      </c>
      <c r="D8" s="1">
        <f>1.52/5</f>
        <v>0.30399999999999999</v>
      </c>
      <c r="E8" s="1">
        <f t="shared" si="0"/>
        <v>0.60799999999999998</v>
      </c>
      <c r="F8" s="2" t="s">
        <v>6</v>
      </c>
      <c r="G8" s="1"/>
    </row>
    <row r="9" spans="1:8" x14ac:dyDescent="0.25">
      <c r="A9" s="7" t="s">
        <v>7</v>
      </c>
      <c r="B9" s="1">
        <v>1</v>
      </c>
      <c r="C9" s="1">
        <v>1</v>
      </c>
      <c r="D9" s="1">
        <v>8.02</v>
      </c>
      <c r="E9" s="1">
        <f t="shared" si="0"/>
        <v>8.02</v>
      </c>
      <c r="F9" s="2" t="s">
        <v>8</v>
      </c>
      <c r="G9" s="1" t="s">
        <v>40</v>
      </c>
    </row>
    <row r="10" spans="1:8" x14ac:dyDescent="0.25">
      <c r="A10" s="7" t="s">
        <v>41</v>
      </c>
      <c r="B10" s="1">
        <v>1</v>
      </c>
      <c r="C10" s="1">
        <v>1</v>
      </c>
      <c r="D10" s="1">
        <v>1.01</v>
      </c>
      <c r="E10" s="1">
        <f t="shared" si="0"/>
        <v>1.01</v>
      </c>
      <c r="F10" s="2" t="s">
        <v>9</v>
      </c>
      <c r="G10" s="1"/>
    </row>
    <row r="11" spans="1:8" ht="15.75" customHeight="1" x14ac:dyDescent="0.25">
      <c r="A11" s="7"/>
    </row>
    <row r="12" spans="1:8" x14ac:dyDescent="0.25">
      <c r="A12" s="7" t="s">
        <v>10</v>
      </c>
      <c r="B12" s="1">
        <v>1</v>
      </c>
      <c r="C12" s="1">
        <v>0.5</v>
      </c>
      <c r="D12" s="1">
        <v>1.2</v>
      </c>
      <c r="E12" s="1">
        <f t="shared" ref="E12:E14" si="1">C12*D12</f>
        <v>0.6</v>
      </c>
      <c r="F12" s="2" t="s">
        <v>11</v>
      </c>
      <c r="G12" s="1"/>
    </row>
    <row r="13" spans="1:8" x14ac:dyDescent="0.25">
      <c r="A13" s="7" t="s">
        <v>12</v>
      </c>
      <c r="B13" s="1">
        <v>1</v>
      </c>
      <c r="C13" s="1">
        <f>1/50</f>
        <v>0.02</v>
      </c>
      <c r="D13" s="1">
        <v>1.23</v>
      </c>
      <c r="E13" s="1">
        <f t="shared" si="1"/>
        <v>2.46E-2</v>
      </c>
      <c r="F13" s="2" t="s">
        <v>13</v>
      </c>
      <c r="G13" s="1"/>
      <c r="H13" s="1"/>
    </row>
    <row r="14" spans="1:8" x14ac:dyDescent="0.25">
      <c r="A14" s="7" t="s">
        <v>42</v>
      </c>
      <c r="B14" s="1">
        <v>1</v>
      </c>
      <c r="C14" s="1">
        <f>1/100</f>
        <v>0.01</v>
      </c>
      <c r="D14" s="1">
        <v>0.88</v>
      </c>
      <c r="E14" s="1">
        <f t="shared" si="1"/>
        <v>8.8000000000000005E-3</v>
      </c>
      <c r="F14" s="2" t="s">
        <v>14</v>
      </c>
      <c r="G14" s="1"/>
      <c r="H14" s="1"/>
    </row>
    <row r="15" spans="1:8" ht="15.75" customHeight="1" x14ac:dyDescent="0.25">
      <c r="A15" s="7"/>
    </row>
    <row r="16" spans="1:8" x14ac:dyDescent="0.25">
      <c r="A16" s="7" t="s">
        <v>43</v>
      </c>
      <c r="B16" s="1" t="s">
        <v>15</v>
      </c>
      <c r="C16" s="1">
        <v>0.5</v>
      </c>
      <c r="D16" s="1">
        <v>0.88</v>
      </c>
      <c r="E16" s="1">
        <f t="shared" ref="E16:E18" si="2">C16*D16</f>
        <v>0.44</v>
      </c>
      <c r="F16" s="3" t="s">
        <v>16</v>
      </c>
      <c r="G16" s="1"/>
      <c r="H16" s="1"/>
    </row>
    <row r="17" spans="1:8" x14ac:dyDescent="0.25">
      <c r="A17" s="7" t="s">
        <v>44</v>
      </c>
      <c r="B17" s="1" t="s">
        <v>45</v>
      </c>
      <c r="C17" s="1"/>
      <c r="D17" s="1"/>
      <c r="E17" s="1"/>
      <c r="F17" s="3" t="s">
        <v>16</v>
      </c>
      <c r="G17" s="1"/>
      <c r="H17" s="1"/>
    </row>
    <row r="18" spans="1:8" x14ac:dyDescent="0.25">
      <c r="A18" s="7" t="s">
        <v>17</v>
      </c>
      <c r="B18" s="1">
        <v>4</v>
      </c>
      <c r="C18" s="1">
        <f>4/40</f>
        <v>0.1</v>
      </c>
      <c r="D18" s="1">
        <v>1.04</v>
      </c>
      <c r="E18" s="1">
        <f t="shared" si="2"/>
        <v>0.10400000000000001</v>
      </c>
      <c r="F18" s="2" t="s">
        <v>18</v>
      </c>
      <c r="G18" s="1"/>
    </row>
    <row r="19" spans="1:8" x14ac:dyDescent="0.25">
      <c r="A19" s="7" t="s">
        <v>49</v>
      </c>
      <c r="B19" s="1" t="s">
        <v>50</v>
      </c>
      <c r="C19" s="1"/>
    </row>
    <row r="20" spans="1:8" ht="15.75" customHeight="1" x14ac:dyDescent="0.25">
      <c r="A20" s="7"/>
    </row>
    <row r="21" spans="1:8" x14ac:dyDescent="0.25">
      <c r="A21" s="7" t="s">
        <v>52</v>
      </c>
      <c r="B21" s="1">
        <v>2</v>
      </c>
      <c r="C21" s="1">
        <v>2</v>
      </c>
      <c r="D21" s="1">
        <v>0.22</v>
      </c>
      <c r="E21" s="1">
        <f>C21*D21</f>
        <v>0.44</v>
      </c>
      <c r="F21" s="2" t="s">
        <v>19</v>
      </c>
      <c r="G21" s="1"/>
    </row>
    <row r="22" spans="1:8" ht="15.75" customHeight="1" x14ac:dyDescent="0.25">
      <c r="A22" s="7"/>
    </row>
    <row r="23" spans="1:8" x14ac:dyDescent="0.25">
      <c r="A23" s="7" t="s">
        <v>46</v>
      </c>
      <c r="B23" s="1" t="s">
        <v>35</v>
      </c>
      <c r="C23" s="1" t="s">
        <v>47</v>
      </c>
      <c r="D23" s="1" t="s">
        <v>47</v>
      </c>
      <c r="E23" s="1">
        <v>0.5</v>
      </c>
      <c r="H23" s="6" t="s">
        <v>48</v>
      </c>
    </row>
    <row r="26" spans="1:8" x14ac:dyDescent="0.25">
      <c r="E26" s="1">
        <f>SUM(E2:E23)</f>
        <v>18.363400000000006</v>
      </c>
    </row>
  </sheetData>
  <hyperlinks>
    <hyperlink ref="F2" r:id="rId1" xr:uid="{00000000-0004-0000-0000-000000000000}"/>
    <hyperlink ref="F4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8" r:id="rId6" xr:uid="{00000000-0004-0000-0000-000005000000}"/>
    <hyperlink ref="F9" r:id="rId7" xr:uid="{00000000-0004-0000-0000-000006000000}"/>
    <hyperlink ref="F10" r:id="rId8" xr:uid="{00000000-0004-0000-0000-000007000000}"/>
    <hyperlink ref="F12" r:id="rId9" xr:uid="{00000000-0004-0000-0000-000008000000}"/>
    <hyperlink ref="F13" r:id="rId10" xr:uid="{00000000-0004-0000-0000-000009000000}"/>
    <hyperlink ref="F14" r:id="rId11" xr:uid="{00000000-0004-0000-0000-00000A000000}"/>
    <hyperlink ref="F16" r:id="rId12" xr:uid="{00000000-0004-0000-0000-00000B000000}"/>
    <hyperlink ref="F18" r:id="rId13" xr:uid="{00000000-0004-0000-0000-00000C000000}"/>
    <hyperlink ref="F21" r:id="rId14" xr:uid="{00000000-0004-0000-0000-00000D000000}"/>
    <hyperlink ref="H23" r:id="rId15" xr:uid="{00000000-0004-0000-0000-00000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"/>
  <sheetViews>
    <sheetView tabSelected="1" workbookViewId="0">
      <selection activeCell="A9" sqref="A9"/>
    </sheetView>
  </sheetViews>
  <sheetFormatPr defaultColWidth="12.6640625" defaultRowHeight="15.75" customHeight="1" x14ac:dyDescent="0.25"/>
  <cols>
    <col min="1" max="1" width="14.109375" customWidth="1"/>
  </cols>
  <sheetData>
    <row r="1" spans="1:8" ht="15.75" customHeight="1" x14ac:dyDescent="0.25">
      <c r="A1" s="8"/>
      <c r="B1" s="8" t="s">
        <v>57</v>
      </c>
      <c r="C1" s="8" t="s">
        <v>58</v>
      </c>
      <c r="E1" s="8" t="s">
        <v>59</v>
      </c>
      <c r="F1" s="8" t="s">
        <v>60</v>
      </c>
      <c r="G1" s="8" t="s">
        <v>61</v>
      </c>
    </row>
    <row r="2" spans="1:8" x14ac:dyDescent="0.25">
      <c r="A2" s="1" t="s">
        <v>20</v>
      </c>
      <c r="B2" s="1">
        <v>5</v>
      </c>
      <c r="C2" s="1">
        <f t="shared" ref="C2:C6" si="0">B2*15</f>
        <v>75</v>
      </c>
      <c r="D2" s="1">
        <f t="shared" ref="D2:D6" si="1">B2*20</f>
        <v>100</v>
      </c>
      <c r="E2" s="1">
        <v>2.3400000000000001E-2</v>
      </c>
      <c r="F2" s="1">
        <f t="shared" ref="F2:F6" si="2">C2*E2</f>
        <v>1.7550000000000001</v>
      </c>
      <c r="G2" s="1">
        <f t="shared" ref="G2:G6" si="3">D2*E2</f>
        <v>2.34</v>
      </c>
      <c r="H2" s="1" t="s">
        <v>21</v>
      </c>
    </row>
    <row r="3" spans="1:8" x14ac:dyDescent="0.25">
      <c r="A3" s="9" t="s">
        <v>53</v>
      </c>
      <c r="B3" s="1">
        <v>4</v>
      </c>
      <c r="C3" s="1">
        <f t="shared" si="0"/>
        <v>60</v>
      </c>
      <c r="D3" s="1">
        <f t="shared" si="1"/>
        <v>80</v>
      </c>
      <c r="E3" s="1">
        <v>1.84E-2</v>
      </c>
      <c r="F3" s="1">
        <f t="shared" si="2"/>
        <v>1.1040000000000001</v>
      </c>
      <c r="G3" s="1">
        <f t="shared" si="3"/>
        <v>1.472</v>
      </c>
      <c r="H3" s="1" t="s">
        <v>22</v>
      </c>
    </row>
    <row r="4" spans="1:8" x14ac:dyDescent="0.25">
      <c r="A4" s="9" t="s">
        <v>55</v>
      </c>
      <c r="B4" s="1">
        <v>4</v>
      </c>
      <c r="C4" s="1">
        <f t="shared" si="0"/>
        <v>60</v>
      </c>
      <c r="D4" s="1">
        <f t="shared" si="1"/>
        <v>80</v>
      </c>
      <c r="E4" s="1">
        <v>5.4000000000000003E-3</v>
      </c>
      <c r="F4" s="1">
        <f t="shared" si="2"/>
        <v>0.32400000000000001</v>
      </c>
      <c r="G4" s="1">
        <f t="shared" si="3"/>
        <v>0.43200000000000005</v>
      </c>
      <c r="H4" s="1" t="s">
        <v>23</v>
      </c>
    </row>
    <row r="5" spans="1:8" x14ac:dyDescent="0.25">
      <c r="A5" s="9" t="s">
        <v>54</v>
      </c>
      <c r="B5" s="1">
        <v>4</v>
      </c>
      <c r="C5" s="1">
        <f t="shared" si="0"/>
        <v>60</v>
      </c>
      <c r="D5" s="1">
        <f t="shared" si="1"/>
        <v>80</v>
      </c>
      <c r="E5" s="1">
        <v>1.2E-2</v>
      </c>
      <c r="F5" s="1">
        <f t="shared" si="2"/>
        <v>0.72</v>
      </c>
      <c r="G5" s="1">
        <f t="shared" si="3"/>
        <v>0.96</v>
      </c>
      <c r="H5" s="1" t="s">
        <v>24</v>
      </c>
    </row>
    <row r="6" spans="1:8" x14ac:dyDescent="0.25">
      <c r="A6" s="1" t="s">
        <v>25</v>
      </c>
      <c r="B6" s="1">
        <v>4</v>
      </c>
      <c r="C6" s="1">
        <f t="shared" si="0"/>
        <v>60</v>
      </c>
      <c r="D6" s="1">
        <f t="shared" si="1"/>
        <v>80</v>
      </c>
      <c r="E6" s="1">
        <v>1.9199999999999998E-2</v>
      </c>
      <c r="F6" s="1">
        <f t="shared" si="2"/>
        <v>1.1519999999999999</v>
      </c>
      <c r="G6" s="1">
        <f t="shared" si="3"/>
        <v>1.5359999999999998</v>
      </c>
      <c r="H6" s="1" t="s">
        <v>26</v>
      </c>
    </row>
    <row r="7" spans="1:8" ht="15.75" customHeight="1" x14ac:dyDescent="0.25">
      <c r="A7" s="9" t="s">
        <v>56</v>
      </c>
      <c r="B7" s="9">
        <v>1</v>
      </c>
      <c r="H7" s="1" t="s">
        <v>27</v>
      </c>
    </row>
    <row r="8" spans="1:8" x14ac:dyDescent="0.25">
      <c r="A8" s="9" t="s">
        <v>63</v>
      </c>
      <c r="B8" s="9">
        <v>4</v>
      </c>
      <c r="C8" s="8" t="s">
        <v>35</v>
      </c>
      <c r="D8" s="8" t="s">
        <v>35</v>
      </c>
      <c r="E8" s="8" t="s">
        <v>35</v>
      </c>
      <c r="F8" s="8" t="s">
        <v>35</v>
      </c>
      <c r="G8" s="8" t="s">
        <v>35</v>
      </c>
      <c r="H8" s="6" t="s">
        <v>62</v>
      </c>
    </row>
    <row r="9" spans="1:8" x14ac:dyDescent="0.25">
      <c r="F9" s="1">
        <f>SUM(F2:F6)</f>
        <v>5.0549999999999997</v>
      </c>
      <c r="G9" s="1">
        <f>SUM(G2:G6)</f>
        <v>6.7399999999999993</v>
      </c>
    </row>
  </sheetData>
  <hyperlinks>
    <hyperlink ref="H8" r:id="rId1" tooltip="https://www.tme.eu/sk/details/tff-m3x35_dr123/distancne-prvky-kovove/dremec/123x35/_x000a__x000a_(https://www.tme.eu/sk/details/tff-m3x35_dr123/distancne-prvky-kovove/dremec/123x35/)" xr:uid="{22743060-3063-41C3-AA5F-306F055B01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parts</vt:lpstr>
      <vt:lpstr>nuts&amp;bolts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Tomáš Kováč</cp:lastModifiedBy>
  <dcterms:modified xsi:type="dcterms:W3CDTF">2025-09-19T20:08:03Z</dcterms:modified>
</cp:coreProperties>
</file>