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ropbox\Starter_Code\excel-challenge\"/>
    </mc:Choice>
  </mc:AlternateContent>
  <xr:revisionPtr revIDLastSave="0" documentId="13_ncr:1_{F5D16711-82CC-4F02-AB49-BD61D7C0422F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Crowdfunding" sheetId="1" r:id="rId1"/>
    <sheet name="Pivot Table 1" sheetId="2" r:id="rId2"/>
    <sheet name="Pivot Table 2" sheetId="3" r:id="rId3"/>
    <sheet name="Pivot Table 3" sheetId="4" r:id="rId4"/>
    <sheet name="Crowdfunding Goal Analysis" sheetId="5" r:id="rId5"/>
    <sheet name="Outcome &amp; Backers_count Data" sheetId="7" r:id="rId6"/>
    <sheet name="Statistical Analysis" sheetId="6" r:id="rId7"/>
  </sheets>
  <definedNames>
    <definedName name="_xlnm._FilterDatabase" localSheetId="5" hidden="1">'Outcome &amp; Backers_count Data'!$A$1:$B$1001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6" l="1"/>
  <c r="I3" i="1"/>
  <c r="I5" i="1"/>
  <c r="I4" i="1"/>
  <c r="I9" i="1"/>
  <c r="I7" i="1"/>
  <c r="K6" i="6"/>
  <c r="K5" i="6"/>
  <c r="K4" i="6"/>
  <c r="K3" i="6"/>
  <c r="K2" i="6"/>
  <c r="J7" i="6"/>
  <c r="J6" i="6"/>
  <c r="J5" i="6"/>
  <c r="J4" i="6"/>
  <c r="J3" i="6"/>
  <c r="J2" i="6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B8" i="5"/>
  <c r="C7" i="5"/>
  <c r="D7" i="5"/>
  <c r="B7" i="5"/>
  <c r="C6" i="5"/>
  <c r="D6" i="5"/>
  <c r="B6" i="5"/>
  <c r="C5" i="5"/>
  <c r="D5" i="5"/>
  <c r="C4" i="5"/>
  <c r="D4" i="5"/>
  <c r="B14" i="5"/>
  <c r="B13" i="5"/>
  <c r="B12" i="5"/>
  <c r="B11" i="5"/>
  <c r="B10" i="5"/>
  <c r="B9" i="5"/>
  <c r="B4" i="5"/>
  <c r="B5" i="5"/>
  <c r="C3" i="5"/>
  <c r="D3" i="5"/>
  <c r="B3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920" i="1"/>
  <c r="I6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5" l="1"/>
  <c r="F3" i="5" s="1"/>
  <c r="G3" i="5"/>
  <c r="E5" i="5"/>
  <c r="F5" i="5" s="1"/>
  <c r="E4" i="5"/>
  <c r="F4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H4" i="5"/>
  <c r="G4" i="5"/>
  <c r="E6" i="5"/>
  <c r="F6" i="5" s="1"/>
  <c r="H6" i="5"/>
  <c r="E7" i="5"/>
  <c r="F7" i="5" s="1"/>
  <c r="H7" i="5"/>
  <c r="E8" i="5"/>
  <c r="F8" i="5" s="1"/>
  <c r="H8" i="5"/>
  <c r="G8" i="5"/>
  <c r="H9" i="5"/>
  <c r="G9" i="5"/>
  <c r="H10" i="5"/>
  <c r="G10" i="5"/>
  <c r="H11" i="5"/>
  <c r="H13" i="5"/>
  <c r="G13" i="5"/>
  <c r="G12" i="5" l="1"/>
  <c r="H5" i="5"/>
  <c r="G5" i="5"/>
  <c r="G11" i="5"/>
  <c r="G14" i="5"/>
  <c r="G6" i="5"/>
  <c r="H3" i="5"/>
  <c r="H14" i="5"/>
  <c r="H12" i="5"/>
  <c r="G7" i="5"/>
</calcChain>
</file>

<file path=xl/sharedStrings.xml><?xml version="1.0" encoding="utf-8"?>
<sst xmlns="http://schemas.openxmlformats.org/spreadsheetml/2006/main" count="8070" uniqueCount="2116">
  <si>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</si>
  <si>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</si>
  <si>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</si>
  <si>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</si>
  <si>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</si>
  <si>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</si>
  <si>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</si>
  <si>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</si>
  <si>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</si>
  <si>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</si>
  <si>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</si>
  <si>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</si>
  <si>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</si>
  <si>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</si>
  <si>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</si>
  <si>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</si>
  <si>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</si>
  <si>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</si>
  <si>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</si>
  <si>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</si>
  <si>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</si>
  <si>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</si>
  <si>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</si>
  <si>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</si>
  <si>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</si>
  <si>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</si>
  <si>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</si>
  <si>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</si>
  <si>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</si>
  <si>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</si>
  <si>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</si>
  <si>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</si>
  <si>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</si>
  <si>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</si>
  <si>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</si>
  <si>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</si>
  <si>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</si>
  <si>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</si>
  <si>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</si>
  <si>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</si>
  <si>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</si>
  <si>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</si>
  <si>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</si>
  <si>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</si>
  <si>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</si>
  <si>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</si>
  <si>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</si>
  <si>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</si>
  <si>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</si>
  <si>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</si>
  <si>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</si>
  <si>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</si>
  <si>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</si>
  <si>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</si>
  <si>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</si>
  <si>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</si>
  <si>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</si>
  <si>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</si>
  <si>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</si>
  <si>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</si>
  <si>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</si>
  <si>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</si>
  <si>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</si>
  <si>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</si>
  <si>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</si>
  <si>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</si>
  <si>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</si>
  <si>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</si>
  <si>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</si>
  <si>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</si>
  <si>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</si>
  <si>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</si>
  <si>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</si>
  <si>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</si>
  <si>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</si>
  <si>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</si>
  <si>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</si>
  <si>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</si>
  <si>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</si>
  <si>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</si>
  <si>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</si>
  <si>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</si>
  <si>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</si>
  <si>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</si>
  <si>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</si>
  <si>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</si>
  <si>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</si>
  <si>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</si>
  <si>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</si>
  <si>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</si>
  <si>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</si>
  <si>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</si>
  <si>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</si>
  <si>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</si>
  <si>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</si>
  <si>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</si>
  <si>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</si>
  <si>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</si>
  <si>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</si>
  <si>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</si>
  <si>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</si>
  <si>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</si>
  <si>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</si>
  <si>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</si>
  <si>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</si>
  <si>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</si>
  <si>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</si>
  <si>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</si>
  <si>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</si>
  <si>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</si>
  <si>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</si>
  <si>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</si>
  <si>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</si>
  <si>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</si>
  <si>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</si>
  <si>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</si>
  <si>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</si>
  <si>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</si>
  <si>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</si>
  <si>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</si>
  <si>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</si>
  <si>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</si>
  <si>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</si>
  <si>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</si>
  <si>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</si>
  <si>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</si>
  <si>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</si>
  <si>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</si>
  <si>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</si>
  <si>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</si>
  <si>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</si>
  <si>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</si>
  <si>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</si>
  <si>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</si>
  <si>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</si>
  <si>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</si>
  <si>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</si>
  <si>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</si>
  <si>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</si>
  <si>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</si>
  <si>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</si>
  <si>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</si>
  <si>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</si>
  <si>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</si>
  <si>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</si>
  <si>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</si>
  <si>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</si>
  <si>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</si>
  <si>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</si>
  <si>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</si>
  <si>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</si>
  <si>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</si>
  <si>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</si>
  <si>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</si>
  <si>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</si>
  <si>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</si>
  <si>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</si>
  <si>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</si>
  <si>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</si>
  <si>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</si>
  <si>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</si>
  <si>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</si>
  <si>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</si>
  <si>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</si>
  <si>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</si>
  <si>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</si>
  <si>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</si>
  <si>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</si>
  <si>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</si>
  <si>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</si>
  <si>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</si>
  <si>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</si>
  <si>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</si>
  <si>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</si>
  <si>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</si>
  <si>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</si>
  <si>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</si>
  <si>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</si>
  <si>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</si>
  <si>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</si>
  <si>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</si>
  <si>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</si>
  <si>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</si>
  <si>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</si>
  <si>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</si>
  <si>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</si>
  <si>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</si>
  <si>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</si>
  <si>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</si>
  <si>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</si>
  <si>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</si>
  <si>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</si>
  <si>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</si>
  <si>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</si>
  <si>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</si>
  <si>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</si>
  <si>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</si>
  <si>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</si>
  <si>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</si>
  <si>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</si>
  <si>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</si>
  <si>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</si>
  <si>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</si>
  <si>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</si>
  <si>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</si>
  <si>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</si>
  <si>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</si>
  <si>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</si>
  <si>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</si>
  <si>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</si>
  <si>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</si>
  <si>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</si>
  <si>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</si>
  <si>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</si>
  <si>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</si>
  <si>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</si>
  <si>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</si>
  <si>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</si>
  <si>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</si>
  <si>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</si>
  <si>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</si>
  <si>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</si>
  <si>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</si>
  <si>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</si>
  <si>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</si>
  <si>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</si>
  <si>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</si>
  <si>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</si>
  <si>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</si>
  <si>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</si>
  <si>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</si>
  <si>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</si>
  <si>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</si>
  <si>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</si>
  <si>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</si>
  <si>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</si>
  <si>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</si>
  <si>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</si>
  <si>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</si>
  <si>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</si>
  <si>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</si>
  <si>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</si>
  <si>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</si>
  <si>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</si>
  <si>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</si>
  <si>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</si>
  <si>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</si>
  <si>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</si>
  <si>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</si>
  <si>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</si>
  <si>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</si>
  <si>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</si>
  <si>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</si>
  <si>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</si>
  <si>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</si>
  <si>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</si>
  <si>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</si>
  <si>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</si>
  <si>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</si>
  <si>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</si>
  <si>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</si>
  <si>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</si>
  <si>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</si>
  <si>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</si>
  <si>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</si>
  <si>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</si>
  <si>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</si>
  <si>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</si>
  <si>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</si>
  <si>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</si>
  <si>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</si>
  <si>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</si>
  <si>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</si>
  <si>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</si>
  <si>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</si>
  <si>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</si>
  <si>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</si>
  <si>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</si>
  <si>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</si>
  <si>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</si>
  <si>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</si>
  <si>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</si>
  <si>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</si>
  <si>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</si>
  <si>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</si>
  <si>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</si>
  <si>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</si>
  <si>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</si>
  <si>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</si>
  <si>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</si>
  <si>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</si>
  <si>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</si>
  <si>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</si>
  <si>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</si>
  <si>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</si>
  <si>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</si>
  <si>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</si>
  <si>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</si>
  <si>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</si>
  <si>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</si>
  <si>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</si>
  <si>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</si>
  <si>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</si>
  <si>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</si>
  <si>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</si>
  <si>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</si>
  <si>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</si>
  <si>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</si>
  <si>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</si>
  <si>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</si>
  <si>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</si>
  <si>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</si>
  <si>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</si>
  <si>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</si>
  <si>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</si>
  <si>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</si>
  <si>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</si>
  <si>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</si>
  <si>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</si>
  <si>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</si>
  <si>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</si>
  <si>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</si>
  <si>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</si>
  <si>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</si>
  <si>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</si>
  <si>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</si>
  <si>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</si>
  <si>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</si>
  <si>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</si>
  <si>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</si>
  <si>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</si>
  <si>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</si>
  <si>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</si>
  <si>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</si>
  <si>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</si>
  <si>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</si>
  <si>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</si>
  <si>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</si>
  <si>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</si>
  <si>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</si>
  <si>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</si>
  <si>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</si>
  <si>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</si>
  <si>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</si>
  <si>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</si>
  <si>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</si>
  <si>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</si>
  <si>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</si>
  <si>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</si>
  <si>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</si>
  <si>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</si>
  <si>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</si>
  <si>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</si>
  <si>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</si>
  <si>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</si>
  <si>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</si>
  <si>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</si>
  <si>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</si>
  <si>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</si>
  <si>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</si>
  <si>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</si>
  <si>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</si>
  <si>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</si>
  <si>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</si>
  <si>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</si>
  <si>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</si>
  <si>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</si>
  <si>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</si>
  <si>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</si>
  <si>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</si>
  <si>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</si>
  <si>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</si>
  <si>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</si>
  <si>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</si>
  <si>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</si>
  <si>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</si>
  <si>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</si>
  <si>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</si>
  <si>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</si>
  <si>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</si>
  <si>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</si>
  <si>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</si>
  <si>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</si>
  <si>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</si>
  <si>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</si>
  <si>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</si>
  <si>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</si>
  <si>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</si>
  <si>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</si>
  <si>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</si>
  <si>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</si>
  <si>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</si>
  <si>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</si>
  <si>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</si>
  <si>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</si>
  <si>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</si>
  <si>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</si>
  <si>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</si>
  <si>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</si>
  <si>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</si>
  <si>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</si>
  <si>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</si>
  <si>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</si>
  <si>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</si>
  <si>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</si>
  <si>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</si>
  <si>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</si>
  <si>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</si>
  <si>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</si>
  <si>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</si>
  <si>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</si>
  <si>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</si>
  <si>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</si>
  <si>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</si>
  <si>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</si>
  <si>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</si>
  <si>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</si>
  <si>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</si>
  <si>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</si>
  <si>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</si>
  <si>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</si>
  <si>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</si>
  <si>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</si>
  <si>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</si>
  <si>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</si>
  <si>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</si>
  <si>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</si>
  <si>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</si>
  <si>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</si>
  <si>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</si>
  <si>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</si>
  <si>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</si>
  <si>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</si>
  <si>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</si>
  <si>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</si>
  <si>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</si>
  <si>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</si>
  <si>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</si>
  <si>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</si>
  <si>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</si>
  <si>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</si>
  <si>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</si>
  <si>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</si>
  <si>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</si>
  <si>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</si>
  <si>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</si>
  <si>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</si>
  <si>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</si>
  <si>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</si>
  <si>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</si>
  <si>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</si>
  <si>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</si>
  <si>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</si>
  <si>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</si>
  <si>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</si>
  <si>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</si>
  <si>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</si>
  <si>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</si>
  <si>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</si>
  <si>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</si>
  <si>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</si>
  <si>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</si>
  <si>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</si>
  <si>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</si>
  <si>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</si>
  <si>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</si>
  <si>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</si>
  <si>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</si>
  <si>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</si>
  <si>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</si>
  <si>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</si>
  <si>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</si>
  <si>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</si>
  <si>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</si>
  <si>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</si>
  <si>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</si>
  <si>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</si>
  <si>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</si>
  <si>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</si>
  <si>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</si>
  <si>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</si>
  <si>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</si>
  <si>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</si>
  <si>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</si>
  <si>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</si>
  <si>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</si>
  <si>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</si>
  <si>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</si>
  <si>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</si>
  <si>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</si>
  <si>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</si>
  <si>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</si>
  <si>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</si>
  <si>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</si>
  <si>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</si>
  <si>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</si>
  <si>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</si>
  <si>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</si>
  <si>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</si>
  <si>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</si>
  <si>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</si>
  <si>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</si>
  <si>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</si>
  <si>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</si>
  <si>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</si>
  <si>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</si>
  <si>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</si>
  <si>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</si>
  <si>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</si>
  <si>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</si>
  <si>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</si>
  <si>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</si>
  <si>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</si>
  <si>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</si>
  <si>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</si>
  <si>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</si>
  <si>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</si>
  <si>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</si>
  <si>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</si>
  <si>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</si>
  <si>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</si>
  <si>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</si>
  <si>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</si>
  <si>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</si>
  <si>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</si>
  <si>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</si>
  <si>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</si>
  <si>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</si>
  <si>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</si>
  <si>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</si>
  <si>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</si>
  <si>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</si>
  <si>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</si>
  <si>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</si>
  <si>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</si>
  <si>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</si>
  <si>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</si>
  <si>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</si>
  <si>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</si>
  <si>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</si>
  <si>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</si>
  <si>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</si>
  <si>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</si>
  <si>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</si>
  <si>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</si>
  <si>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</si>
  <si>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</si>
  <si>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</si>
  <si>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</si>
  <si>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</si>
  <si>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</si>
  <si>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</si>
  <si>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</si>
  <si>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</si>
  <si>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</si>
  <si>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</si>
  <si>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</si>
  <si>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</si>
  <si>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</si>
  <si>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</si>
  <si>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</si>
  <si>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</si>
  <si>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</si>
  <si>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</si>
  <si>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</si>
  <si>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</si>
  <si>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</si>
  <si>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</si>
  <si>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</si>
  <si>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</si>
  <si>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</si>
  <si>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</si>
  <si>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</si>
  <si>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</si>
  <si>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</si>
  <si>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</si>
  <si>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</si>
  <si>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</si>
  <si>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</si>
  <si>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</si>
  <si>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</si>
  <si>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</si>
  <si>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</si>
  <si>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</si>
  <si>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</si>
  <si>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</si>
  <si>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</si>
  <si>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</si>
  <si>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</si>
  <si>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</si>
  <si>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</si>
  <si>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</si>
  <si>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</si>
  <si>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</si>
  <si>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</si>
  <si>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</si>
  <si>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</si>
  <si>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</si>
  <si>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</si>
  <si>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</si>
  <si>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</si>
  <si>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</si>
  <si>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</si>
  <si>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</si>
  <si>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</si>
  <si>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</si>
  <si>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</si>
  <si>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</si>
  <si>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</si>
  <si>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</si>
  <si>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</si>
  <si>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</si>
  <si>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</si>
  <si>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</si>
  <si>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</si>
  <si>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</si>
  <si>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</si>
  <si>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</si>
  <si>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</si>
  <si>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</si>
  <si>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</si>
  <si>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</si>
  <si>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</si>
  <si>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</si>
  <si>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</si>
  <si>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</si>
  <si>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</si>
  <si>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</si>
  <si>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</si>
  <si>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</si>
  <si>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</si>
  <si>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</si>
  <si>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</si>
  <si>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</si>
  <si>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</si>
  <si>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</si>
  <si>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</si>
  <si>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</si>
  <si>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</si>
  <si>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</si>
  <si>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</si>
  <si>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</si>
  <si>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</si>
  <si>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</si>
  <si>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</si>
  <si>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</si>
  <si>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</si>
  <si>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</si>
  <si>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</si>
  <si>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</si>
  <si>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</si>
  <si>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</si>
  <si>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</si>
  <si>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</si>
  <si>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</si>
  <si>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</si>
  <si>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</si>
  <si>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</si>
  <si>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</si>
  <si>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</si>
  <si>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</si>
  <si>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</si>
  <si>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</si>
  <si>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</si>
  <si>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</si>
  <si>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</si>
  <si>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</si>
  <si>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</si>
  <si>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</si>
  <si>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</si>
  <si>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</si>
  <si>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</si>
  <si>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</si>
  <si>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</si>
  <si>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</si>
  <si>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</si>
  <si>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</si>
  <si>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</si>
  <si>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</si>
  <si>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</si>
  <si>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</si>
  <si>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</si>
  <si>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</si>
  <si>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</si>
  <si>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</si>
  <si>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</si>
  <si>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</si>
  <si>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</si>
  <si>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</si>
  <si>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</si>
  <si>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</si>
  <si>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</si>
  <si>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</si>
  <si>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</si>
  <si>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</si>
  <si>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</si>
  <si>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</si>
  <si>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</si>
  <si>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</si>
  <si>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</si>
  <si>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</si>
  <si>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</si>
  <si>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</si>
  <si>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</si>
  <si>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</si>
  <si>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</si>
  <si>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</si>
  <si>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</si>
  <si>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</si>
  <si>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</si>
  <si>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</si>
  <si>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</si>
  <si>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</si>
  <si>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</si>
  <si>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</si>
  <si>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</si>
  <si>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</si>
  <si>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</si>
  <si>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</si>
  <si>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</si>
  <si>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</si>
  <si>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</si>
  <si>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</si>
  <si>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</si>
  <si>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</si>
  <si>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</si>
  <si>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</si>
  <si>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</si>
  <si>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</si>
  <si>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</si>
  <si>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</si>
  <si>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</si>
  <si>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</si>
  <si>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</si>
  <si>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</si>
  <si>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</si>
  <si>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</si>
  <si>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</si>
  <si>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</si>
  <si>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</si>
  <si>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</si>
  <si>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</si>
  <si>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</si>
  <si>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</si>
  <si>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</si>
  <si>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</si>
  <si>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</si>
  <si>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</si>
  <si>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</si>
  <si>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</si>
  <si>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</si>
  <si>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</si>
  <si>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</si>
  <si>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</si>
  <si>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</si>
  <si>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</si>
  <si>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</si>
  <si>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</si>
  <si>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</si>
  <si>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</si>
  <si>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</si>
  <si>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</si>
  <si>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</si>
  <si>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</si>
  <si>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</si>
  <si>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</si>
  <si>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</si>
  <si>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</si>
  <si>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</si>
  <si>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</si>
  <si>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</si>
  <si>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</si>
  <si>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</si>
  <si>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</si>
  <si>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</si>
  <si>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</si>
  <si>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</si>
  <si>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</si>
  <si>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</si>
  <si>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</si>
  <si>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</si>
  <si>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</si>
  <si>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</si>
  <si>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</si>
  <si>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</si>
  <si>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</si>
  <si>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</si>
  <si>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</si>
  <si>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</si>
  <si>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</si>
  <si>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</si>
  <si>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</si>
  <si>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</si>
  <si>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</si>
  <si>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</si>
  <si>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</si>
  <si>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</si>
  <si>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</si>
  <si>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</si>
  <si>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</si>
  <si>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</si>
  <si>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</si>
  <si>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</si>
  <si>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</si>
  <si>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</si>
  <si>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</si>
  <si>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</si>
  <si>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</si>
  <si>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</si>
  <si>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</si>
  <si>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</si>
  <si>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</si>
  <si>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</si>
  <si>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</si>
  <si>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</si>
  <si>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</si>
  <si>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</si>
  <si>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</si>
  <si>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</si>
  <si>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</si>
  <si>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</si>
  <si>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</si>
  <si>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</si>
  <si>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</si>
  <si>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</si>
  <si>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</si>
  <si>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</si>
  <si>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</si>
  <si>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</si>
  <si>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</si>
  <si>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</si>
  <si>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</si>
  <si>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</si>
  <si>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</si>
  <si>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</si>
  <si>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</si>
  <si>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</si>
  <si>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</si>
  <si>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</si>
  <si>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</si>
  <si>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</si>
  <si>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</si>
  <si>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</si>
  <si>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</si>
  <si>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</si>
  <si>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</si>
  <si>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</si>
  <si>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</si>
  <si>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</si>
  <si>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</si>
  <si>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</si>
  <si>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</si>
  <si>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</si>
  <si>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</si>
  <si>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</si>
  <si>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</si>
  <si>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</si>
  <si>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</si>
  <si>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</si>
  <si>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</si>
  <si>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</si>
  <si>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</si>
  <si>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</si>
  <si>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</si>
  <si>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</si>
  <si>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</si>
  <si>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</si>
  <si>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</si>
  <si>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</si>
  <si>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</si>
  <si>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</si>
  <si>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</si>
  <si>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</si>
  <si>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</si>
  <si>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</si>
  <si>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</si>
  <si>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</si>
  <si>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</si>
  <si>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</si>
  <si>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</si>
  <si>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</si>
  <si>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</si>
  <si>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</si>
  <si>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</si>
  <si>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</si>
  <si>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</si>
  <si>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</si>
  <si>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</si>
  <si>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</si>
  <si>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</si>
  <si>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</si>
  <si>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</si>
  <si>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</si>
  <si>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</si>
  <si>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</si>
  <si>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</si>
  <si>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</si>
  <si>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</si>
  <si>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</si>
  <si>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</si>
  <si>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</si>
  <si>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</si>
  <si>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</si>
  <si>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</si>
  <si>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</si>
  <si>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</si>
  <si>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</si>
  <si>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</si>
  <si>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</si>
  <si>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</si>
  <si>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</si>
  <si>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</si>
  <si>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</si>
  <si>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</si>
  <si>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</si>
  <si>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</si>
  <si>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</si>
  <si>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</si>
  <si>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</si>
  <si>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</si>
  <si>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</si>
  <si>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</si>
  <si>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</si>
  <si>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</si>
  <si>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</si>
  <si>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</si>
  <si>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</si>
  <si>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</si>
  <si>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</si>
  <si>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</si>
  <si>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</si>
  <si>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</si>
  <si>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</si>
  <si>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</si>
  <si>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</si>
  <si>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</si>
  <si>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</si>
  <si>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</si>
  <si>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</si>
  <si>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</si>
  <si>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</si>
  <si>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</si>
  <si>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</si>
  <si>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</si>
  <si>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</si>
  <si>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</si>
  <si>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</si>
  <si>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</si>
  <si>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</si>
  <si>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</si>
  <si>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</si>
  <si>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</si>
  <si>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</si>
  <si>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</si>
  <si>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</si>
  <si>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</si>
  <si>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</si>
  <si>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</si>
  <si>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</si>
  <si>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</si>
  <si>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</si>
  <si>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</si>
  <si>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</si>
  <si>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</si>
  <si>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</si>
  <si>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</si>
  <si>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</si>
  <si>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</si>
  <si>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</si>
  <si>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</si>
  <si>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</si>
  <si>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</si>
  <si>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</si>
  <si>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</si>
  <si>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</si>
  <si>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</si>
  <si>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</si>
  <si>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</si>
  <si>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</si>
  <si>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</si>
  <si>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</si>
  <si>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</si>
  <si>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</si>
  <si>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</si>
  <si>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</si>
  <si>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</si>
  <si>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</si>
  <si>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</si>
  <si>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</si>
  <si>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</si>
  <si>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</si>
  <si>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</si>
  <si>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</si>
  <si>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</si>
  <si>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</si>
  <si>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</si>
  <si>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</si>
  <si>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</si>
  <si>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</si>
  <si>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</si>
  <si>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</si>
  <si>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</si>
  <si>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</si>
  <si>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</si>
  <si>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</si>
  <si>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</si>
  <si>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</si>
  <si>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</si>
  <si>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</si>
  <si>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</si>
  <si>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</si>
  <si>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</si>
  <si>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</si>
  <si>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</si>
  <si>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</si>
  <si>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</si>
  <si>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</si>
  <si>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</si>
  <si>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</si>
  <si>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</si>
  <si>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</si>
  <si>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</si>
  <si>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</si>
  <si>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</si>
  <si>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</si>
  <si>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</si>
  <si>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</si>
  <si>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</si>
  <si>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</si>
  <si>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</si>
  <si>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</si>
  <si>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</si>
  <si>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</si>
  <si>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</si>
  <si>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</si>
  <si>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</si>
  <si>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</si>
  <si>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</si>
  <si>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</si>
  <si>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</si>
  <si>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</si>
  <si>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</si>
  <si>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</si>
  <si>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</si>
  <si>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</si>
  <si>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</si>
  <si>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</si>
  <si>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</si>
  <si>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</si>
  <si>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</si>
  <si>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</si>
  <si>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</si>
  <si>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</si>
  <si>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</si>
  <si>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</si>
  <si>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</si>
  <si>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</si>
  <si>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</si>
  <si>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</si>
  <si>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</si>
  <si>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</si>
  <si>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</si>
  <si>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</si>
  <si>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</si>
  <si>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</si>
  <si>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</si>
  <si>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</si>
  <si>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</si>
  <si>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</si>
  <si>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</si>
  <si>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</si>
  <si>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</si>
  <si>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</si>
  <si>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</si>
  <si>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</si>
  <si>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</si>
  <si>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</si>
  <si>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</si>
  <si>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</si>
  <si>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</si>
  <si>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</si>
  <si>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</si>
  <si>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</si>
  <si>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</si>
  <si>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</si>
  <si>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</si>
  <si>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</si>
  <si>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</si>
  <si>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</si>
  <si>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</si>
  <si>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</si>
  <si>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</si>
  <si>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</si>
  <si>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</si>
  <si>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</si>
  <si>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</si>
  <si>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</si>
  <si>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</si>
  <si>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</si>
  <si>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</si>
  <si>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</si>
  <si>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</si>
  <si>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</si>
  <si>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</si>
  <si>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</si>
  <si>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</si>
  <si>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</si>
  <si>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</si>
  <si>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</si>
  <si>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</si>
  <si>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</si>
  <si>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</si>
  <si>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</si>
  <si>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</si>
  <si>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</si>
  <si>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</si>
  <si>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</si>
  <si>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</si>
  <si>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</si>
  <si>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</si>
  <si>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</si>
  <si>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</si>
  <si>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</si>
  <si>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</si>
  <si>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</si>
  <si>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</si>
  <si>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</si>
  <si>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</si>
  <si>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</si>
  <si>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</si>
  <si>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</si>
  <si>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</si>
  <si>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</si>
  <si>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</si>
  <si>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</si>
  <si>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</si>
  <si>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</si>
  <si>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</si>
  <si>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</si>
  <si>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</si>
  <si>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</si>
  <si>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</si>
  <si>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</si>
  <si>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</si>
  <si>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</si>
  <si>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</si>
  <si>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</si>
  <si>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</si>
  <si>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</si>
  <si>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</si>
  <si>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</si>
  <si>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</si>
  <si>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</si>
  <si>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</si>
  <si>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</si>
  <si>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</si>
  <si>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</si>
  <si>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</si>
  <si>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</si>
  <si>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</si>
  <si>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</si>
  <si>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</si>
  <si>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</si>
  <si>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</si>
  <si>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</si>
  <si>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</si>
  <si>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</si>
  <si>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</si>
  <si>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</si>
  <si>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</si>
  <si>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</si>
  <si>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</si>
  <si>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</si>
  <si>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</si>
  <si>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</si>
  <si>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</si>
  <si>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</si>
  <si>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</si>
  <si>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</si>
  <si>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</si>
  <si>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</si>
  <si>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</si>
  <si>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</si>
  <si>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</si>
  <si>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</si>
  <si>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</si>
  <si>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</si>
  <si>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</si>
  <si>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</si>
  <si>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</si>
  <si>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</si>
  <si>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</si>
  <si>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</si>
  <si>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</si>
  <si>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</si>
  <si>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</si>
  <si>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</si>
  <si>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</si>
  <si>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</si>
  <si>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</si>
  <si>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</si>
  <si>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</si>
  <si>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</si>
  <si>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</si>
  <si>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</si>
  <si>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</si>
  <si>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</si>
  <si>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</si>
  <si>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</si>
  <si>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</si>
  <si>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</si>
  <si>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</si>
  <si>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</si>
  <si>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</si>
  <si>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</si>
  <si>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</si>
  <si>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</si>
  <si>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</si>
  <si>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</si>
  <si>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</si>
  <si>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</si>
  <si>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</si>
  <si>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</si>
  <si>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</si>
  <si>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</si>
  <si>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</si>
  <si>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</si>
  <si>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</si>
  <si>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</si>
  <si>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</si>
  <si>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</si>
  <si>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</si>
  <si>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</si>
  <si>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</si>
  <si>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</si>
  <si>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</si>
  <si>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</si>
  <si>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</si>
  <si>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</si>
  <si>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</si>
  <si>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</si>
  <si>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</si>
  <si>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</si>
  <si>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</si>
  <si>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</si>
  <si>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</si>
  <si>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</si>
  <si>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</si>
  <si>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</si>
  <si>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</si>
  <si>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</si>
  <si>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</si>
  <si>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</si>
  <si>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</si>
  <si>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</si>
  <si>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</si>
  <si>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</si>
  <si>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</si>
  <si>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</si>
  <si>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</si>
  <si>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</si>
  <si>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</si>
  <si>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</si>
  <si>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</si>
  <si>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</si>
  <si>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</si>
  <si>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</si>
  <si>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</si>
  <si>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</si>
  <si>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</si>
  <si>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</si>
  <si>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</si>
  <si>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</si>
  <si>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</si>
  <si>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</si>
  <si>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</si>
  <si>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</si>
  <si>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</si>
  <si>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</si>
  <si>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</si>
  <si>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</si>
  <si>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</si>
  <si>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</si>
  <si>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</si>
  <si>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</si>
  <si>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</si>
  <si>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</si>
  <si>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</si>
  <si>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</si>
  <si>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</si>
  <si>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</si>
  <si>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</si>
  <si>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</si>
  <si>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</si>
  <si>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</si>
  <si>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</si>
  <si>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</si>
  <si>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</si>
  <si>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</si>
  <si>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</si>
  <si>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</si>
  <si>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</si>
  <si>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</si>
  <si>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</si>
  <si>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</si>
  <si>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</si>
  <si>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</si>
  <si>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</si>
  <si>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</si>
  <si>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</si>
  <si>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</si>
  <si>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</si>
  <si>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</si>
  <si>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</si>
  <si>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</si>
  <si>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</si>
  <si>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</si>
  <si>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</si>
  <si>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</si>
  <si>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</si>
  <si>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</si>
  <si>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</si>
  <si>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</si>
  <si>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</si>
  <si>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</si>
  <si>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</si>
  <si>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</si>
  <si>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</si>
  <si>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</si>
  <si>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</si>
  <si>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</si>
  <si>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</si>
  <si>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</si>
  <si>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</si>
  <si>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</si>
  <si>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</si>
  <si>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</si>
  <si>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</si>
  <si>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</si>
  <si>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</si>
  <si>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</si>
  <si>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</si>
  <si>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</si>
  <si>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</si>
  <si>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</si>
  <si>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</si>
  <si>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</si>
  <si>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</si>
  <si>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</si>
  <si>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</si>
  <si>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</si>
  <si>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</si>
  <si>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</si>
  <si>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</si>
  <si>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</si>
  <si>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</si>
  <si>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</si>
  <si>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</si>
  <si>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</si>
  <si>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</si>
  <si>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</si>
  <si>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</si>
  <si>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</si>
  <si>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</si>
  <si>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</si>
  <si>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</si>
  <si>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</si>
  <si>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</si>
  <si>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</si>
  <si>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</si>
  <si>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</si>
  <si>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</si>
  <si>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</si>
  <si>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</si>
  <si>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</si>
  <si>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</si>
  <si>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</si>
  <si>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</si>
  <si>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</si>
  <si>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</si>
  <si>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</si>
  <si>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</si>
  <si>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</si>
  <si>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</si>
  <si>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</si>
  <si>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</si>
  <si>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</si>
  <si>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</si>
  <si>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</si>
  <si>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</si>
  <si>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</si>
  <si>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</si>
  <si>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</si>
  <si>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</si>
  <si>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</si>
  <si>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</si>
  <si>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</si>
  <si>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</si>
  <si>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</si>
  <si>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</si>
  <si>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</si>
  <si>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</si>
  <si>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</si>
  <si>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</si>
  <si>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</si>
  <si>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</si>
  <si>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</si>
  <si>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</si>
  <si>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</si>
  <si>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</si>
  <si>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</si>
  <si>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</si>
  <si>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</si>
  <si>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</si>
  <si>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</si>
  <si>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</si>
  <si>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</si>
  <si>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</si>
  <si>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</si>
  <si>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</si>
  <si>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</si>
  <si>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</si>
  <si>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</si>
  <si>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</si>
  <si>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</si>
  <si>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</si>
  <si>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</si>
  <si>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</si>
  <si>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</si>
  <si>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</si>
  <si>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</si>
  <si>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</si>
  <si>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</si>
  <si>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</si>
  <si>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</si>
  <si>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</si>
  <si>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</si>
  <si>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</si>
  <si>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</si>
  <si>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</si>
  <si>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</si>
  <si>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</si>
  <si>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</si>
  <si>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</si>
  <si>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</si>
  <si>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</si>
  <si>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</si>
  <si>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</si>
  <si>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</si>
  <si>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</si>
  <si>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</si>
  <si>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</si>
  <si>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</si>
  <si>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</si>
  <si>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</si>
  <si>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</si>
  <si>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</si>
  <si>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</si>
  <si>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</si>
  <si>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</si>
  <si>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</si>
  <si>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</si>
  <si>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</si>
  <si>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</si>
  <si>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</si>
  <si>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</si>
  <si>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</si>
  <si>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</si>
  <si>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</si>
  <si>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</si>
  <si>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</si>
  <si>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</si>
  <si>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</si>
  <si>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</si>
  <si>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</si>
  <si>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</si>
  <si>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</si>
  <si>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</si>
  <si>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</si>
  <si>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</si>
  <si>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</si>
  <si>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</si>
  <si>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</si>
  <si>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</si>
  <si>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</si>
  <si>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</si>
  <si>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</si>
  <si>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</si>
  <si>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</si>
  <si>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</si>
  <si>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</si>
  <si>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</si>
  <si>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</si>
  <si>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</si>
  <si>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</si>
  <si>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</si>
  <si>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</si>
  <si>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</si>
  <si>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</si>
  <si>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</si>
  <si>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</si>
  <si>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</si>
  <si>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</si>
  <si>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</si>
  <si>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</si>
  <si>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</si>
  <si>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</si>
  <si>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</si>
  <si>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</si>
  <si>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</si>
  <si>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</si>
  <si>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</si>
  <si>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</si>
  <si>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</si>
  <si>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</si>
  <si>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</si>
  <si>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</si>
  <si>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</si>
  <si>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</si>
  <si>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</si>
  <si>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</si>
  <si>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</si>
  <si>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</si>
  <si>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</si>
  <si>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</si>
  <si>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</si>
  <si>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</si>
  <si>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</si>
  <si>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</si>
  <si>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</si>
  <si>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</si>
  <si>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</si>
  <si>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</si>
  <si>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</si>
  <si>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</si>
  <si>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</si>
  <si>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</si>
  <si>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</si>
  <si>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</si>
  <si>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</si>
  <si>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</si>
  <si>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</si>
  <si>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</si>
  <si>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</si>
  <si>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</si>
  <si>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</si>
  <si>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</si>
  <si>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</si>
  <si>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</si>
  <si>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</si>
  <si>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</si>
  <si>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</si>
  <si>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</si>
  <si>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</si>
  <si>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</si>
  <si>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</si>
  <si>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</si>
  <si>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</si>
  <si>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</si>
  <si>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</si>
  <si>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</si>
  <si>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</si>
  <si>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</si>
  <si>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</si>
  <si>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</si>
  <si>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</si>
  <si>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</si>
  <si>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</si>
  <si>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</si>
  <si>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</si>
  <si>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</si>
  <si>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</si>
  <si>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</si>
  <si>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</si>
  <si>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</si>
  <si>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</si>
  <si>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</si>
  <si>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</si>
  <si>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</si>
  <si>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</si>
  <si>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</si>
  <si>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</si>
  <si>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</si>
  <si>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</si>
  <si>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</si>
  <si>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</si>
  <si>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</si>
  <si>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</si>
  <si>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</si>
  <si>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</si>
  <si>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</si>
  <si>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</si>
  <si>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</si>
  <si>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</si>
  <si>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</si>
  <si>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</si>
  <si>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</si>
  <si>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</si>
  <si>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</si>
  <si>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</si>
  <si>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</si>
  <si>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</si>
  <si>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</si>
  <si>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</si>
  <si>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</si>
  <si>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</si>
  <si>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</si>
  <si>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</si>
  <si>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</si>
  <si>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</si>
  <si>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</si>
  <si>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</si>
  <si>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</si>
  <si>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</si>
  <si>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</si>
  <si>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</si>
  <si>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</si>
  <si>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</si>
  <si>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</si>
  <si>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</si>
  <si>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</si>
  <si>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</si>
  <si>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</si>
  <si>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</si>
  <si>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</si>
  <si>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</si>
  <si>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</si>
  <si>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</si>
  <si>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</si>
  <si>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</si>
  <si>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</si>
  <si>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</si>
  <si>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</si>
  <si>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</si>
  <si>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</si>
  <si>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</si>
  <si>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</si>
  <si>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</si>
  <si>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</si>
  <si>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</si>
  <si>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</si>
  <si>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</si>
  <si>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</si>
  <si>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</si>
  <si>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</si>
  <si>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</si>
  <si>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</si>
  <si>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</si>
  <si>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</si>
  <si>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</si>
  <si>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</si>
  <si>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</si>
  <si>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</si>
  <si>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</si>
  <si>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</si>
  <si>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</si>
  <si>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</si>
  <si>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</si>
  <si>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</si>
  <si>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</si>
  <si>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</si>
  <si>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</si>
  <si>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</si>
  <si>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</si>
  <si>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</si>
  <si>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</si>
  <si>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</si>
  <si>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</si>
  <si>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</si>
  <si>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</si>
  <si>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</si>
  <si>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</si>
  <si>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</si>
  <si>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</si>
  <si>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</si>
  <si>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</si>
  <si>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</si>
  <si>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</si>
  <si>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</si>
  <si>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</si>
  <si>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</si>
  <si>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</si>
  <si>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</si>
  <si>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</si>
  <si>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</si>
  <si>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</si>
  <si>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</si>
  <si>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</si>
  <si>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</si>
  <si>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</si>
  <si>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</si>
  <si>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</si>
  <si>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</si>
  <si>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</si>
  <si>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</si>
  <si>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</si>
  <si>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</si>
  <si>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</si>
  <si>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</si>
  <si>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</si>
  <si>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</si>
  <si>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</si>
  <si>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</si>
  <si>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</si>
  <si>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</si>
  <si>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</si>
  <si>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</si>
  <si>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</si>
  <si>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</si>
  <si>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</si>
  <si>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</si>
  <si>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</si>
  <si>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</si>
  <si>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</si>
  <si>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</si>
  <si>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</si>
  <si>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</si>
  <si>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</si>
  <si>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</si>
  <si>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</si>
  <si>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</si>
  <si>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</si>
  <si>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</si>
  <si>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</si>
  <si>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</si>
  <si>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</si>
  <si>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</si>
  <si>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</si>
  <si>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</si>
  <si>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</si>
  <si>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</si>
  <si>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</si>
  <si>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</si>
  <si>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</si>
  <si>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</si>
  <si>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</si>
  <si>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</si>
  <si>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</si>
  <si>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</si>
  <si>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</si>
  <si>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</si>
  <si>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</si>
  <si>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</si>
  <si>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</si>
  <si>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</si>
  <si>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</si>
  <si>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</si>
  <si>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</si>
  <si>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</si>
  <si>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</si>
  <si>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</si>
  <si>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</si>
  <si>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</si>
  <si>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</si>
  <si>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</si>
  <si>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</si>
  <si>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</si>
  <si>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</si>
  <si>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</si>
  <si>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</si>
  <si>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</si>
  <si>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</si>
  <si>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</si>
  <si>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</si>
  <si>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</si>
  <si>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</si>
  <si>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</si>
  <si>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</si>
  <si>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</si>
  <si>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</si>
  <si>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</si>
  <si>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</si>
  <si>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</si>
  <si>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</si>
  <si>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</si>
  <si>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</si>
  <si>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</si>
  <si>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</si>
  <si>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</si>
  <si>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</si>
  <si>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</si>
  <si>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</si>
  <si>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</si>
  <si>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</si>
  <si>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</si>
  <si>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</si>
  <si>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</si>
  <si>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</si>
  <si>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</si>
  <si>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</si>
  <si>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</si>
  <si>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</si>
  <si>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</si>
  <si>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</si>
  <si>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</si>
  <si>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</si>
  <si>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</si>
  <si>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</si>
  <si>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</si>
  <si>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</si>
  <si>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</si>
  <si>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</si>
  <si>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</si>
  <si>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</si>
  <si>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</si>
  <si>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</si>
  <si>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</si>
  <si>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</si>
  <si>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</si>
  <si>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</si>
  <si>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</si>
  <si>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</si>
  <si>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</si>
  <si>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</si>
  <si>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</si>
  <si>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</si>
  <si>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</si>
  <si>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</si>
  <si>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</si>
  <si>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</si>
  <si>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</si>
  <si>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</si>
  <si>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</si>
  <si>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</si>
  <si>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</si>
  <si>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</si>
  <si>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</si>
  <si>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</si>
  <si>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</si>
  <si>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</si>
  <si>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</si>
  <si>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</si>
  <si>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</si>
  <si>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</si>
  <si>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</si>
  <si>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</si>
  <si>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</si>
  <si>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</si>
  <si>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</si>
  <si>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</si>
  <si>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</si>
  <si>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</si>
  <si>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</si>
  <si>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</si>
  <si>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</si>
  <si>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</si>
  <si>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</si>
  <si>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</si>
  <si>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</si>
  <si>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</si>
  <si>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</si>
  <si>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</si>
  <si>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</si>
  <si>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</si>
  <si>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</si>
  <si>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</si>
  <si>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</si>
  <si>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</si>
  <si>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</si>
  <si>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</si>
  <si>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</si>
  <si>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</si>
  <si>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</si>
  <si>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</si>
  <si>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</si>
  <si>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</si>
  <si>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</si>
  <si>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</si>
  <si>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</si>
  <si>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</si>
  <si>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</si>
  <si>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</si>
  <si>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</si>
  <si>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</si>
  <si>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</si>
  <si>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</si>
  <si>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</si>
  <si>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</si>
  <si>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</si>
  <si>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</si>
  <si>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</si>
  <si>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</si>
  <si>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</si>
  <si>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</si>
  <si>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</si>
  <si>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</si>
  <si>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</si>
  <si>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</si>
  <si>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</si>
  <si>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</si>
  <si>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</si>
  <si>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</si>
  <si>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</si>
  <si>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</si>
  <si>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</si>
  <si>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</si>
  <si>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</si>
  <si>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</si>
  <si>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</si>
  <si>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</si>
  <si>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</si>
  <si>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</si>
  <si>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</si>
  <si>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</si>
  <si>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</si>
  <si>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</si>
  <si>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</si>
  <si>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</si>
  <si>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</si>
  <si>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</si>
  <si>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</si>
  <si>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</si>
  <si>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</si>
  <si>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</si>
  <si>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</si>
  <si>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</si>
  <si>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</si>
  <si>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</si>
  <si>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</si>
  <si>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</si>
  <si>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</si>
  <si>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</si>
  <si>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</si>
  <si>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</si>
  <si>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</si>
  <si>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</si>
  <si>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</si>
  <si>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</si>
  <si>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</si>
  <si>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</si>
  <si>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</si>
  <si>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</si>
  <si>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</si>
  <si>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</si>
  <si>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</si>
  <si>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</si>
  <si>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</si>
  <si>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</si>
  <si>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</si>
  <si>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</si>
  <si>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</si>
  <si>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</si>
  <si>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</si>
  <si>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</si>
  <si>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</si>
  <si>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</si>
  <si>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</si>
  <si>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</si>
  <si>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</si>
  <si>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</si>
  <si>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</si>
  <si>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</si>
  <si>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</si>
  <si>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</si>
  <si>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</si>
  <si>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</si>
  <si>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</si>
  <si>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</si>
  <si>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</si>
  <si>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</si>
  <si>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</si>
  <si>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</si>
  <si>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</si>
  <si>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</si>
  <si>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</si>
  <si>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</si>
  <si>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</si>
  <si>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</si>
  <si>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</si>
  <si>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</si>
  <si>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</si>
  <si>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</si>
  <si>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</si>
  <si>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</si>
  <si>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</si>
  <si>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</si>
  <si>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</si>
  <si>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</si>
  <si>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</si>
  <si>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</si>
  <si>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</si>
  <si>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</si>
  <si>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</si>
  <si>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</si>
  <si>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</si>
  <si>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</si>
  <si>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</si>
  <si>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</si>
  <si>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</si>
  <si>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</si>
  <si>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</si>
  <si>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</si>
  <si>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</si>
  <si>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</si>
  <si>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</si>
  <si>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</si>
  <si>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</si>
  <si>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</si>
  <si>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</si>
  <si>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</si>
  <si>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</si>
  <si>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</si>
  <si>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</si>
  <si>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</si>
  <si>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</si>
  <si>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</si>
  <si>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</si>
  <si>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</si>
  <si>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</si>
  <si>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</si>
  <si>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</si>
  <si>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</si>
  <si>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</si>
  <si>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</si>
  <si>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</si>
  <si>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</si>
  <si>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</si>
  <si>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</si>
  <si>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</si>
  <si>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</si>
  <si>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</si>
  <si>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</si>
  <si>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</si>
  <si>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</si>
  <si>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</si>
  <si>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</si>
  <si>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</si>
  <si>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</si>
  <si>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</si>
  <si>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</si>
  <si>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</si>
  <si>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</si>
  <si>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</si>
  <si>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</si>
  <si>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</si>
  <si>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</si>
  <si>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</si>
  <si>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</si>
  <si>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</si>
  <si>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</si>
  <si>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</si>
  <si>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</si>
  <si>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</si>
  <si>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</si>
  <si>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</si>
  <si>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</si>
  <si>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</si>
  <si>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</si>
  <si>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</si>
  <si>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</si>
  <si>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</si>
  <si>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</si>
  <si>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</si>
  <si>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</si>
  <si>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</si>
  <si>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</si>
  <si>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</si>
  <si>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</si>
  <si>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</si>
  <si>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</si>
  <si>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</si>
  <si>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</si>
  <si>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</si>
  <si>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</si>
  <si>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</si>
  <si>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</si>
  <si>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</si>
  <si>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</si>
  <si>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</si>
  <si>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</si>
  <si>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</si>
  <si>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</si>
  <si>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</si>
  <si>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</si>
  <si>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</si>
  <si>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</si>
  <si>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</si>
  <si>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</si>
  <si>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</si>
  <si>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</si>
  <si>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</si>
  <si>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</si>
  <si>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</si>
  <si>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</si>
  <si>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</si>
  <si>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</si>
  <si>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</si>
  <si>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 xml:space="preserve"> 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</si>
  <si>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</si>
  <si>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</si>
  <si>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</si>
  <si>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</si>
  <si>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</si>
  <si>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</si>
  <si>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</si>
  <si>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</si>
  <si>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</si>
  <si>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</si>
  <si>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</si>
  <si>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</si>
  <si>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</si>
  <si>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</si>
  <si>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</si>
  <si>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</si>
  <si>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</si>
  <si>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</si>
  <si>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Values</t>
  </si>
  <si>
    <t>Variance of the number of backers</t>
  </si>
  <si>
    <t>Standard deviation of the number of backers</t>
  </si>
  <si>
    <t>Maximum number of backers</t>
  </si>
  <si>
    <t>Minimum number of backers</t>
  </si>
  <si>
    <t>Median number of backers</t>
  </si>
  <si>
    <t>Mean number of backers</t>
  </si>
  <si>
    <t>Successful Compaigns</t>
  </si>
  <si>
    <t>Unsuccessful Compaigns</t>
  </si>
  <si>
    <t>There is a substantial difference between the mean and median values for successful and unsuccessful campaigns. Considering the presence of outliers as seen in the huge variance and standard deviation, the median shows a more accurate summary of this data. The mean is influenced by extreme values, as evidenced by the large difference between the mean and median. Also, the median provides a more accurate representation of the central tendency which mitigates the impact of outliers on the summary measure.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</si>
</sst>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2"/>
      <color rgb="FF2B2B2B"/>
      <name val="Calibri"/>
      <family val="2"/>
      <scheme val="minor"/>
    </font>
    <font>
      <sz val="11"/>
      <color theme="1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9" fontId="0" fillId="0" borderId="0" xfId="42" applyFont="1"/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9" fontId="0" fillId="0" borderId="0" xfId="42" applyFont="1" applyAlignment="1">
      <alignment horizontal="center"/>
    </xf>
    <xf numFmtId="0" fontId="20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 patternType="solid">
          <fgColor auto="1"/>
          <bgColor rgb="FFFB9BA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auto="1"/>
          <bgColor rgb="FFFB9BA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auto="1"/>
          <bgColor rgb="FFFB9BA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auto="1"/>
          <bgColor rgb="FFFB9BA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696B"/>
      <color rgb="FFFF7D7D"/>
      <color rgb="FFFF4A1B"/>
      <color rgb="FFFF0000"/>
      <color rgb="FFFB9BA2"/>
      <color rgb="FFFFBDBD"/>
      <color rgb="FFFB7171"/>
      <color rgb="FFD03888"/>
      <color rgb="FFEC62C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 1!PivotTable1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3-4085-BD5C-ECCE2562D06A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3-4085-BD5C-ECCE2562D06A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3-4085-BD5C-ECCE2562D06A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F3-4085-BD5C-ECCE2562D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3060976"/>
        <c:axId val="483053776"/>
      </c:barChart>
      <c:catAx>
        <c:axId val="48306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53776"/>
        <c:crosses val="autoZero"/>
        <c:auto val="1"/>
        <c:lblAlgn val="ctr"/>
        <c:lblOffset val="100"/>
        <c:noMultiLvlLbl val="0"/>
      </c:catAx>
      <c:valAx>
        <c:axId val="4830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 2!PivotTable2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1-4F43-BFEA-BF1F68F1206D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1-4F43-BFEA-BF1F68F1206D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1-4F43-BFEA-BF1F68F1206D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D1-4F43-BFEA-BF1F68F120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0134904"/>
        <c:axId val="690137784"/>
      </c:barChart>
      <c:catAx>
        <c:axId val="69013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37784"/>
        <c:crosses val="autoZero"/>
        <c:auto val="1"/>
        <c:lblAlgn val="ctr"/>
        <c:lblOffset val="100"/>
        <c:noMultiLvlLbl val="0"/>
      </c:catAx>
      <c:valAx>
        <c:axId val="69013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3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 3!PivotTable3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7D7D"/>
            </a:solidFill>
            <a:round/>
          </a:ln>
          <a:effectLst/>
        </c:spPr>
        <c:marker>
          <c:symbol val="circle"/>
          <c:size val="5"/>
          <c:spPr>
            <a:solidFill>
              <a:srgbClr val="FF696B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C-4EE1-9F62-23A3FC0721EA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7D7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96B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C-4EE1-9F62-23A3FC0721EA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C-4EE1-9F62-23A3FC0721EA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1C-4EE1-9F62-23A3FC072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565472"/>
        <c:axId val="669566912"/>
      </c:lineChart>
      <c:catAx>
        <c:axId val="6695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66912"/>
        <c:crosses val="autoZero"/>
        <c:auto val="1"/>
        <c:lblAlgn val="ctr"/>
        <c:lblOffset val="100"/>
        <c:noMultiLvlLbl val="0"/>
      </c:catAx>
      <c:valAx>
        <c:axId val="6695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E-454A-A6E2-484E763406ED}"/>
            </c:ext>
          </c:extLst>
        </c:ser>
        <c:ser>
          <c:idx val="1"/>
          <c:order val="1"/>
          <c:tx>
            <c:strRef>
              <c:f>'Crowdfunding Goal Analysis'!$G$2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E-454A-A6E2-484E763406ED}"/>
            </c:ext>
          </c:extLst>
        </c:ser>
        <c:ser>
          <c:idx val="2"/>
          <c:order val="2"/>
          <c:tx>
            <c:strRef>
              <c:f>'Crowdfunding Goal Analysis'!$H$2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E-454A-A6E2-484E76340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146784"/>
        <c:axId val="690143544"/>
      </c:lineChart>
      <c:catAx>
        <c:axId val="6901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43544"/>
        <c:crosses val="autoZero"/>
        <c:auto val="1"/>
        <c:lblAlgn val="ctr"/>
        <c:lblOffset val="100"/>
        <c:noMultiLvlLbl val="0"/>
      </c:catAx>
      <c:valAx>
        <c:axId val="6901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28574</xdr:rowOff>
    </xdr:from>
    <xdr:to>
      <xdr:col>13</xdr:col>
      <xdr:colOff>678656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1E474-05F1-0B28-7F95-EF3A5F557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190499</xdr:rowOff>
    </xdr:from>
    <xdr:to>
      <xdr:col>17</xdr:col>
      <xdr:colOff>394607</xdr:colOff>
      <xdr:row>26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C5256-936F-716D-8F93-5770B71F5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142875</xdr:rowOff>
    </xdr:from>
    <xdr:to>
      <xdr:col>12</xdr:col>
      <xdr:colOff>285750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401C8-EBAB-57FB-FB07-2A7E3E109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106816</xdr:colOff>
      <xdr:row>15</xdr:row>
      <xdr:rowOff>20410</xdr:rowOff>
    </xdr:from>
    <xdr:to>
      <xdr:col>7</xdr:col>
      <xdr:colOff>1251857</xdr:colOff>
      <xdr:row>28</xdr:row>
      <xdr:rowOff>167367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BCA21-274C-0805-7160-D9205FA7E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astus Nyoike" refreshedDate="45303.433052777778" createdVersion="8" refreshedVersion="8" minRefreshableVersion="3" recordCount="1000" xr:uid="{9C73A8A2-D522-41B6-883D-9D52AB37500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astus Nyoike" refreshedDate="45303.466118402779" createdVersion="8" refreshedVersion="8" minRefreshableVersion="3" recordCount="1000" xr:uid="{AE3BC847-8E97-402F-A5A8-9B1D3268A718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09-01-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1-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09-01-10"/>
          <s v="Qtr1"/>
          <s v="Qtr2"/>
          <s v="Qtr3"/>
          <s v="Qtr4"/>
          <s v="&gt;27-01-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09-01-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-01-20"/>
        </groupItems>
      </fieldGroup>
    </cacheField>
    <cacheField name="Months (Date Ended Conversion)" numFmtId="0" databaseField="0">
      <fieldGroup base="19">
        <rangePr groupBy="months" startDate="2010-01-09T06:00:00" endDate="2020-02-10T06:00:00"/>
        <groupItems count="14">
          <s v="&lt;09-01-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-02-20"/>
        </groupItems>
      </fieldGroup>
    </cacheField>
    <cacheField name="Quarters (Date Ended Conversion)" numFmtId="0" databaseField="0">
      <fieldGroup base="19">
        <rangePr groupBy="quarters" startDate="2010-01-09T06:00:00" endDate="2020-02-10T06:00:00"/>
        <groupItems count="6">
          <s v="&lt;09-01-10"/>
          <s v="Qtr1"/>
          <s v="Qtr2"/>
          <s v="Qtr3"/>
          <s v="Qtr4"/>
          <s v="&gt;10-02-20"/>
        </groupItems>
      </fieldGroup>
    </cacheField>
    <cacheField name="Years (Date Ended Conversion)" numFmtId="0" databaseField="0">
      <fieldGroup base="19">
        <rangePr groupBy="years" startDate="2010-01-09T06:00:00" endDate="2020-02-10T06:00:00"/>
        <groupItems count="13">
          <s v="&lt;09-01-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-02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x v="3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x v="4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x v="5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x v="6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x v="7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x v="8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x v="9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x v="1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x v="11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x v="12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x v="13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x v="14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x v="15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x v="16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x v="17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x v="18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x v="19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x v="2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x v="21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x v="22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x v="23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x v="24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x v="25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x v="26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x v="27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x v="28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x v="29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x v="3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x v="31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x v="32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x v="33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x v="34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x v="35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x v="36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x v="37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x v="38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x v="39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x v="4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x v="41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x v="42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x v="43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x v="44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x v="45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x v="46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x v="47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x v="48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x v="49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x v="5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x v="51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x v="52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x v="53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x v="54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x v="55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x v="56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x v="57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x v="58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x v="59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x v="6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x v="61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x v="62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x v="63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x v="64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x v="65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x v="66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x v="67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x v="68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x v="69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x v="7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x v="49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x v="71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x v="72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x v="73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x v="74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x v="75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x v="76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x v="77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x v="78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x v="79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x v="8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x v="4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x v="81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x v="82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x v="83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x v="84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x v="85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x v="86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x v="87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x v="88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x v="89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x v="4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x v="9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x v="91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x v="92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x v="36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x v="93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x v="94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x v="95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x v="96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x v="97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x v="98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x v="99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x v="1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x v="101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x v="102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x v="103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x v="10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x v="105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x v="106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x v="107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x v="108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x v="109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x v="11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x v="111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x v="112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x v="113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x v="114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x v="115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x v="116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x v="117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x v="95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x v="118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x v="119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x v="12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x v="121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x v="122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x v="123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x v="97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x v="124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x v="125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x v="126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x v="127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x v="128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x v="129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x v="13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x v="131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x v="132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x v="133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x v="134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x v="135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x v="136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x v="137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x v="138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x v="139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x v="14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x v="141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x v="142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x v="143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x v="144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x v="145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x v="146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x v="147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x v="148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x v="149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x v="15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x v="151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x v="152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x v="153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x v="154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x v="155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x v="156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x v="157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x v="158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x v="159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x v="16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x v="161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x v="162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x v="163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x v="164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x v="165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x v="166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x v="167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x v="168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x v="169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x v="17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x v="171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x v="172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x v="173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x v="174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x v="175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x v="176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x v="177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x v="178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x v="179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x v="18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x v="181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x v="182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x v="183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x v="184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x v="185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x v="186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x v="187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x v="188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x v="189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x v="19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x v="191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x v="192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x v="193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x v="194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x v="195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x v="196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x v="197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x v="198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x v="199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x v="2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x v="201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x v="202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x v="203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x v="204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x v="205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x v="206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x v="207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x v="208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x v="209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x v="21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x v="211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x v="212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x v="213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x v="214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x v="215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x v="216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x v="217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x v="218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x v="219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x v="122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x v="22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x v="221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x v="222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x v="223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x v="224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x v="225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x v="226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x v="227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x v="228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x v="229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x v="23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x v="231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x v="232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x v="233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x v="234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x v="235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x v="236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x v="237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x v="238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x v="239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x v="24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x v="241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x v="242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x v="243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x v="244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x v="245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x v="246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x v="247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x v="248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x v="249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x v="25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x v="251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x v="252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x v="253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x v="254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x v="255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x v="256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x v="257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x v="258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x v="259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x v="26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x v="261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x v="262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x v="263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x v="264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x v="265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x v="266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x v="267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x v="153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x v="268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x v="269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x v="27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x v="271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x v="272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x v="273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x v="274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x v="148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x v="275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x v="276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x v="72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x v="277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x v="278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x v="71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x v="279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x v="28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x v="281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x v="282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x v="283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x v="284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x v="285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x v="286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x v="287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x v="288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x v="289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x v="29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x v="18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x v="291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x v="292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x v="293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x v="294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x v="295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x v="296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x v="297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x v="298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x v="299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x v="3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x v="301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x v="162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x v="302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x v="303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x v="304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x v="305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x v="306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x v="307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x v="308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x v="309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x v="31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x v="311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x v="312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x v="313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x v="314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x v="315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x v="316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x v="317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x v="318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x v="319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x v="32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x v="321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x v="322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x v="323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x v="324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x v="325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x v="326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x v="327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x v="328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x v="329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x v="151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x v="33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x v="331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x v="332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x v="333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x v="334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x v="335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x v="336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x v="337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x v="338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x v="339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x v="34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x v="341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x v="342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x v="343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x v="344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x v="127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x v="345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x v="346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x v="347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x v="348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x v="349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x v="35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x v="351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x v="33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x v="352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x v="353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x v="354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x v="355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x v="356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x v="357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x v="358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x v="359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x v="36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x v="361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x v="362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x v="363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x v="364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x v="365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x v="366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x v="285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x v="367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x v="368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x v="369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x v="37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x v="371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x v="372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x v="373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x v="374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x v="375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x v="376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x v="377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x v="378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x v="379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x v="38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x v="103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x v="381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x v="382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x v="38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x v="384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x v="385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x v="386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x v="387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x v="388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x v="389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x v="39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x v="391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x v="277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x v="392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x v="393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x v="394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x v="395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x v="396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x v="397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x v="398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x v="399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x v="348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x v="4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x v="401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x v="402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x v="403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x v="404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x v="405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x v="406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x v="407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x v="408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x v="409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x v="41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x v="312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x v="411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x v="412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x v="413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x v="414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x v="354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x v="415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x v="416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x v="417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x v="418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x v="419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x v="42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x v="421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x v="422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x v="423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x v="424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x v="425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x v="426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x v="427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x v="428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x v="429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x v="43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x v="431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x v="432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x v="433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x v="434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x v="435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x v="436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x v="437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x v="438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x v="439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x v="44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x v="441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x v="442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x v="443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x v="444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x v="445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x v="368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x v="446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x v="447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x v="448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x v="178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x v="449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x v="45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x v="451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x v="452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x v="453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x v="454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x v="455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x v="456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x v="457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x v="458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x v="459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x v="46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x v="461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x v="462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x v="463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x v="464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x v="465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x v="466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x v="467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x v="468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x v="469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x v="47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x v="471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x v="472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x v="473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x v="474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x v="475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x v="38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x v="353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x v="476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x v="477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x v="478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x v="479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x v="48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x v="481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x v="482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x v="483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x v="484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x v="265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x v="485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x v="486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x v="412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x v="487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x v="488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x v="489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x v="442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x v="437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x v="49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x v="491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x v="163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x v="492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x v="493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x v="494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x v="495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x v="496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x v="497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x v="18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x v="498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x v="499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x v="5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x v="5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x v="501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x v="502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x v="52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x v="503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x v="504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x v="505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x v="506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x v="507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x v="508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x v="509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x v="51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x v="511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x v="512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x v="513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x v="514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x v="515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x v="516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x v="517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x v="518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x v="519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x v="52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x v="219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x v="521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x v="522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x v="523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x v="524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x v="348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x v="28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x v="525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x v="526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x v="527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x v="528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x v="529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x v="36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x v="254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x v="53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x v="531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x v="532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x v="533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x v="534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x v="535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x v="536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x v="537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x v="538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x v="539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x v="54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x v="541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x v="542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x v="543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x v="54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x v="545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x v="546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x v="547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x v="548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x v="298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x v="549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x v="55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x v="551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x v="552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x v="238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x v="553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x v="554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x v="496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x v="555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x v="556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x v="557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x v="558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x v="559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x v="56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x v="561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x v="562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x v="563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x v="529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x v="564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x v="565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x v="566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x v="567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x v="568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x v="569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x v="57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x v="571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x v="572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x v="573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x v="471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x v="574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x v="575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x v="576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x v="577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x v="578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x v="477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x v="579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x v="58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x v="581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x v="582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x v="581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x v="583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x v="584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x v="585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x v="586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x v="587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x v="588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x v="589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x v="59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x v="591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x v="592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x v="593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x v="51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x v="594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x v="595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x v="596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x v="597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x v="598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x v="599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x v="6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x v="601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x v="602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x v="603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x v="604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x v="292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x v="605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x v="606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x v="607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x v="608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x v="609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x v="61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x v="611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x v="612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x v="613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x v="614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x v="615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x v="616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x v="453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x v="617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x v="618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x v="619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x v="62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x v="621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x v="622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x v="623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x v="624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x v="625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x v="626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x v="627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x v="491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x v="628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x v="629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x v="63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x v="631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x v="632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x v="633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x v="634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x v="415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x v="635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x v="607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x v="636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x v="637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x v="638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x v="639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x v="64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x v="641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x v="642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x v="445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x v="116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x v="643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x v="644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x v="645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x v="646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x v="647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x v="467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x v="648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x v="649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x v="65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x v="651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x v="652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x v="653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x v="654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x v="655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x v="656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x v="657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x v="89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x v="658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x v="438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x v="659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x v="66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x v="661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x v="662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x v="236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x v="663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x v="202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x v="664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x v="665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x v="666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x v="602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x v="667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x v="668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x v="669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x v="67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x v="601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x v="671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x v="672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x v="673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x v="674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x v="675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x v="676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x v="677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x v="678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x v="679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x v="68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x v="681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x v="682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x v="683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x v="684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x v="685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x v="488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x v="686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x v="687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x v="688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x v="689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x v="69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x v="691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x v="424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x v="231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x v="692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x v="693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x v="694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x v="236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x v="695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x v="696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x v="697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x v="698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x v="699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x v="489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x v="512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x v="7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x v="701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x v="34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x v="702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x v="70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x v="704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x v="705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x v="706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x v="707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x v="708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x v="709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x v="71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x v="711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x v="712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x v="7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x v="713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x v="714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x v="715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x v="716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x v="717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x v="718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x v="719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x v="115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x v="72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x v="721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x v="722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x v="451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x v="642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x v="723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x v="724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x v="725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x v="726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x v="727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x v="56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x v="728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x v="339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x v="35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x v="729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x v="241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x v="73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x v="322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x v="731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x v="732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x v="157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x v="733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x v="734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x v="735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x v="736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x v="737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x v="738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x v="739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x v="74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x v="697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x v="741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x v="742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x v="743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x v="744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x v="269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x v="745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x v="746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x v="747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x v="503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x v="748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x v="33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x v="749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x v="75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x v="751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x v="451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x v="752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x v="753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x v="754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x v="755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x v="756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x v="757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x v="758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x v="759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x v="76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x v="761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x v="78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x v="762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x v="763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x v="764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x v="765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x v="539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x v="766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x v="422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x v="767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x v="768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x v="214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x v="769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x v="77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x v="771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x v="25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x v="772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x v="773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x v="774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x v="331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x v="775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x v="776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x v="777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x v="778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x v="779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x v="78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x v="781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x v="782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x v="783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x v="393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x v="784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x v="785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x v="229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x v="786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x v="787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x v="341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x v="788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x v="789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x v="79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x v="791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x v="792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x v="556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x v="488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x v="232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x v="793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x v="794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x v="138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x v="795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x v="796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x v="797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x v="798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x v="799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x v="8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x v="368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x v="801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x v="802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x v="803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x v="482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x v="496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x v="804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x v="805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x v="806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x v="807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x v="808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x v="104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x v="809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x v="81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x v="811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x v="812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x v="813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x v="814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x v="815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x v="414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x v="816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x v="82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x v="817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x v="818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x v="819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x v="32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x v="82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x v="821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x v="822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x v="823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x v="824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x v="497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x v="825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x v="826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x v="827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x v="828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x v="829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x v="83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x v="94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x v="831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x v="832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x v="833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x v="834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x v="835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x v="836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x v="611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x v="837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x v="334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x v="838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x v="839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x v="216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x v="84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x v="133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x v="354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x v="721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x v="841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x v="842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x v="843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x v="844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x v="845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x v="846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x v="847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x v="688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x v="848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x v="24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x v="849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x v="85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x v="851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x v="852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x v="853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x v="104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x v="854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x v="855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x v="856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x v="857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x v="858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x v="859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x v="86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x v="264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x v="65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x v="861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x v="862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x v="454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x v="863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x v="864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x v="865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x v="866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x v="867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x v="868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x v="296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x v="869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x v="274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x v="354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x v="87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x v="871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x v="98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x v="872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x v="873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x v="526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x v="874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x v="875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x v="876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9540D-D273-4C12-B276-1A1708654BF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45053-20C5-4427-A83E-8280C4723C4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266AE-4AC7-4F0F-B904-6C2B4E131EB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zoomScale="80" zoomScaleNormal="80" workbookViewId="0">
      <selection activeCell="I7" sqref="I7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0.8984375" style="3" customWidth="1"/>
    <col min="4" max="4" width="8.19921875" customWidth="1"/>
    <col min="5" max="5" width="7.69921875" bestFit="1" customWidth="1"/>
    <col min="6" max="6" width="14.5" bestFit="1" customWidth="1"/>
    <col min="7" max="7" width="9.19921875" bestFit="1" customWidth="1"/>
    <col min="8" max="8" width="14.19921875" customWidth="1"/>
    <col min="9" max="9" width="16.5" bestFit="1" customWidth="1"/>
    <col min="10" max="10" width="7.59765625" bestFit="1" customWidth="1"/>
    <col min="11" max="11" width="8.3984375" bestFit="1" customWidth="1"/>
    <col min="12" max="13" width="11.19921875" bestFit="1" customWidth="1"/>
    <col min="16" max="16" width="27.59765625" bestFit="1" customWidth="1"/>
    <col min="17" max="17" width="14.8984375" bestFit="1" customWidth="1"/>
    <col min="18" max="18" width="16.3984375" bestFit="1" customWidth="1"/>
    <col min="19" max="19" width="22.3984375" bestFit="1" customWidth="1"/>
    <col min="20" max="20" width="21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33.6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 t="shared" ref="F2:F65" si="0">(E2/D2)*100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 t="shared" ref="Q2:Q65" si="1">LEFT(P2, SEARCH("/",P2)- 1)</f>
        <v>food</v>
      </c>
      <c r="R2" t="str">
        <f t="shared" ref="R2:R65" si="2">MID(P2, SEARCH("/",P2) +1, LEN(P2))</f>
        <v>food trucks</v>
      </c>
      <c r="S2" s="9">
        <f t="shared" ref="S2:S65" si="3">(((L2/60)/60)/24)+DATE(1970,1,1)</f>
        <v>42336.25</v>
      </c>
      <c r="T2" s="9">
        <f t="shared" ref="T2:T65" si="4">(((M2/60)/60)/24)+DATE(1970,1,1)</f>
        <v>42353.25</v>
      </c>
    </row>
    <row r="3" spans="1:20" ht="19.2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si="0"/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si="1"/>
        <v>music</v>
      </c>
      <c r="R3" t="str">
        <f t="shared" si="2"/>
        <v>rock</v>
      </c>
      <c r="S3" s="9">
        <f t="shared" si="3"/>
        <v>41870.208333333336</v>
      </c>
      <c r="T3" s="9">
        <f t="shared" si="4"/>
        <v>41872.208333333336</v>
      </c>
    </row>
    <row r="4" spans="1:20" ht="33.6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5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  <c r="S4" s="9">
        <f t="shared" si="3"/>
        <v>41595.25</v>
      </c>
      <c r="T4" s="9">
        <f t="shared" si="4"/>
        <v>41597.25</v>
      </c>
    </row>
    <row r="5" spans="1:20" ht="33.6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5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  <c r="S5" s="9">
        <f t="shared" si="3"/>
        <v>43688.208333333328</v>
      </c>
      <c r="T5" s="9">
        <f t="shared" si="4"/>
        <v>43728.208333333328</v>
      </c>
    </row>
    <row r="6" spans="1:20" ht="19.2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5">
        <f t="shared" ref="I6:I66" si="5"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  <c r="S6" s="9">
        <f t="shared" si="3"/>
        <v>43485.25</v>
      </c>
      <c r="T6" s="9">
        <f t="shared" si="4"/>
        <v>43489.25</v>
      </c>
    </row>
    <row r="7" spans="1:20" ht="19.2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5">
        <f>E7/H7</f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  <c r="S7" s="9">
        <f t="shared" si="3"/>
        <v>41149.208333333336</v>
      </c>
      <c r="T7" s="9">
        <f t="shared" si="4"/>
        <v>41160.208333333336</v>
      </c>
    </row>
    <row r="8" spans="1:20" ht="33.6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5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  <c r="S8" s="9">
        <f t="shared" si="3"/>
        <v>42991.208333333328</v>
      </c>
      <c r="T8" s="9">
        <f t="shared" si="4"/>
        <v>42992.208333333328</v>
      </c>
    </row>
    <row r="9" spans="1:20" ht="19.2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5">
        <f>E9/H9</f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  <c r="S9" s="9">
        <f t="shared" si="3"/>
        <v>42229.208333333328</v>
      </c>
      <c r="T9" s="9">
        <f t="shared" si="4"/>
        <v>42231.208333333328</v>
      </c>
    </row>
    <row r="10" spans="1:20" ht="33.6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5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  <c r="S10" s="9">
        <f t="shared" si="3"/>
        <v>40399.208333333336</v>
      </c>
      <c r="T10" s="9">
        <f t="shared" si="4"/>
        <v>40401.208333333336</v>
      </c>
    </row>
    <row r="11" spans="1:20" ht="19.2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5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  <c r="S11" s="9">
        <f t="shared" si="3"/>
        <v>41536.208333333336</v>
      </c>
      <c r="T11" s="9">
        <f t="shared" si="4"/>
        <v>41585.25</v>
      </c>
    </row>
    <row r="12" spans="1:20" ht="33.6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5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  <c r="S12" s="9">
        <f t="shared" si="3"/>
        <v>40404.208333333336</v>
      </c>
      <c r="T12" s="9">
        <f t="shared" si="4"/>
        <v>40452.208333333336</v>
      </c>
    </row>
    <row r="13" spans="1:20" ht="33.6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5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  <c r="S13" s="9">
        <f t="shared" si="3"/>
        <v>40442.208333333336</v>
      </c>
      <c r="T13" s="9">
        <f t="shared" si="4"/>
        <v>40448.208333333336</v>
      </c>
    </row>
    <row r="14" spans="1:20" ht="19.2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5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  <c r="S14" s="9">
        <f t="shared" si="3"/>
        <v>43760.208333333328</v>
      </c>
      <c r="T14" s="9">
        <f t="shared" si="4"/>
        <v>43768.208333333328</v>
      </c>
    </row>
    <row r="15" spans="1:20" ht="33.6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5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  <c r="S15" s="9">
        <f t="shared" si="3"/>
        <v>42532.208333333328</v>
      </c>
      <c r="T15" s="9">
        <f t="shared" si="4"/>
        <v>42544.208333333328</v>
      </c>
    </row>
    <row r="16" spans="1:20" ht="19.2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5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  <c r="S16" s="9">
        <f t="shared" si="3"/>
        <v>40974.25</v>
      </c>
      <c r="T16" s="9">
        <f t="shared" si="4"/>
        <v>41001.208333333336</v>
      </c>
    </row>
    <row r="17" spans="1:20" ht="33.6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5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  <c r="S17" s="9">
        <f t="shared" si="3"/>
        <v>43809.25</v>
      </c>
      <c r="T17" s="9">
        <f t="shared" si="4"/>
        <v>43813.25</v>
      </c>
    </row>
    <row r="18" spans="1:20" ht="19.2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5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  <c r="S18" s="9">
        <f t="shared" si="3"/>
        <v>41661.25</v>
      </c>
      <c r="T18" s="9">
        <f t="shared" si="4"/>
        <v>41683.25</v>
      </c>
    </row>
    <row r="19" spans="1:20" ht="33.6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5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  <c r="S19" s="9">
        <f t="shared" si="3"/>
        <v>40555.25</v>
      </c>
      <c r="T19" s="9">
        <f t="shared" si="4"/>
        <v>40556.25</v>
      </c>
    </row>
    <row r="20" spans="1:20" ht="19.2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5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  <c r="S20" s="9">
        <f t="shared" si="3"/>
        <v>43351.208333333328</v>
      </c>
      <c r="T20" s="9">
        <f t="shared" si="4"/>
        <v>43359.208333333328</v>
      </c>
    </row>
    <row r="21" spans="1:20" ht="19.2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5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  <c r="S21" s="9">
        <f t="shared" si="3"/>
        <v>43528.25</v>
      </c>
      <c r="T21" s="9">
        <f t="shared" si="4"/>
        <v>43549.208333333328</v>
      </c>
    </row>
    <row r="22" spans="1:20" ht="19.2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5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  <c r="S22" s="9">
        <f t="shared" si="3"/>
        <v>41848.208333333336</v>
      </c>
      <c r="T22" s="9">
        <f t="shared" si="4"/>
        <v>41848.208333333336</v>
      </c>
    </row>
    <row r="23" spans="1:20" ht="33.6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5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  <c r="S23" s="9">
        <f t="shared" si="3"/>
        <v>40770.208333333336</v>
      </c>
      <c r="T23" s="9">
        <f t="shared" si="4"/>
        <v>40804.208333333336</v>
      </c>
    </row>
    <row r="24" spans="1:20" ht="19.2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5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  <c r="S24" s="9">
        <f t="shared" si="3"/>
        <v>43193.208333333328</v>
      </c>
      <c r="T24" s="9">
        <f t="shared" si="4"/>
        <v>43208.208333333328</v>
      </c>
    </row>
    <row r="25" spans="1:20" ht="19.2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5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  <c r="S25" s="9">
        <f t="shared" si="3"/>
        <v>43510.25</v>
      </c>
      <c r="T25" s="9">
        <f t="shared" si="4"/>
        <v>43563.208333333328</v>
      </c>
    </row>
    <row r="26" spans="1:20" ht="19.2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5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  <c r="S26" s="9">
        <f t="shared" si="3"/>
        <v>41811.208333333336</v>
      </c>
      <c r="T26" s="9">
        <f t="shared" si="4"/>
        <v>41813.208333333336</v>
      </c>
    </row>
    <row r="27" spans="1:20" ht="19.2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5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  <c r="S27" s="9">
        <f t="shared" si="3"/>
        <v>40681.208333333336</v>
      </c>
      <c r="T27" s="9">
        <f t="shared" si="4"/>
        <v>40701.208333333336</v>
      </c>
    </row>
    <row r="28" spans="1:20" ht="33.6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5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  <c r="S28" s="9">
        <f t="shared" si="3"/>
        <v>43312.208333333328</v>
      </c>
      <c r="T28" s="9">
        <f t="shared" si="4"/>
        <v>43339.208333333328</v>
      </c>
    </row>
    <row r="29" spans="1:20" ht="19.2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5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  <c r="S29" s="9">
        <f t="shared" si="3"/>
        <v>42280.208333333328</v>
      </c>
      <c r="T29" s="9">
        <f t="shared" si="4"/>
        <v>42288.208333333328</v>
      </c>
    </row>
    <row r="30" spans="1:20" ht="19.2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5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  <c r="S30" s="9">
        <f t="shared" si="3"/>
        <v>40218.25</v>
      </c>
      <c r="T30" s="9">
        <f t="shared" si="4"/>
        <v>40241.25</v>
      </c>
    </row>
    <row r="31" spans="1:20" ht="19.2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5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  <c r="S31" s="9">
        <f t="shared" si="3"/>
        <v>43301.208333333328</v>
      </c>
      <c r="T31" s="9">
        <f t="shared" si="4"/>
        <v>43341.208333333328</v>
      </c>
    </row>
    <row r="32" spans="1:20" ht="19.2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5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  <c r="S32" s="9">
        <f t="shared" si="3"/>
        <v>43609.208333333328</v>
      </c>
      <c r="T32" s="9">
        <f t="shared" si="4"/>
        <v>43614.208333333328</v>
      </c>
    </row>
    <row r="33" spans="1:20" ht="33.6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5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  <c r="S33" s="9">
        <f t="shared" si="3"/>
        <v>42374.25</v>
      </c>
      <c r="T33" s="9">
        <f t="shared" si="4"/>
        <v>42402.25</v>
      </c>
    </row>
    <row r="34" spans="1:20" ht="19.2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5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  <c r="S34" s="9">
        <f t="shared" si="3"/>
        <v>43110.25</v>
      </c>
      <c r="T34" s="9">
        <f t="shared" si="4"/>
        <v>43137.25</v>
      </c>
    </row>
    <row r="35" spans="1:20" ht="19.2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5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  <c r="S35" s="9">
        <f t="shared" si="3"/>
        <v>41917.208333333336</v>
      </c>
      <c r="T35" s="9">
        <f t="shared" si="4"/>
        <v>41954.25</v>
      </c>
    </row>
    <row r="36" spans="1:20" ht="33.6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5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  <c r="S36" s="9">
        <f t="shared" si="3"/>
        <v>42817.208333333328</v>
      </c>
      <c r="T36" s="9">
        <f t="shared" si="4"/>
        <v>42822.208333333328</v>
      </c>
    </row>
    <row r="37" spans="1:20" ht="19.2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5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  <c r="S37" s="9">
        <f t="shared" si="3"/>
        <v>43484.25</v>
      </c>
      <c r="T37" s="9">
        <f t="shared" si="4"/>
        <v>43526.25</v>
      </c>
    </row>
    <row r="38" spans="1:20" ht="19.2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5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  <c r="S38" s="9">
        <f t="shared" si="3"/>
        <v>40600.25</v>
      </c>
      <c r="T38" s="9">
        <f t="shared" si="4"/>
        <v>40625.208333333336</v>
      </c>
    </row>
    <row r="39" spans="1:20" ht="33.6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5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  <c r="S39" s="9">
        <f t="shared" si="3"/>
        <v>43744.208333333328</v>
      </c>
      <c r="T39" s="9">
        <f t="shared" si="4"/>
        <v>43777.25</v>
      </c>
    </row>
    <row r="40" spans="1:20" ht="19.2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5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  <c r="S40" s="9">
        <f t="shared" si="3"/>
        <v>40469.208333333336</v>
      </c>
      <c r="T40" s="9">
        <f t="shared" si="4"/>
        <v>40474.208333333336</v>
      </c>
    </row>
    <row r="41" spans="1:20" ht="19.2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5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  <c r="S41" s="9">
        <f t="shared" si="3"/>
        <v>41330.25</v>
      </c>
      <c r="T41" s="9">
        <f t="shared" si="4"/>
        <v>41344.208333333336</v>
      </c>
    </row>
    <row r="42" spans="1:20" ht="19.2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5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  <c r="S42" s="9">
        <f t="shared" si="3"/>
        <v>40334.208333333336</v>
      </c>
      <c r="T42" s="9">
        <f t="shared" si="4"/>
        <v>40353.208333333336</v>
      </c>
    </row>
    <row r="43" spans="1:20" ht="19.2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5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  <c r="S43" s="9">
        <f t="shared" si="3"/>
        <v>41156.208333333336</v>
      </c>
      <c r="T43" s="9">
        <f t="shared" si="4"/>
        <v>41182.208333333336</v>
      </c>
    </row>
    <row r="44" spans="1:20" ht="19.2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5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  <c r="S44" s="9">
        <f t="shared" si="3"/>
        <v>40728.208333333336</v>
      </c>
      <c r="T44" s="9">
        <f t="shared" si="4"/>
        <v>40737.208333333336</v>
      </c>
    </row>
    <row r="45" spans="1:20" ht="19.2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5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  <c r="S45" s="9">
        <f t="shared" si="3"/>
        <v>41844.208333333336</v>
      </c>
      <c r="T45" s="9">
        <f t="shared" si="4"/>
        <v>41860.208333333336</v>
      </c>
    </row>
    <row r="46" spans="1:20" ht="19.2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5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  <c r="S46" s="9">
        <f t="shared" si="3"/>
        <v>43541.208333333328</v>
      </c>
      <c r="T46" s="9">
        <f t="shared" si="4"/>
        <v>43542.208333333328</v>
      </c>
    </row>
    <row r="47" spans="1:20" ht="33.6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5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  <c r="S47" s="9">
        <f t="shared" si="3"/>
        <v>42676.208333333328</v>
      </c>
      <c r="T47" s="9">
        <f t="shared" si="4"/>
        <v>42691.25</v>
      </c>
    </row>
    <row r="48" spans="1:20" ht="19.2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5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  <c r="S48" s="9">
        <f t="shared" si="3"/>
        <v>40367.208333333336</v>
      </c>
      <c r="T48" s="9">
        <f t="shared" si="4"/>
        <v>40390.208333333336</v>
      </c>
    </row>
    <row r="49" spans="1:20" ht="33.6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5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  <c r="S49" s="9">
        <f t="shared" si="3"/>
        <v>41727.208333333336</v>
      </c>
      <c r="T49" s="9">
        <f t="shared" si="4"/>
        <v>41757.208333333336</v>
      </c>
    </row>
    <row r="50" spans="1:20" ht="19.2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5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  <c r="S50" s="9">
        <f t="shared" si="3"/>
        <v>42180.208333333328</v>
      </c>
      <c r="T50" s="9">
        <f t="shared" si="4"/>
        <v>42192.208333333328</v>
      </c>
    </row>
    <row r="51" spans="1:20" ht="19.2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5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  <c r="S51" s="9">
        <f t="shared" si="3"/>
        <v>43758.208333333328</v>
      </c>
      <c r="T51" s="9">
        <f t="shared" si="4"/>
        <v>43803.25</v>
      </c>
    </row>
    <row r="52" spans="1:20" ht="33.6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5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  <c r="S52" s="9">
        <f t="shared" si="3"/>
        <v>41487.208333333336</v>
      </c>
      <c r="T52" s="9">
        <f t="shared" si="4"/>
        <v>41515.208333333336</v>
      </c>
    </row>
    <row r="53" spans="1:20" ht="19.2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5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  <c r="S53" s="9">
        <f t="shared" si="3"/>
        <v>40995.208333333336</v>
      </c>
      <c r="T53" s="9">
        <f t="shared" si="4"/>
        <v>41011.208333333336</v>
      </c>
    </row>
    <row r="54" spans="1:20" ht="19.2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5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  <c r="S54" s="9">
        <f t="shared" si="3"/>
        <v>40436.208333333336</v>
      </c>
      <c r="T54" s="9">
        <f t="shared" si="4"/>
        <v>40440.208333333336</v>
      </c>
    </row>
    <row r="55" spans="1:20" ht="19.2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5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  <c r="S55" s="9">
        <f t="shared" si="3"/>
        <v>41779.208333333336</v>
      </c>
      <c r="T55" s="9">
        <f t="shared" si="4"/>
        <v>41818.208333333336</v>
      </c>
    </row>
    <row r="56" spans="1:20" ht="33.6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5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  <c r="S56" s="9">
        <f t="shared" si="3"/>
        <v>43170.25</v>
      </c>
      <c r="T56" s="9">
        <f t="shared" si="4"/>
        <v>43176.208333333328</v>
      </c>
    </row>
    <row r="57" spans="1:20" ht="33.6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5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  <c r="S57" s="9">
        <f t="shared" si="3"/>
        <v>43311.208333333328</v>
      </c>
      <c r="T57" s="9">
        <f t="shared" si="4"/>
        <v>43316.208333333328</v>
      </c>
    </row>
    <row r="58" spans="1:20" ht="33.6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5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  <c r="S58" s="9">
        <f t="shared" si="3"/>
        <v>42014.25</v>
      </c>
      <c r="T58" s="9">
        <f t="shared" si="4"/>
        <v>42021.25</v>
      </c>
    </row>
    <row r="59" spans="1:20" ht="19.2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5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  <c r="S59" s="9">
        <f t="shared" si="3"/>
        <v>42979.208333333328</v>
      </c>
      <c r="T59" s="9">
        <f t="shared" si="4"/>
        <v>42991.208333333328</v>
      </c>
    </row>
    <row r="60" spans="1:20" ht="19.2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5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  <c r="S60" s="9">
        <f t="shared" si="3"/>
        <v>42268.208333333328</v>
      </c>
      <c r="T60" s="9">
        <f t="shared" si="4"/>
        <v>42281.208333333328</v>
      </c>
    </row>
    <row r="61" spans="1:20" ht="19.2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5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  <c r="S61" s="9">
        <f t="shared" si="3"/>
        <v>42898.208333333328</v>
      </c>
      <c r="T61" s="9">
        <f t="shared" si="4"/>
        <v>42913.208333333328</v>
      </c>
    </row>
    <row r="62" spans="1:20" ht="19.2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5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  <c r="S62" s="9">
        <f t="shared" si="3"/>
        <v>41107.208333333336</v>
      </c>
      <c r="T62" s="9">
        <f t="shared" si="4"/>
        <v>41110.208333333336</v>
      </c>
    </row>
    <row r="63" spans="1:20" ht="33.6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5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  <c r="S63" s="9">
        <f t="shared" si="3"/>
        <v>40595.25</v>
      </c>
      <c r="T63" s="9">
        <f t="shared" si="4"/>
        <v>40635.208333333336</v>
      </c>
    </row>
    <row r="64" spans="1:20" ht="33.6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5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  <c r="S64" s="9">
        <f t="shared" si="3"/>
        <v>42160.208333333328</v>
      </c>
      <c r="T64" s="9">
        <f t="shared" si="4"/>
        <v>42161.208333333328</v>
      </c>
    </row>
    <row r="65" spans="1:20" ht="19.2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  <c r="S65" s="9">
        <f t="shared" si="3"/>
        <v>42853.208333333328</v>
      </c>
      <c r="T65" s="9">
        <f t="shared" si="4"/>
        <v>42859.208333333328</v>
      </c>
    </row>
    <row r="66" spans="1:20" ht="19.2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ref="F66:F129" si="6">(E66/D66)*100</f>
        <v>97.642857142857139</v>
      </c>
      <c r="G66" t="s">
        <v>14</v>
      </c>
      <c r="H66">
        <v>38</v>
      </c>
      <c r="I66" s="5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ref="Q66:Q129" si="7">LEFT(P66, SEARCH("/",P66)- 1)</f>
        <v>technology</v>
      </c>
      <c r="R66" t="str">
        <f t="shared" ref="R66:R129" si="8">MID(P66, SEARCH("/",P66) +1, LEN(P66))</f>
        <v>web</v>
      </c>
      <c r="S66" s="9">
        <f t="shared" ref="S66:S129" si="9">(((L66/60)/60)/24)+DATE(1970,1,1)</f>
        <v>43283.208333333328</v>
      </c>
      <c r="T66" s="9">
        <f t="shared" ref="T66:T129" si="10">(((M66/60)/60)/24)+DATE(1970,1,1)</f>
        <v>43298.208333333328</v>
      </c>
    </row>
    <row r="67" spans="1:20" ht="19.2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6"/>
        <v>236.14754098360655</v>
      </c>
      <c r="G67" t="s">
        <v>20</v>
      </c>
      <c r="H67">
        <v>236</v>
      </c>
      <c r="I67" s="5">
        <f t="shared" ref="I67:I130" si="11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si="7"/>
        <v>theater</v>
      </c>
      <c r="R67" t="str">
        <f t="shared" si="8"/>
        <v>plays</v>
      </c>
      <c r="S67" s="9">
        <f t="shared" si="9"/>
        <v>40570.25</v>
      </c>
      <c r="T67" s="9">
        <f t="shared" si="10"/>
        <v>40577.25</v>
      </c>
    </row>
    <row r="68" spans="1:20" ht="33.6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5">
        <f t="shared" si="11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7"/>
        <v>theater</v>
      </c>
      <c r="R68" t="str">
        <f t="shared" si="8"/>
        <v>plays</v>
      </c>
      <c r="S68" s="9">
        <f t="shared" si="9"/>
        <v>42102.208333333328</v>
      </c>
      <c r="T68" s="9">
        <f t="shared" si="10"/>
        <v>42107.208333333328</v>
      </c>
    </row>
    <row r="69" spans="1:20" ht="33.6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5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7"/>
        <v>technology</v>
      </c>
      <c r="R69" t="str">
        <f t="shared" si="8"/>
        <v>wearables</v>
      </c>
      <c r="S69" s="9">
        <f t="shared" si="9"/>
        <v>40203.25</v>
      </c>
      <c r="T69" s="9">
        <f t="shared" si="10"/>
        <v>40208.25</v>
      </c>
    </row>
    <row r="70" spans="1:20" ht="19.2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5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7"/>
        <v>theater</v>
      </c>
      <c r="R70" t="str">
        <f t="shared" si="8"/>
        <v>plays</v>
      </c>
      <c r="S70" s="9">
        <f t="shared" si="9"/>
        <v>42943.208333333328</v>
      </c>
      <c r="T70" s="9">
        <f t="shared" si="10"/>
        <v>42990.208333333328</v>
      </c>
    </row>
    <row r="71" spans="1:20" ht="33.6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5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7"/>
        <v>theater</v>
      </c>
      <c r="R71" t="str">
        <f t="shared" si="8"/>
        <v>plays</v>
      </c>
      <c r="S71" s="9">
        <f t="shared" si="9"/>
        <v>40531.25</v>
      </c>
      <c r="T71" s="9">
        <f t="shared" si="10"/>
        <v>40565.25</v>
      </c>
    </row>
    <row r="72" spans="1:20" ht="19.2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5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7"/>
        <v>theater</v>
      </c>
      <c r="R72" t="str">
        <f t="shared" si="8"/>
        <v>plays</v>
      </c>
      <c r="S72" s="9">
        <f t="shared" si="9"/>
        <v>40484.208333333336</v>
      </c>
      <c r="T72" s="9">
        <f t="shared" si="10"/>
        <v>40533.25</v>
      </c>
    </row>
    <row r="73" spans="1:20" ht="33.6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5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7"/>
        <v>theater</v>
      </c>
      <c r="R73" t="str">
        <f t="shared" si="8"/>
        <v>plays</v>
      </c>
      <c r="S73" s="9">
        <f t="shared" si="9"/>
        <v>43799.25</v>
      </c>
      <c r="T73" s="9">
        <f t="shared" si="10"/>
        <v>43803.25</v>
      </c>
    </row>
    <row r="74" spans="1:20" ht="19.2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5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7"/>
        <v>film &amp; video</v>
      </c>
      <c r="R74" t="str">
        <f t="shared" si="8"/>
        <v>animation</v>
      </c>
      <c r="S74" s="9">
        <f t="shared" si="9"/>
        <v>42186.208333333328</v>
      </c>
      <c r="T74" s="9">
        <f t="shared" si="10"/>
        <v>42222.208333333328</v>
      </c>
    </row>
    <row r="75" spans="1:20" ht="33.6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5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7"/>
        <v>music</v>
      </c>
      <c r="R75" t="str">
        <f t="shared" si="8"/>
        <v>jazz</v>
      </c>
      <c r="S75" s="9">
        <f t="shared" si="9"/>
        <v>42701.25</v>
      </c>
      <c r="T75" s="9">
        <f t="shared" si="10"/>
        <v>42704.25</v>
      </c>
    </row>
    <row r="76" spans="1:20" ht="19.2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5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7"/>
        <v>music</v>
      </c>
      <c r="R76" t="str">
        <f t="shared" si="8"/>
        <v>metal</v>
      </c>
      <c r="S76" s="9">
        <f t="shared" si="9"/>
        <v>42456.208333333328</v>
      </c>
      <c r="T76" s="9">
        <f t="shared" si="10"/>
        <v>42457.208333333328</v>
      </c>
    </row>
    <row r="77" spans="1:20" ht="19.2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5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7"/>
        <v>photography</v>
      </c>
      <c r="R77" t="str">
        <f t="shared" si="8"/>
        <v>photography books</v>
      </c>
      <c r="S77" s="9">
        <f t="shared" si="9"/>
        <v>43296.208333333328</v>
      </c>
      <c r="T77" s="9">
        <f t="shared" si="10"/>
        <v>43304.208333333328</v>
      </c>
    </row>
    <row r="78" spans="1:20" ht="33.6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5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7"/>
        <v>theater</v>
      </c>
      <c r="R78" t="str">
        <f t="shared" si="8"/>
        <v>plays</v>
      </c>
      <c r="S78" s="9">
        <f t="shared" si="9"/>
        <v>42027.25</v>
      </c>
      <c r="T78" s="9">
        <f t="shared" si="10"/>
        <v>42076.208333333328</v>
      </c>
    </row>
    <row r="79" spans="1:20" ht="19.2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5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7"/>
        <v>film &amp; video</v>
      </c>
      <c r="R79" t="str">
        <f t="shared" si="8"/>
        <v>animation</v>
      </c>
      <c r="S79" s="9">
        <f t="shared" si="9"/>
        <v>40448.208333333336</v>
      </c>
      <c r="T79" s="9">
        <f t="shared" si="10"/>
        <v>40462.208333333336</v>
      </c>
    </row>
    <row r="80" spans="1:20" ht="33.6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5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7"/>
        <v>publishing</v>
      </c>
      <c r="R80" t="str">
        <f t="shared" si="8"/>
        <v>translations</v>
      </c>
      <c r="S80" s="9">
        <f t="shared" si="9"/>
        <v>43206.208333333328</v>
      </c>
      <c r="T80" s="9">
        <f t="shared" si="10"/>
        <v>43207.208333333328</v>
      </c>
    </row>
    <row r="81" spans="1:20" ht="19.2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5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7"/>
        <v>theater</v>
      </c>
      <c r="R81" t="str">
        <f t="shared" si="8"/>
        <v>plays</v>
      </c>
      <c r="S81" s="9">
        <f t="shared" si="9"/>
        <v>43267.208333333328</v>
      </c>
      <c r="T81" s="9">
        <f t="shared" si="10"/>
        <v>43272.208333333328</v>
      </c>
    </row>
    <row r="82" spans="1:20" ht="33.6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5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7"/>
        <v>games</v>
      </c>
      <c r="R82" t="str">
        <f t="shared" si="8"/>
        <v>video games</v>
      </c>
      <c r="S82" s="9">
        <f t="shared" si="9"/>
        <v>42976.208333333328</v>
      </c>
      <c r="T82" s="9">
        <f t="shared" si="10"/>
        <v>43006.208333333328</v>
      </c>
    </row>
    <row r="83" spans="1:20" ht="19.2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5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7"/>
        <v>music</v>
      </c>
      <c r="R83" t="str">
        <f t="shared" si="8"/>
        <v>rock</v>
      </c>
      <c r="S83" s="9">
        <f t="shared" si="9"/>
        <v>43062.25</v>
      </c>
      <c r="T83" s="9">
        <f t="shared" si="10"/>
        <v>43087.25</v>
      </c>
    </row>
    <row r="84" spans="1:20" ht="19.2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5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7"/>
        <v>games</v>
      </c>
      <c r="R84" t="str">
        <f t="shared" si="8"/>
        <v>video games</v>
      </c>
      <c r="S84" s="9">
        <f t="shared" si="9"/>
        <v>43482.25</v>
      </c>
      <c r="T84" s="9">
        <f t="shared" si="10"/>
        <v>43489.25</v>
      </c>
    </row>
    <row r="85" spans="1:20" ht="19.2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5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7"/>
        <v>music</v>
      </c>
      <c r="R85" t="str">
        <f t="shared" si="8"/>
        <v>electric music</v>
      </c>
      <c r="S85" s="9">
        <f t="shared" si="9"/>
        <v>42579.208333333328</v>
      </c>
      <c r="T85" s="9">
        <f t="shared" si="10"/>
        <v>42601.208333333328</v>
      </c>
    </row>
    <row r="86" spans="1:20" ht="33.6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5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7"/>
        <v>technology</v>
      </c>
      <c r="R86" t="str">
        <f t="shared" si="8"/>
        <v>wearables</v>
      </c>
      <c r="S86" s="9">
        <f t="shared" si="9"/>
        <v>41118.208333333336</v>
      </c>
      <c r="T86" s="9">
        <f t="shared" si="10"/>
        <v>41128.208333333336</v>
      </c>
    </row>
    <row r="87" spans="1:20" ht="33.6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5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7"/>
        <v>music</v>
      </c>
      <c r="R87" t="str">
        <f t="shared" si="8"/>
        <v>indie rock</v>
      </c>
      <c r="S87" s="9">
        <f t="shared" si="9"/>
        <v>40797.208333333336</v>
      </c>
      <c r="T87" s="9">
        <f t="shared" si="10"/>
        <v>40805.208333333336</v>
      </c>
    </row>
    <row r="88" spans="1:20" ht="19.2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5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7"/>
        <v>theater</v>
      </c>
      <c r="R88" t="str">
        <f t="shared" si="8"/>
        <v>plays</v>
      </c>
      <c r="S88" s="9">
        <f t="shared" si="9"/>
        <v>42128.208333333328</v>
      </c>
      <c r="T88" s="9">
        <f t="shared" si="10"/>
        <v>42141.208333333328</v>
      </c>
    </row>
    <row r="89" spans="1:20" ht="33.6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5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7"/>
        <v>music</v>
      </c>
      <c r="R89" t="str">
        <f t="shared" si="8"/>
        <v>rock</v>
      </c>
      <c r="S89" s="9">
        <f t="shared" si="9"/>
        <v>40610.25</v>
      </c>
      <c r="T89" s="9">
        <f t="shared" si="10"/>
        <v>40621.208333333336</v>
      </c>
    </row>
    <row r="90" spans="1:20" ht="19.2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5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7"/>
        <v>publishing</v>
      </c>
      <c r="R90" t="str">
        <f t="shared" si="8"/>
        <v>translations</v>
      </c>
      <c r="S90" s="9">
        <f t="shared" si="9"/>
        <v>42110.208333333328</v>
      </c>
      <c r="T90" s="9">
        <f t="shared" si="10"/>
        <v>42132.208333333328</v>
      </c>
    </row>
    <row r="91" spans="1:20" ht="33.6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5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7"/>
        <v>theater</v>
      </c>
      <c r="R91" t="str">
        <f t="shared" si="8"/>
        <v>plays</v>
      </c>
      <c r="S91" s="9">
        <f t="shared" si="9"/>
        <v>40283.208333333336</v>
      </c>
      <c r="T91" s="9">
        <f t="shared" si="10"/>
        <v>40285.208333333336</v>
      </c>
    </row>
    <row r="92" spans="1:20" ht="19.2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5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7"/>
        <v>theater</v>
      </c>
      <c r="R92" t="str">
        <f t="shared" si="8"/>
        <v>plays</v>
      </c>
      <c r="S92" s="9">
        <f t="shared" si="9"/>
        <v>42425.25</v>
      </c>
      <c r="T92" s="9">
        <f t="shared" si="10"/>
        <v>42425.25</v>
      </c>
    </row>
    <row r="93" spans="1:20" ht="19.2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5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7"/>
        <v>publishing</v>
      </c>
      <c r="R93" t="str">
        <f t="shared" si="8"/>
        <v>translations</v>
      </c>
      <c r="S93" s="9">
        <f t="shared" si="9"/>
        <v>42588.208333333328</v>
      </c>
      <c r="T93" s="9">
        <f t="shared" si="10"/>
        <v>42616.208333333328</v>
      </c>
    </row>
    <row r="94" spans="1:20" ht="33.6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5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7"/>
        <v>games</v>
      </c>
      <c r="R94" t="str">
        <f t="shared" si="8"/>
        <v>video games</v>
      </c>
      <c r="S94" s="9">
        <f t="shared" si="9"/>
        <v>40352.208333333336</v>
      </c>
      <c r="T94" s="9">
        <f t="shared" si="10"/>
        <v>40353.208333333336</v>
      </c>
    </row>
    <row r="95" spans="1:20" ht="19.2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5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7"/>
        <v>theater</v>
      </c>
      <c r="R95" t="str">
        <f t="shared" si="8"/>
        <v>plays</v>
      </c>
      <c r="S95" s="9">
        <f t="shared" si="9"/>
        <v>41202.208333333336</v>
      </c>
      <c r="T95" s="9">
        <f t="shared" si="10"/>
        <v>41206.208333333336</v>
      </c>
    </row>
    <row r="96" spans="1:20" ht="33.6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5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7"/>
        <v>technology</v>
      </c>
      <c r="R96" t="str">
        <f t="shared" si="8"/>
        <v>web</v>
      </c>
      <c r="S96" s="9">
        <f t="shared" si="9"/>
        <v>43562.208333333328</v>
      </c>
      <c r="T96" s="9">
        <f t="shared" si="10"/>
        <v>43573.208333333328</v>
      </c>
    </row>
    <row r="97" spans="1:20" ht="33.6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5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7"/>
        <v>film &amp; video</v>
      </c>
      <c r="R97" t="str">
        <f t="shared" si="8"/>
        <v>documentary</v>
      </c>
      <c r="S97" s="9">
        <f t="shared" si="9"/>
        <v>43752.208333333328</v>
      </c>
      <c r="T97" s="9">
        <f t="shared" si="10"/>
        <v>43759.208333333328</v>
      </c>
    </row>
    <row r="98" spans="1:20" ht="19.2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5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7"/>
        <v>theater</v>
      </c>
      <c r="R98" t="str">
        <f t="shared" si="8"/>
        <v>plays</v>
      </c>
      <c r="S98" s="9">
        <f t="shared" si="9"/>
        <v>40612.25</v>
      </c>
      <c r="T98" s="9">
        <f t="shared" si="10"/>
        <v>40625.208333333336</v>
      </c>
    </row>
    <row r="99" spans="1:20" ht="19.2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5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7"/>
        <v>food</v>
      </c>
      <c r="R99" t="str">
        <f t="shared" si="8"/>
        <v>food trucks</v>
      </c>
      <c r="S99" s="9">
        <f t="shared" si="9"/>
        <v>42180.208333333328</v>
      </c>
      <c r="T99" s="9">
        <f t="shared" si="10"/>
        <v>42234.208333333328</v>
      </c>
    </row>
    <row r="100" spans="1:20" ht="19.2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5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7"/>
        <v>games</v>
      </c>
      <c r="R100" t="str">
        <f t="shared" si="8"/>
        <v>video games</v>
      </c>
      <c r="S100" s="9">
        <f t="shared" si="9"/>
        <v>42212.208333333328</v>
      </c>
      <c r="T100" s="9">
        <f t="shared" si="10"/>
        <v>42216.208333333328</v>
      </c>
    </row>
    <row r="101" spans="1:20" ht="33.6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5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7"/>
        <v>theater</v>
      </c>
      <c r="R101" t="str">
        <f t="shared" si="8"/>
        <v>plays</v>
      </c>
      <c r="S101" s="9">
        <f t="shared" si="9"/>
        <v>41968.25</v>
      </c>
      <c r="T101" s="9">
        <f t="shared" si="10"/>
        <v>41997.25</v>
      </c>
    </row>
    <row r="102" spans="1:20" ht="33.6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5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7"/>
        <v>theater</v>
      </c>
      <c r="R102" t="str">
        <f t="shared" si="8"/>
        <v>plays</v>
      </c>
      <c r="S102" s="9">
        <f t="shared" si="9"/>
        <v>40835.208333333336</v>
      </c>
      <c r="T102" s="9">
        <f t="shared" si="10"/>
        <v>40853.208333333336</v>
      </c>
    </row>
    <row r="103" spans="1:20" ht="19.2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5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7"/>
        <v>music</v>
      </c>
      <c r="R103" t="str">
        <f t="shared" si="8"/>
        <v>electric music</v>
      </c>
      <c r="S103" s="9">
        <f t="shared" si="9"/>
        <v>42056.25</v>
      </c>
      <c r="T103" s="9">
        <f t="shared" si="10"/>
        <v>42063.25</v>
      </c>
    </row>
    <row r="104" spans="1:20" ht="19.2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5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7"/>
        <v>technology</v>
      </c>
      <c r="R104" t="str">
        <f t="shared" si="8"/>
        <v>wearables</v>
      </c>
      <c r="S104" s="9">
        <f t="shared" si="9"/>
        <v>43234.208333333328</v>
      </c>
      <c r="T104" s="9">
        <f t="shared" si="10"/>
        <v>43241.208333333328</v>
      </c>
    </row>
    <row r="105" spans="1:20" ht="19.2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5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7"/>
        <v>music</v>
      </c>
      <c r="R105" t="str">
        <f t="shared" si="8"/>
        <v>electric music</v>
      </c>
      <c r="S105" s="9">
        <f t="shared" si="9"/>
        <v>40475.208333333336</v>
      </c>
      <c r="T105" s="9">
        <f t="shared" si="10"/>
        <v>40484.208333333336</v>
      </c>
    </row>
    <row r="106" spans="1:20" ht="33.6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5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7"/>
        <v>music</v>
      </c>
      <c r="R106" t="str">
        <f t="shared" si="8"/>
        <v>indie rock</v>
      </c>
      <c r="S106" s="9">
        <f t="shared" si="9"/>
        <v>42878.208333333328</v>
      </c>
      <c r="T106" s="9">
        <f t="shared" si="10"/>
        <v>42879.208333333328</v>
      </c>
    </row>
    <row r="107" spans="1:20" ht="19.2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5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7"/>
        <v>technology</v>
      </c>
      <c r="R107" t="str">
        <f t="shared" si="8"/>
        <v>web</v>
      </c>
      <c r="S107" s="9">
        <f t="shared" si="9"/>
        <v>41366.208333333336</v>
      </c>
      <c r="T107" s="9">
        <f t="shared" si="10"/>
        <v>41384.208333333336</v>
      </c>
    </row>
    <row r="108" spans="1:20" ht="19.2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5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7"/>
        <v>theater</v>
      </c>
      <c r="R108" t="str">
        <f t="shared" si="8"/>
        <v>plays</v>
      </c>
      <c r="S108" s="9">
        <f t="shared" si="9"/>
        <v>43716.208333333328</v>
      </c>
      <c r="T108" s="9">
        <f t="shared" si="10"/>
        <v>43721.208333333328</v>
      </c>
    </row>
    <row r="109" spans="1:20" ht="33.6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5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7"/>
        <v>theater</v>
      </c>
      <c r="R109" t="str">
        <f t="shared" si="8"/>
        <v>plays</v>
      </c>
      <c r="S109" s="9">
        <f t="shared" si="9"/>
        <v>43213.208333333328</v>
      </c>
      <c r="T109" s="9">
        <f t="shared" si="10"/>
        <v>43230.208333333328</v>
      </c>
    </row>
    <row r="110" spans="1:20" ht="33.6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5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7"/>
        <v>film &amp; video</v>
      </c>
      <c r="R110" t="str">
        <f t="shared" si="8"/>
        <v>documentary</v>
      </c>
      <c r="S110" s="9">
        <f t="shared" si="9"/>
        <v>41005.208333333336</v>
      </c>
      <c r="T110" s="9">
        <f t="shared" si="10"/>
        <v>41042.208333333336</v>
      </c>
    </row>
    <row r="111" spans="1:20" ht="33.6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5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7"/>
        <v>film &amp; video</v>
      </c>
      <c r="R111" t="str">
        <f t="shared" si="8"/>
        <v>television</v>
      </c>
      <c r="S111" s="9">
        <f t="shared" si="9"/>
        <v>41651.25</v>
      </c>
      <c r="T111" s="9">
        <f t="shared" si="10"/>
        <v>41653.25</v>
      </c>
    </row>
    <row r="112" spans="1:20" ht="33.6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5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7"/>
        <v>food</v>
      </c>
      <c r="R112" t="str">
        <f t="shared" si="8"/>
        <v>food trucks</v>
      </c>
      <c r="S112" s="9">
        <f t="shared" si="9"/>
        <v>43354.208333333328</v>
      </c>
      <c r="T112" s="9">
        <f t="shared" si="10"/>
        <v>43373.208333333328</v>
      </c>
    </row>
    <row r="113" spans="1:20" ht="33.6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5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7"/>
        <v>publishing</v>
      </c>
      <c r="R113" t="str">
        <f t="shared" si="8"/>
        <v>radio &amp; podcasts</v>
      </c>
      <c r="S113" s="9">
        <f t="shared" si="9"/>
        <v>41174.208333333336</v>
      </c>
      <c r="T113" s="9">
        <f t="shared" si="10"/>
        <v>41180.208333333336</v>
      </c>
    </row>
    <row r="114" spans="1:20" ht="19.2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5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7"/>
        <v>technology</v>
      </c>
      <c r="R114" t="str">
        <f t="shared" si="8"/>
        <v>web</v>
      </c>
      <c r="S114" s="9">
        <f t="shared" si="9"/>
        <v>41875.208333333336</v>
      </c>
      <c r="T114" s="9">
        <f t="shared" si="10"/>
        <v>41890.208333333336</v>
      </c>
    </row>
    <row r="115" spans="1:20" ht="19.2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5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7"/>
        <v>food</v>
      </c>
      <c r="R115" t="str">
        <f t="shared" si="8"/>
        <v>food trucks</v>
      </c>
      <c r="S115" s="9">
        <f t="shared" si="9"/>
        <v>42990.208333333328</v>
      </c>
      <c r="T115" s="9">
        <f t="shared" si="10"/>
        <v>42997.208333333328</v>
      </c>
    </row>
    <row r="116" spans="1:20" ht="19.2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5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7"/>
        <v>technology</v>
      </c>
      <c r="R116" t="str">
        <f t="shared" si="8"/>
        <v>wearables</v>
      </c>
      <c r="S116" s="9">
        <f t="shared" si="9"/>
        <v>43564.208333333328</v>
      </c>
      <c r="T116" s="9">
        <f t="shared" si="10"/>
        <v>43565.208333333328</v>
      </c>
    </row>
    <row r="117" spans="1:20" ht="33.6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5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7"/>
        <v>publishing</v>
      </c>
      <c r="R117" t="str">
        <f t="shared" si="8"/>
        <v>fiction</v>
      </c>
      <c r="S117" s="9">
        <f t="shared" si="9"/>
        <v>43056.25</v>
      </c>
      <c r="T117" s="9">
        <f t="shared" si="10"/>
        <v>43091.25</v>
      </c>
    </row>
    <row r="118" spans="1:20" ht="33.6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5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7"/>
        <v>theater</v>
      </c>
      <c r="R118" t="str">
        <f t="shared" si="8"/>
        <v>plays</v>
      </c>
      <c r="S118" s="9">
        <f t="shared" si="9"/>
        <v>42265.208333333328</v>
      </c>
      <c r="T118" s="9">
        <f t="shared" si="10"/>
        <v>42266.208333333328</v>
      </c>
    </row>
    <row r="119" spans="1:20" ht="33.6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5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7"/>
        <v>film &amp; video</v>
      </c>
      <c r="R119" t="str">
        <f t="shared" si="8"/>
        <v>television</v>
      </c>
      <c r="S119" s="9">
        <f t="shared" si="9"/>
        <v>40808.208333333336</v>
      </c>
      <c r="T119" s="9">
        <f t="shared" si="10"/>
        <v>40814.208333333336</v>
      </c>
    </row>
    <row r="120" spans="1:20" ht="19.2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5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7"/>
        <v>photography</v>
      </c>
      <c r="R120" t="str">
        <f t="shared" si="8"/>
        <v>photography books</v>
      </c>
      <c r="S120" s="9">
        <f t="shared" si="9"/>
        <v>41665.25</v>
      </c>
      <c r="T120" s="9">
        <f t="shared" si="10"/>
        <v>41671.25</v>
      </c>
    </row>
    <row r="121" spans="1:20" ht="33.6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5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7"/>
        <v>film &amp; video</v>
      </c>
      <c r="R121" t="str">
        <f t="shared" si="8"/>
        <v>documentary</v>
      </c>
      <c r="S121" s="9">
        <f t="shared" si="9"/>
        <v>41806.208333333336</v>
      </c>
      <c r="T121" s="9">
        <f t="shared" si="10"/>
        <v>41823.208333333336</v>
      </c>
    </row>
    <row r="122" spans="1:20" ht="19.2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5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7"/>
        <v>games</v>
      </c>
      <c r="R122" t="str">
        <f t="shared" si="8"/>
        <v>mobile games</v>
      </c>
      <c r="S122" s="9">
        <f t="shared" si="9"/>
        <v>42111.208333333328</v>
      </c>
      <c r="T122" s="9">
        <f t="shared" si="10"/>
        <v>42115.208333333328</v>
      </c>
    </row>
    <row r="123" spans="1:20" ht="19.2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5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7"/>
        <v>games</v>
      </c>
      <c r="R123" t="str">
        <f t="shared" si="8"/>
        <v>video games</v>
      </c>
      <c r="S123" s="9">
        <f t="shared" si="9"/>
        <v>41917.208333333336</v>
      </c>
      <c r="T123" s="9">
        <f t="shared" si="10"/>
        <v>41930.208333333336</v>
      </c>
    </row>
    <row r="124" spans="1:20" ht="19.2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5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7"/>
        <v>publishing</v>
      </c>
      <c r="R124" t="str">
        <f t="shared" si="8"/>
        <v>fiction</v>
      </c>
      <c r="S124" s="9">
        <f t="shared" si="9"/>
        <v>41970.25</v>
      </c>
      <c r="T124" s="9">
        <f t="shared" si="10"/>
        <v>41997.25</v>
      </c>
    </row>
    <row r="125" spans="1:20" ht="19.2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5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7"/>
        <v>theater</v>
      </c>
      <c r="R125" t="str">
        <f t="shared" si="8"/>
        <v>plays</v>
      </c>
      <c r="S125" s="9">
        <f t="shared" si="9"/>
        <v>42332.25</v>
      </c>
      <c r="T125" s="9">
        <f t="shared" si="10"/>
        <v>42335.25</v>
      </c>
    </row>
    <row r="126" spans="1:20" ht="19.2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5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7"/>
        <v>photography</v>
      </c>
      <c r="R126" t="str">
        <f t="shared" si="8"/>
        <v>photography books</v>
      </c>
      <c r="S126" s="9">
        <f t="shared" si="9"/>
        <v>43598.208333333328</v>
      </c>
      <c r="T126" s="9">
        <f t="shared" si="10"/>
        <v>43651.208333333328</v>
      </c>
    </row>
    <row r="127" spans="1:20" ht="33.6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5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7"/>
        <v>theater</v>
      </c>
      <c r="R127" t="str">
        <f t="shared" si="8"/>
        <v>plays</v>
      </c>
      <c r="S127" s="9">
        <f t="shared" si="9"/>
        <v>43362.208333333328</v>
      </c>
      <c r="T127" s="9">
        <f t="shared" si="10"/>
        <v>43366.208333333328</v>
      </c>
    </row>
    <row r="128" spans="1:20" ht="19.2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5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7"/>
        <v>theater</v>
      </c>
      <c r="R128" t="str">
        <f t="shared" si="8"/>
        <v>plays</v>
      </c>
      <c r="S128" s="9">
        <f t="shared" si="9"/>
        <v>42596.208333333328</v>
      </c>
      <c r="T128" s="9">
        <f t="shared" si="10"/>
        <v>42624.208333333328</v>
      </c>
    </row>
    <row r="129" spans="1:20" ht="33.6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5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7"/>
        <v>theater</v>
      </c>
      <c r="R129" t="str">
        <f t="shared" si="8"/>
        <v>plays</v>
      </c>
      <c r="S129" s="9">
        <f t="shared" si="9"/>
        <v>40310.208333333336</v>
      </c>
      <c r="T129" s="9">
        <f t="shared" si="10"/>
        <v>40313.208333333336</v>
      </c>
    </row>
    <row r="130" spans="1:20" ht="19.2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ref="F130:F193" si="12">(E130/D130)*100</f>
        <v>60.334277620396605</v>
      </c>
      <c r="G130" t="s">
        <v>74</v>
      </c>
      <c r="H130">
        <v>532</v>
      </c>
      <c r="I130" s="5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ref="Q130:Q193" si="13">LEFT(P130, SEARCH("/",P130)- 1)</f>
        <v>music</v>
      </c>
      <c r="R130" t="str">
        <f t="shared" ref="R130:R193" si="14">MID(P130, SEARCH("/",P130) +1, LEN(P130))</f>
        <v>rock</v>
      </c>
      <c r="S130" s="9">
        <f t="shared" ref="S130:S193" si="15">(((L130/60)/60)/24)+DATE(1970,1,1)</f>
        <v>40417.208333333336</v>
      </c>
      <c r="T130" s="9">
        <f t="shared" ref="T130:T193" si="16">(((M130/60)/60)/24)+DATE(1970,1,1)</f>
        <v>40430.208333333336</v>
      </c>
    </row>
    <row r="131" spans="1:20" ht="33.6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12"/>
        <v>3.202693602693603</v>
      </c>
      <c r="G131" t="s">
        <v>74</v>
      </c>
      <c r="H131">
        <v>55</v>
      </c>
      <c r="I131" s="5">
        <f t="shared" ref="I131:I194" si="17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si="13"/>
        <v>food</v>
      </c>
      <c r="R131" t="str">
        <f t="shared" si="14"/>
        <v>food trucks</v>
      </c>
      <c r="S131" s="9">
        <f t="shared" si="15"/>
        <v>42038.25</v>
      </c>
      <c r="T131" s="9">
        <f t="shared" si="16"/>
        <v>42063.25</v>
      </c>
    </row>
    <row r="132" spans="1:20" ht="19.2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5">
        <f t="shared" si="1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3"/>
        <v>film &amp; video</v>
      </c>
      <c r="R132" t="str">
        <f t="shared" si="14"/>
        <v>drama</v>
      </c>
      <c r="S132" s="9">
        <f t="shared" si="15"/>
        <v>40842.208333333336</v>
      </c>
      <c r="T132" s="9">
        <f t="shared" si="16"/>
        <v>40858.25</v>
      </c>
    </row>
    <row r="133" spans="1:20" ht="33.6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5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3"/>
        <v>technology</v>
      </c>
      <c r="R133" t="str">
        <f t="shared" si="14"/>
        <v>web</v>
      </c>
      <c r="S133" s="9">
        <f t="shared" si="15"/>
        <v>41607.25</v>
      </c>
      <c r="T133" s="9">
        <f t="shared" si="16"/>
        <v>41620.25</v>
      </c>
    </row>
    <row r="134" spans="1:20" ht="19.2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5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3"/>
        <v>theater</v>
      </c>
      <c r="R134" t="str">
        <f t="shared" si="14"/>
        <v>plays</v>
      </c>
      <c r="S134" s="9">
        <f t="shared" si="15"/>
        <v>43112.25</v>
      </c>
      <c r="T134" s="9">
        <f t="shared" si="16"/>
        <v>43128.25</v>
      </c>
    </row>
    <row r="135" spans="1:20" ht="19.2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5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3"/>
        <v>music</v>
      </c>
      <c r="R135" t="str">
        <f t="shared" si="14"/>
        <v>world music</v>
      </c>
      <c r="S135" s="9">
        <f t="shared" si="15"/>
        <v>40767.208333333336</v>
      </c>
      <c r="T135" s="9">
        <f t="shared" si="16"/>
        <v>40789.208333333336</v>
      </c>
    </row>
    <row r="136" spans="1:20" ht="19.2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5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3"/>
        <v>film &amp; video</v>
      </c>
      <c r="R136" t="str">
        <f t="shared" si="14"/>
        <v>documentary</v>
      </c>
      <c r="S136" s="9">
        <f t="shared" si="15"/>
        <v>40713.208333333336</v>
      </c>
      <c r="T136" s="9">
        <f t="shared" si="16"/>
        <v>40762.208333333336</v>
      </c>
    </row>
    <row r="137" spans="1:20" ht="19.2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5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3"/>
        <v>theater</v>
      </c>
      <c r="R137" t="str">
        <f t="shared" si="14"/>
        <v>plays</v>
      </c>
      <c r="S137" s="9">
        <f t="shared" si="15"/>
        <v>41340.25</v>
      </c>
      <c r="T137" s="9">
        <f t="shared" si="16"/>
        <v>41345.208333333336</v>
      </c>
    </row>
    <row r="138" spans="1:20" ht="33.6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5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3"/>
        <v>film &amp; video</v>
      </c>
      <c r="R138" t="str">
        <f t="shared" si="14"/>
        <v>drama</v>
      </c>
      <c r="S138" s="9">
        <f t="shared" si="15"/>
        <v>41797.208333333336</v>
      </c>
      <c r="T138" s="9">
        <f t="shared" si="16"/>
        <v>41809.208333333336</v>
      </c>
    </row>
    <row r="139" spans="1:20" ht="33.6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5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3"/>
        <v>publishing</v>
      </c>
      <c r="R139" t="str">
        <f t="shared" si="14"/>
        <v>nonfiction</v>
      </c>
      <c r="S139" s="9">
        <f t="shared" si="15"/>
        <v>40457.208333333336</v>
      </c>
      <c r="T139" s="9">
        <f t="shared" si="16"/>
        <v>40463.208333333336</v>
      </c>
    </row>
    <row r="140" spans="1:20" ht="33.6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5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3"/>
        <v>games</v>
      </c>
      <c r="R140" t="str">
        <f t="shared" si="14"/>
        <v>mobile games</v>
      </c>
      <c r="S140" s="9">
        <f t="shared" si="15"/>
        <v>41180.208333333336</v>
      </c>
      <c r="T140" s="9">
        <f t="shared" si="16"/>
        <v>41186.208333333336</v>
      </c>
    </row>
    <row r="141" spans="1:20" ht="19.2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5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3"/>
        <v>technology</v>
      </c>
      <c r="R141" t="str">
        <f t="shared" si="14"/>
        <v>wearables</v>
      </c>
      <c r="S141" s="9">
        <f t="shared" si="15"/>
        <v>42115.208333333328</v>
      </c>
      <c r="T141" s="9">
        <f t="shared" si="16"/>
        <v>42131.208333333328</v>
      </c>
    </row>
    <row r="142" spans="1:20" ht="33.6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5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3"/>
        <v>film &amp; video</v>
      </c>
      <c r="R142" t="str">
        <f t="shared" si="14"/>
        <v>documentary</v>
      </c>
      <c r="S142" s="9">
        <f t="shared" si="15"/>
        <v>43156.25</v>
      </c>
      <c r="T142" s="9">
        <f t="shared" si="16"/>
        <v>43161.25</v>
      </c>
    </row>
    <row r="143" spans="1:20" ht="19.2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5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3"/>
        <v>technology</v>
      </c>
      <c r="R143" t="str">
        <f t="shared" si="14"/>
        <v>web</v>
      </c>
      <c r="S143" s="9">
        <f t="shared" si="15"/>
        <v>42167.208333333328</v>
      </c>
      <c r="T143" s="9">
        <f t="shared" si="16"/>
        <v>42173.208333333328</v>
      </c>
    </row>
    <row r="144" spans="1:20" ht="33.6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5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3"/>
        <v>technology</v>
      </c>
      <c r="R144" t="str">
        <f t="shared" si="14"/>
        <v>web</v>
      </c>
      <c r="S144" s="9">
        <f t="shared" si="15"/>
        <v>41005.208333333336</v>
      </c>
      <c r="T144" s="9">
        <f t="shared" si="16"/>
        <v>41046.208333333336</v>
      </c>
    </row>
    <row r="145" spans="1:20" ht="19.2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3"/>
        <v>music</v>
      </c>
      <c r="R145" t="str">
        <f t="shared" si="14"/>
        <v>indie rock</v>
      </c>
      <c r="S145" s="9">
        <f t="shared" si="15"/>
        <v>40357.208333333336</v>
      </c>
      <c r="T145" s="9">
        <f t="shared" si="16"/>
        <v>40377.208333333336</v>
      </c>
    </row>
    <row r="146" spans="1:20" ht="19.2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5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3"/>
        <v>theater</v>
      </c>
      <c r="R146" t="str">
        <f t="shared" si="14"/>
        <v>plays</v>
      </c>
      <c r="S146" s="9">
        <f t="shared" si="15"/>
        <v>43633.208333333328</v>
      </c>
      <c r="T146" s="9">
        <f t="shared" si="16"/>
        <v>43641.208333333328</v>
      </c>
    </row>
    <row r="147" spans="1:20" ht="19.2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5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3"/>
        <v>technology</v>
      </c>
      <c r="R147" t="str">
        <f t="shared" si="14"/>
        <v>wearables</v>
      </c>
      <c r="S147" s="9">
        <f t="shared" si="15"/>
        <v>41889.208333333336</v>
      </c>
      <c r="T147" s="9">
        <f t="shared" si="16"/>
        <v>41894.208333333336</v>
      </c>
    </row>
    <row r="148" spans="1:20" ht="33.6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5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3"/>
        <v>theater</v>
      </c>
      <c r="R148" t="str">
        <f t="shared" si="14"/>
        <v>plays</v>
      </c>
      <c r="S148" s="9">
        <f t="shared" si="15"/>
        <v>40855.25</v>
      </c>
      <c r="T148" s="9">
        <f t="shared" si="16"/>
        <v>40875.25</v>
      </c>
    </row>
    <row r="149" spans="1:20" ht="33.6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5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3"/>
        <v>theater</v>
      </c>
      <c r="R149" t="str">
        <f t="shared" si="14"/>
        <v>plays</v>
      </c>
      <c r="S149" s="9">
        <f t="shared" si="15"/>
        <v>42534.208333333328</v>
      </c>
      <c r="T149" s="9">
        <f t="shared" si="16"/>
        <v>42540.208333333328</v>
      </c>
    </row>
    <row r="150" spans="1:20" ht="19.2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5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3"/>
        <v>technology</v>
      </c>
      <c r="R150" t="str">
        <f t="shared" si="14"/>
        <v>wearables</v>
      </c>
      <c r="S150" s="9">
        <f t="shared" si="15"/>
        <v>42941.208333333328</v>
      </c>
      <c r="T150" s="9">
        <f t="shared" si="16"/>
        <v>42950.208333333328</v>
      </c>
    </row>
    <row r="151" spans="1:20" ht="19.2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5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3"/>
        <v>music</v>
      </c>
      <c r="R151" t="str">
        <f t="shared" si="14"/>
        <v>indie rock</v>
      </c>
      <c r="S151" s="9">
        <f t="shared" si="15"/>
        <v>41275.25</v>
      </c>
      <c r="T151" s="9">
        <f t="shared" si="16"/>
        <v>41327.25</v>
      </c>
    </row>
    <row r="152" spans="1:20" ht="19.2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5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3"/>
        <v>music</v>
      </c>
      <c r="R152" t="str">
        <f t="shared" si="14"/>
        <v>rock</v>
      </c>
      <c r="S152" s="9">
        <f t="shared" si="15"/>
        <v>43450.25</v>
      </c>
      <c r="T152" s="9">
        <f t="shared" si="16"/>
        <v>43451.25</v>
      </c>
    </row>
    <row r="153" spans="1:20" ht="33.6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5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3"/>
        <v>music</v>
      </c>
      <c r="R153" t="str">
        <f t="shared" si="14"/>
        <v>electric music</v>
      </c>
      <c r="S153" s="9">
        <f t="shared" si="15"/>
        <v>41799.208333333336</v>
      </c>
      <c r="T153" s="9">
        <f t="shared" si="16"/>
        <v>41850.208333333336</v>
      </c>
    </row>
    <row r="154" spans="1:20" ht="33.6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5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3"/>
        <v>music</v>
      </c>
      <c r="R154" t="str">
        <f t="shared" si="14"/>
        <v>indie rock</v>
      </c>
      <c r="S154" s="9">
        <f t="shared" si="15"/>
        <v>42783.25</v>
      </c>
      <c r="T154" s="9">
        <f t="shared" si="16"/>
        <v>42790.25</v>
      </c>
    </row>
    <row r="155" spans="1:20" ht="19.2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5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3"/>
        <v>theater</v>
      </c>
      <c r="R155" t="str">
        <f t="shared" si="14"/>
        <v>plays</v>
      </c>
      <c r="S155" s="9">
        <f t="shared" si="15"/>
        <v>41201.208333333336</v>
      </c>
      <c r="T155" s="9">
        <f t="shared" si="16"/>
        <v>41207.208333333336</v>
      </c>
    </row>
    <row r="156" spans="1:20" ht="19.2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5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3"/>
        <v>music</v>
      </c>
      <c r="R156" t="str">
        <f t="shared" si="14"/>
        <v>indie rock</v>
      </c>
      <c r="S156" s="9">
        <f t="shared" si="15"/>
        <v>42502.208333333328</v>
      </c>
      <c r="T156" s="9">
        <f t="shared" si="16"/>
        <v>42525.208333333328</v>
      </c>
    </row>
    <row r="157" spans="1:20" ht="33.6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5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3"/>
        <v>theater</v>
      </c>
      <c r="R157" t="str">
        <f t="shared" si="14"/>
        <v>plays</v>
      </c>
      <c r="S157" s="9">
        <f t="shared" si="15"/>
        <v>40262.208333333336</v>
      </c>
      <c r="T157" s="9">
        <f t="shared" si="16"/>
        <v>40277.208333333336</v>
      </c>
    </row>
    <row r="158" spans="1:20" ht="33.6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5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3"/>
        <v>music</v>
      </c>
      <c r="R158" t="str">
        <f t="shared" si="14"/>
        <v>rock</v>
      </c>
      <c r="S158" s="9">
        <f t="shared" si="15"/>
        <v>43743.208333333328</v>
      </c>
      <c r="T158" s="9">
        <f t="shared" si="16"/>
        <v>43767.208333333328</v>
      </c>
    </row>
    <row r="159" spans="1:20" ht="19.2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5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3"/>
        <v>photography</v>
      </c>
      <c r="R159" t="str">
        <f t="shared" si="14"/>
        <v>photography books</v>
      </c>
      <c r="S159" s="9">
        <f t="shared" si="15"/>
        <v>41638.25</v>
      </c>
      <c r="T159" s="9">
        <f t="shared" si="16"/>
        <v>41650.25</v>
      </c>
    </row>
    <row r="160" spans="1:20" ht="33.6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5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3"/>
        <v>music</v>
      </c>
      <c r="R160" t="str">
        <f t="shared" si="14"/>
        <v>rock</v>
      </c>
      <c r="S160" s="9">
        <f t="shared" si="15"/>
        <v>42346.25</v>
      </c>
      <c r="T160" s="9">
        <f t="shared" si="16"/>
        <v>42347.25</v>
      </c>
    </row>
    <row r="161" spans="1:20" ht="19.2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5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3"/>
        <v>theater</v>
      </c>
      <c r="R161" t="str">
        <f t="shared" si="14"/>
        <v>plays</v>
      </c>
      <c r="S161" s="9">
        <f t="shared" si="15"/>
        <v>43551.208333333328</v>
      </c>
      <c r="T161" s="9">
        <f t="shared" si="16"/>
        <v>43569.208333333328</v>
      </c>
    </row>
    <row r="162" spans="1:20" ht="19.2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5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3"/>
        <v>technology</v>
      </c>
      <c r="R162" t="str">
        <f t="shared" si="14"/>
        <v>wearables</v>
      </c>
      <c r="S162" s="9">
        <f t="shared" si="15"/>
        <v>43582.208333333328</v>
      </c>
      <c r="T162" s="9">
        <f t="shared" si="16"/>
        <v>43598.208333333328</v>
      </c>
    </row>
    <row r="163" spans="1:20" ht="33.6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5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3"/>
        <v>technology</v>
      </c>
      <c r="R163" t="str">
        <f t="shared" si="14"/>
        <v>web</v>
      </c>
      <c r="S163" s="9">
        <f t="shared" si="15"/>
        <v>42270.208333333328</v>
      </c>
      <c r="T163" s="9">
        <f t="shared" si="16"/>
        <v>42276.208333333328</v>
      </c>
    </row>
    <row r="164" spans="1:20" ht="33.6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5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3"/>
        <v>music</v>
      </c>
      <c r="R164" t="str">
        <f t="shared" si="14"/>
        <v>rock</v>
      </c>
      <c r="S164" s="9">
        <f t="shared" si="15"/>
        <v>43442.25</v>
      </c>
      <c r="T164" s="9">
        <f t="shared" si="16"/>
        <v>43472.25</v>
      </c>
    </row>
    <row r="165" spans="1:20" ht="19.2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5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3"/>
        <v>photography</v>
      </c>
      <c r="R165" t="str">
        <f t="shared" si="14"/>
        <v>photography books</v>
      </c>
      <c r="S165" s="9">
        <f t="shared" si="15"/>
        <v>43028.208333333328</v>
      </c>
      <c r="T165" s="9">
        <f t="shared" si="16"/>
        <v>43077.25</v>
      </c>
    </row>
    <row r="166" spans="1:20" ht="19.2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5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3"/>
        <v>theater</v>
      </c>
      <c r="R166" t="str">
        <f t="shared" si="14"/>
        <v>plays</v>
      </c>
      <c r="S166" s="9">
        <f t="shared" si="15"/>
        <v>43016.208333333328</v>
      </c>
      <c r="T166" s="9">
        <f t="shared" si="16"/>
        <v>43017.208333333328</v>
      </c>
    </row>
    <row r="167" spans="1:20" ht="19.2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5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3"/>
        <v>technology</v>
      </c>
      <c r="R167" t="str">
        <f t="shared" si="14"/>
        <v>web</v>
      </c>
      <c r="S167" s="9">
        <f t="shared" si="15"/>
        <v>42948.208333333328</v>
      </c>
      <c r="T167" s="9">
        <f t="shared" si="16"/>
        <v>42980.208333333328</v>
      </c>
    </row>
    <row r="168" spans="1:20" ht="33.6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5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3"/>
        <v>photography</v>
      </c>
      <c r="R168" t="str">
        <f t="shared" si="14"/>
        <v>photography books</v>
      </c>
      <c r="S168" s="9">
        <f t="shared" si="15"/>
        <v>40534.25</v>
      </c>
      <c r="T168" s="9">
        <f t="shared" si="16"/>
        <v>40538.25</v>
      </c>
    </row>
    <row r="169" spans="1:20" ht="19.2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5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3"/>
        <v>theater</v>
      </c>
      <c r="R169" t="str">
        <f t="shared" si="14"/>
        <v>plays</v>
      </c>
      <c r="S169" s="9">
        <f t="shared" si="15"/>
        <v>41435.208333333336</v>
      </c>
      <c r="T169" s="9">
        <f t="shared" si="16"/>
        <v>41445.208333333336</v>
      </c>
    </row>
    <row r="170" spans="1:20" ht="19.2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5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3"/>
        <v>music</v>
      </c>
      <c r="R170" t="str">
        <f t="shared" si="14"/>
        <v>indie rock</v>
      </c>
      <c r="S170" s="9">
        <f t="shared" si="15"/>
        <v>43518.25</v>
      </c>
      <c r="T170" s="9">
        <f t="shared" si="16"/>
        <v>43541.208333333328</v>
      </c>
    </row>
    <row r="171" spans="1:20" ht="19.2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5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3"/>
        <v>film &amp; video</v>
      </c>
      <c r="R171" t="str">
        <f t="shared" si="14"/>
        <v>shorts</v>
      </c>
      <c r="S171" s="9">
        <f t="shared" si="15"/>
        <v>41077.208333333336</v>
      </c>
      <c r="T171" s="9">
        <f t="shared" si="16"/>
        <v>41105.208333333336</v>
      </c>
    </row>
    <row r="172" spans="1:20" ht="19.2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5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3"/>
        <v>music</v>
      </c>
      <c r="R172" t="str">
        <f t="shared" si="14"/>
        <v>indie rock</v>
      </c>
      <c r="S172" s="9">
        <f t="shared" si="15"/>
        <v>42950.208333333328</v>
      </c>
      <c r="T172" s="9">
        <f t="shared" si="16"/>
        <v>42957.208333333328</v>
      </c>
    </row>
    <row r="173" spans="1:20" ht="33.6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5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3"/>
        <v>publishing</v>
      </c>
      <c r="R173" t="str">
        <f t="shared" si="14"/>
        <v>translations</v>
      </c>
      <c r="S173" s="9">
        <f t="shared" si="15"/>
        <v>41718.208333333336</v>
      </c>
      <c r="T173" s="9">
        <f t="shared" si="16"/>
        <v>41740.208333333336</v>
      </c>
    </row>
    <row r="174" spans="1:20" ht="19.2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5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3"/>
        <v>film &amp; video</v>
      </c>
      <c r="R174" t="str">
        <f t="shared" si="14"/>
        <v>documentary</v>
      </c>
      <c r="S174" s="9">
        <f t="shared" si="15"/>
        <v>41839.208333333336</v>
      </c>
      <c r="T174" s="9">
        <f t="shared" si="16"/>
        <v>41854.208333333336</v>
      </c>
    </row>
    <row r="175" spans="1:20" ht="33.6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5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3"/>
        <v>theater</v>
      </c>
      <c r="R175" t="str">
        <f t="shared" si="14"/>
        <v>plays</v>
      </c>
      <c r="S175" s="9">
        <f t="shared" si="15"/>
        <v>41412.208333333336</v>
      </c>
      <c r="T175" s="9">
        <f t="shared" si="16"/>
        <v>41418.208333333336</v>
      </c>
    </row>
    <row r="176" spans="1:20" ht="19.2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5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3"/>
        <v>technology</v>
      </c>
      <c r="R176" t="str">
        <f t="shared" si="14"/>
        <v>wearables</v>
      </c>
      <c r="S176" s="9">
        <f t="shared" si="15"/>
        <v>42282.208333333328</v>
      </c>
      <c r="T176" s="9">
        <f t="shared" si="16"/>
        <v>42283.208333333328</v>
      </c>
    </row>
    <row r="177" spans="1:20" ht="19.2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5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3"/>
        <v>theater</v>
      </c>
      <c r="R177" t="str">
        <f t="shared" si="14"/>
        <v>plays</v>
      </c>
      <c r="S177" s="9">
        <f t="shared" si="15"/>
        <v>42613.208333333328</v>
      </c>
      <c r="T177" s="9">
        <f t="shared" si="16"/>
        <v>42632.208333333328</v>
      </c>
    </row>
    <row r="178" spans="1:20" ht="33.6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5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3"/>
        <v>theater</v>
      </c>
      <c r="R178" t="str">
        <f t="shared" si="14"/>
        <v>plays</v>
      </c>
      <c r="S178" s="9">
        <f t="shared" si="15"/>
        <v>42616.208333333328</v>
      </c>
      <c r="T178" s="9">
        <f t="shared" si="16"/>
        <v>42625.208333333328</v>
      </c>
    </row>
    <row r="179" spans="1:20" ht="19.2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5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3"/>
        <v>theater</v>
      </c>
      <c r="R179" t="str">
        <f t="shared" si="14"/>
        <v>plays</v>
      </c>
      <c r="S179" s="9">
        <f t="shared" si="15"/>
        <v>40497.25</v>
      </c>
      <c r="T179" s="9">
        <f t="shared" si="16"/>
        <v>40522.25</v>
      </c>
    </row>
    <row r="180" spans="1:20" ht="19.2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5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3"/>
        <v>food</v>
      </c>
      <c r="R180" t="str">
        <f t="shared" si="14"/>
        <v>food trucks</v>
      </c>
      <c r="S180" s="9">
        <f t="shared" si="15"/>
        <v>42999.208333333328</v>
      </c>
      <c r="T180" s="9">
        <f t="shared" si="16"/>
        <v>43008.208333333328</v>
      </c>
    </row>
    <row r="181" spans="1:20" ht="33.6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5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3"/>
        <v>theater</v>
      </c>
      <c r="R181" t="str">
        <f t="shared" si="14"/>
        <v>plays</v>
      </c>
      <c r="S181" s="9">
        <f t="shared" si="15"/>
        <v>41350.208333333336</v>
      </c>
      <c r="T181" s="9">
        <f t="shared" si="16"/>
        <v>41351.208333333336</v>
      </c>
    </row>
    <row r="182" spans="1:20" ht="19.2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5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3"/>
        <v>technology</v>
      </c>
      <c r="R182" t="str">
        <f t="shared" si="14"/>
        <v>wearables</v>
      </c>
      <c r="S182" s="9">
        <f t="shared" si="15"/>
        <v>40259.208333333336</v>
      </c>
      <c r="T182" s="9">
        <f t="shared" si="16"/>
        <v>40264.208333333336</v>
      </c>
    </row>
    <row r="183" spans="1:20" ht="19.2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5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3"/>
        <v>technology</v>
      </c>
      <c r="R183" t="str">
        <f t="shared" si="14"/>
        <v>web</v>
      </c>
      <c r="S183" s="9">
        <f t="shared" si="15"/>
        <v>43012.208333333328</v>
      </c>
      <c r="T183" s="9">
        <f t="shared" si="16"/>
        <v>43030.208333333328</v>
      </c>
    </row>
    <row r="184" spans="1:20" ht="33.6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5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3"/>
        <v>theater</v>
      </c>
      <c r="R184" t="str">
        <f t="shared" si="14"/>
        <v>plays</v>
      </c>
      <c r="S184" s="9">
        <f t="shared" si="15"/>
        <v>43631.208333333328</v>
      </c>
      <c r="T184" s="9">
        <f t="shared" si="16"/>
        <v>43647.208333333328</v>
      </c>
    </row>
    <row r="185" spans="1:20" ht="33.6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5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3"/>
        <v>music</v>
      </c>
      <c r="R185" t="str">
        <f t="shared" si="14"/>
        <v>rock</v>
      </c>
      <c r="S185" s="9">
        <f t="shared" si="15"/>
        <v>40430.208333333336</v>
      </c>
      <c r="T185" s="9">
        <f t="shared" si="16"/>
        <v>40443.208333333336</v>
      </c>
    </row>
    <row r="186" spans="1:20" ht="19.2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5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3"/>
        <v>theater</v>
      </c>
      <c r="R186" t="str">
        <f t="shared" si="14"/>
        <v>plays</v>
      </c>
      <c r="S186" s="9">
        <f t="shared" si="15"/>
        <v>43588.208333333328</v>
      </c>
      <c r="T186" s="9">
        <f t="shared" si="16"/>
        <v>43589.208333333328</v>
      </c>
    </row>
    <row r="187" spans="1:20" ht="33.6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5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3"/>
        <v>film &amp; video</v>
      </c>
      <c r="R187" t="str">
        <f t="shared" si="14"/>
        <v>television</v>
      </c>
      <c r="S187" s="9">
        <f t="shared" si="15"/>
        <v>43233.208333333328</v>
      </c>
      <c r="T187" s="9">
        <f t="shared" si="16"/>
        <v>43244.208333333328</v>
      </c>
    </row>
    <row r="188" spans="1:20" ht="19.2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5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3"/>
        <v>theater</v>
      </c>
      <c r="R188" t="str">
        <f t="shared" si="14"/>
        <v>plays</v>
      </c>
      <c r="S188" s="9">
        <f t="shared" si="15"/>
        <v>41782.208333333336</v>
      </c>
      <c r="T188" s="9">
        <f t="shared" si="16"/>
        <v>41797.208333333336</v>
      </c>
    </row>
    <row r="189" spans="1:20" ht="19.2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5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3"/>
        <v>film &amp; video</v>
      </c>
      <c r="R189" t="str">
        <f t="shared" si="14"/>
        <v>shorts</v>
      </c>
      <c r="S189" s="9">
        <f t="shared" si="15"/>
        <v>41328.25</v>
      </c>
      <c r="T189" s="9">
        <f t="shared" si="16"/>
        <v>41356.208333333336</v>
      </c>
    </row>
    <row r="190" spans="1:20" ht="19.2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5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3"/>
        <v>theater</v>
      </c>
      <c r="R190" t="str">
        <f t="shared" si="14"/>
        <v>plays</v>
      </c>
      <c r="S190" s="9">
        <f t="shared" si="15"/>
        <v>41975.25</v>
      </c>
      <c r="T190" s="9">
        <f t="shared" si="16"/>
        <v>41976.25</v>
      </c>
    </row>
    <row r="191" spans="1:20" ht="33.6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5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3"/>
        <v>theater</v>
      </c>
      <c r="R191" t="str">
        <f t="shared" si="14"/>
        <v>plays</v>
      </c>
      <c r="S191" s="9">
        <f t="shared" si="15"/>
        <v>42433.25</v>
      </c>
      <c r="T191" s="9">
        <f t="shared" si="16"/>
        <v>42433.25</v>
      </c>
    </row>
    <row r="192" spans="1:20" ht="19.2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5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3"/>
        <v>theater</v>
      </c>
      <c r="R192" t="str">
        <f t="shared" si="14"/>
        <v>plays</v>
      </c>
      <c r="S192" s="9">
        <f t="shared" si="15"/>
        <v>41429.208333333336</v>
      </c>
      <c r="T192" s="9">
        <f t="shared" si="16"/>
        <v>41430.208333333336</v>
      </c>
    </row>
    <row r="193" spans="1:20" ht="33.6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5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3"/>
        <v>theater</v>
      </c>
      <c r="R193" t="str">
        <f t="shared" si="14"/>
        <v>plays</v>
      </c>
      <c r="S193" s="9">
        <f t="shared" si="15"/>
        <v>43536.208333333328</v>
      </c>
      <c r="T193" s="9">
        <f t="shared" si="16"/>
        <v>43539.208333333328</v>
      </c>
    </row>
    <row r="194" spans="1:20" ht="33.6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ref="F194:F257" si="18">(E194/D194)*100</f>
        <v>19.992957746478872</v>
      </c>
      <c r="G194" t="s">
        <v>14</v>
      </c>
      <c r="H194">
        <v>243</v>
      </c>
      <c r="I194" s="5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ref="Q194:Q257" si="19">LEFT(P194, SEARCH("/",P194)- 1)</f>
        <v>music</v>
      </c>
      <c r="R194" t="str">
        <f t="shared" ref="R194:R257" si="20">MID(P194, SEARCH("/",P194) +1, LEN(P194))</f>
        <v>rock</v>
      </c>
      <c r="S194" s="9">
        <f t="shared" ref="S194:S257" si="21">(((L194/60)/60)/24)+DATE(1970,1,1)</f>
        <v>41817.208333333336</v>
      </c>
      <c r="T194" s="9">
        <f t="shared" ref="T194:T257" si="22">(((M194/60)/60)/24)+DATE(1970,1,1)</f>
        <v>41821.208333333336</v>
      </c>
    </row>
    <row r="195" spans="1:20" ht="19.2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18"/>
        <v>45.636363636363633</v>
      </c>
      <c r="G195" t="s">
        <v>14</v>
      </c>
      <c r="H195">
        <v>65</v>
      </c>
      <c r="I195" s="5">
        <f t="shared" ref="I195:I258" si="2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si="19"/>
        <v>music</v>
      </c>
      <c r="R195" t="str">
        <f t="shared" si="20"/>
        <v>indie rock</v>
      </c>
      <c r="S195" s="9">
        <f t="shared" si="21"/>
        <v>43198.208333333328</v>
      </c>
      <c r="T195" s="9">
        <f t="shared" si="22"/>
        <v>43202.208333333328</v>
      </c>
    </row>
    <row r="196" spans="1:20" ht="19.2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5">
        <f t="shared" si="2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9"/>
        <v>music</v>
      </c>
      <c r="R196" t="str">
        <f t="shared" si="20"/>
        <v>metal</v>
      </c>
      <c r="S196" s="9">
        <f t="shared" si="21"/>
        <v>42261.208333333328</v>
      </c>
      <c r="T196" s="9">
        <f t="shared" si="22"/>
        <v>42277.208333333328</v>
      </c>
    </row>
    <row r="197" spans="1:20" ht="19.2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5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9"/>
        <v>music</v>
      </c>
      <c r="R197" t="str">
        <f t="shared" si="20"/>
        <v>electric music</v>
      </c>
      <c r="S197" s="9">
        <f t="shared" si="21"/>
        <v>43310.208333333328</v>
      </c>
      <c r="T197" s="9">
        <f t="shared" si="22"/>
        <v>43317.208333333328</v>
      </c>
    </row>
    <row r="198" spans="1:20" ht="33.6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5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9"/>
        <v>technology</v>
      </c>
      <c r="R198" t="str">
        <f t="shared" si="20"/>
        <v>wearables</v>
      </c>
      <c r="S198" s="9">
        <f t="shared" si="21"/>
        <v>42616.208333333328</v>
      </c>
      <c r="T198" s="9">
        <f t="shared" si="22"/>
        <v>42635.208333333328</v>
      </c>
    </row>
    <row r="199" spans="1:20" ht="33.6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5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9"/>
        <v>film &amp; video</v>
      </c>
      <c r="R199" t="str">
        <f t="shared" si="20"/>
        <v>drama</v>
      </c>
      <c r="S199" s="9">
        <f t="shared" si="21"/>
        <v>42909.208333333328</v>
      </c>
      <c r="T199" s="9">
        <f t="shared" si="22"/>
        <v>42923.208333333328</v>
      </c>
    </row>
    <row r="200" spans="1:20" ht="19.2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5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9"/>
        <v>music</v>
      </c>
      <c r="R200" t="str">
        <f t="shared" si="20"/>
        <v>electric music</v>
      </c>
      <c r="S200" s="9">
        <f t="shared" si="21"/>
        <v>40396.208333333336</v>
      </c>
      <c r="T200" s="9">
        <f t="shared" si="22"/>
        <v>40425.208333333336</v>
      </c>
    </row>
    <row r="201" spans="1:20" ht="19.2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5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9"/>
        <v>music</v>
      </c>
      <c r="R201" t="str">
        <f t="shared" si="20"/>
        <v>rock</v>
      </c>
      <c r="S201" s="9">
        <f t="shared" si="21"/>
        <v>42192.208333333328</v>
      </c>
      <c r="T201" s="9">
        <f t="shared" si="22"/>
        <v>42196.208333333328</v>
      </c>
    </row>
    <row r="202" spans="1:20" ht="19.2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5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9"/>
        <v>theater</v>
      </c>
      <c r="R202" t="str">
        <f t="shared" si="20"/>
        <v>plays</v>
      </c>
      <c r="S202" s="9">
        <f t="shared" si="21"/>
        <v>40262.208333333336</v>
      </c>
      <c r="T202" s="9">
        <f t="shared" si="22"/>
        <v>40273.208333333336</v>
      </c>
    </row>
    <row r="203" spans="1:20" ht="33.6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5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9"/>
        <v>technology</v>
      </c>
      <c r="R203" t="str">
        <f t="shared" si="20"/>
        <v>web</v>
      </c>
      <c r="S203" s="9">
        <f t="shared" si="21"/>
        <v>41845.208333333336</v>
      </c>
      <c r="T203" s="9">
        <f t="shared" si="22"/>
        <v>41863.208333333336</v>
      </c>
    </row>
    <row r="204" spans="1:20" ht="19.2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5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9"/>
        <v>food</v>
      </c>
      <c r="R204" t="str">
        <f t="shared" si="20"/>
        <v>food trucks</v>
      </c>
      <c r="S204" s="9">
        <f t="shared" si="21"/>
        <v>40818.208333333336</v>
      </c>
      <c r="T204" s="9">
        <f t="shared" si="22"/>
        <v>40822.208333333336</v>
      </c>
    </row>
    <row r="205" spans="1:20" ht="33.6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5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9"/>
        <v>theater</v>
      </c>
      <c r="R205" t="str">
        <f t="shared" si="20"/>
        <v>plays</v>
      </c>
      <c r="S205" s="9">
        <f t="shared" si="21"/>
        <v>42752.25</v>
      </c>
      <c r="T205" s="9">
        <f t="shared" si="22"/>
        <v>42754.25</v>
      </c>
    </row>
    <row r="206" spans="1:20" ht="19.2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5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9"/>
        <v>music</v>
      </c>
      <c r="R206" t="str">
        <f t="shared" si="20"/>
        <v>jazz</v>
      </c>
      <c r="S206" s="9">
        <f t="shared" si="21"/>
        <v>40636.208333333336</v>
      </c>
      <c r="T206" s="9">
        <f t="shared" si="22"/>
        <v>40646.208333333336</v>
      </c>
    </row>
    <row r="207" spans="1:20" ht="19.2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5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9"/>
        <v>theater</v>
      </c>
      <c r="R207" t="str">
        <f t="shared" si="20"/>
        <v>plays</v>
      </c>
      <c r="S207" s="9">
        <f t="shared" si="21"/>
        <v>43390.208333333328</v>
      </c>
      <c r="T207" s="9">
        <f t="shared" si="22"/>
        <v>43402.208333333328</v>
      </c>
    </row>
    <row r="208" spans="1:20" ht="19.2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5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9"/>
        <v>publishing</v>
      </c>
      <c r="R208" t="str">
        <f t="shared" si="20"/>
        <v>fiction</v>
      </c>
      <c r="S208" s="9">
        <f t="shared" si="21"/>
        <v>40236.25</v>
      </c>
      <c r="T208" s="9">
        <f t="shared" si="22"/>
        <v>40245.25</v>
      </c>
    </row>
    <row r="209" spans="1:20" ht="33.6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5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9"/>
        <v>music</v>
      </c>
      <c r="R209" t="str">
        <f t="shared" si="20"/>
        <v>rock</v>
      </c>
      <c r="S209" s="9">
        <f t="shared" si="21"/>
        <v>43340.208333333328</v>
      </c>
      <c r="T209" s="9">
        <f t="shared" si="22"/>
        <v>43360.208333333328</v>
      </c>
    </row>
    <row r="210" spans="1:20" ht="33.6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5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9"/>
        <v>film &amp; video</v>
      </c>
      <c r="R210" t="str">
        <f t="shared" si="20"/>
        <v>documentary</v>
      </c>
      <c r="S210" s="9">
        <f t="shared" si="21"/>
        <v>43048.25</v>
      </c>
      <c r="T210" s="9">
        <f t="shared" si="22"/>
        <v>43072.25</v>
      </c>
    </row>
    <row r="211" spans="1:20" ht="33.6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5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9"/>
        <v>film &amp; video</v>
      </c>
      <c r="R211" t="str">
        <f t="shared" si="20"/>
        <v>documentary</v>
      </c>
      <c r="S211" s="9">
        <f t="shared" si="21"/>
        <v>42496.208333333328</v>
      </c>
      <c r="T211" s="9">
        <f t="shared" si="22"/>
        <v>42503.208333333328</v>
      </c>
    </row>
    <row r="212" spans="1:20" ht="19.2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5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9"/>
        <v>film &amp; video</v>
      </c>
      <c r="R212" t="str">
        <f t="shared" si="20"/>
        <v>science fiction</v>
      </c>
      <c r="S212" s="9">
        <f t="shared" si="21"/>
        <v>42797.25</v>
      </c>
      <c r="T212" s="9">
        <f t="shared" si="22"/>
        <v>42824.208333333328</v>
      </c>
    </row>
    <row r="213" spans="1:20" ht="33.6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5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9"/>
        <v>theater</v>
      </c>
      <c r="R213" t="str">
        <f t="shared" si="20"/>
        <v>plays</v>
      </c>
      <c r="S213" s="9">
        <f t="shared" si="21"/>
        <v>41513.208333333336</v>
      </c>
      <c r="T213" s="9">
        <f t="shared" si="22"/>
        <v>41537.208333333336</v>
      </c>
    </row>
    <row r="214" spans="1:20" ht="33.6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5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9"/>
        <v>theater</v>
      </c>
      <c r="R214" t="str">
        <f t="shared" si="20"/>
        <v>plays</v>
      </c>
      <c r="S214" s="9">
        <f t="shared" si="21"/>
        <v>43814.25</v>
      </c>
      <c r="T214" s="9">
        <f t="shared" si="22"/>
        <v>43860.25</v>
      </c>
    </row>
    <row r="215" spans="1:20" ht="33.6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5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9"/>
        <v>music</v>
      </c>
      <c r="R215" t="str">
        <f t="shared" si="20"/>
        <v>indie rock</v>
      </c>
      <c r="S215" s="9">
        <f t="shared" si="21"/>
        <v>40488.208333333336</v>
      </c>
      <c r="T215" s="9">
        <f t="shared" si="22"/>
        <v>40496.25</v>
      </c>
    </row>
    <row r="216" spans="1:20" ht="19.2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5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9"/>
        <v>music</v>
      </c>
      <c r="R216" t="str">
        <f t="shared" si="20"/>
        <v>rock</v>
      </c>
      <c r="S216" s="9">
        <f t="shared" si="21"/>
        <v>40409.208333333336</v>
      </c>
      <c r="T216" s="9">
        <f t="shared" si="22"/>
        <v>40415.208333333336</v>
      </c>
    </row>
    <row r="217" spans="1:20" ht="19.2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5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9"/>
        <v>theater</v>
      </c>
      <c r="R217" t="str">
        <f t="shared" si="20"/>
        <v>plays</v>
      </c>
      <c r="S217" s="9">
        <f t="shared" si="21"/>
        <v>43509.25</v>
      </c>
      <c r="T217" s="9">
        <f t="shared" si="22"/>
        <v>43511.25</v>
      </c>
    </row>
    <row r="218" spans="1:20" ht="19.2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5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9"/>
        <v>theater</v>
      </c>
      <c r="R218" t="str">
        <f t="shared" si="20"/>
        <v>plays</v>
      </c>
      <c r="S218" s="9">
        <f t="shared" si="21"/>
        <v>40869.25</v>
      </c>
      <c r="T218" s="9">
        <f t="shared" si="22"/>
        <v>40871.25</v>
      </c>
    </row>
    <row r="219" spans="1:20" ht="19.2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5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9"/>
        <v>film &amp; video</v>
      </c>
      <c r="R219" t="str">
        <f t="shared" si="20"/>
        <v>science fiction</v>
      </c>
      <c r="S219" s="9">
        <f t="shared" si="21"/>
        <v>43583.208333333328</v>
      </c>
      <c r="T219" s="9">
        <f t="shared" si="22"/>
        <v>43592.208333333328</v>
      </c>
    </row>
    <row r="220" spans="1:20" ht="19.2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5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9"/>
        <v>film &amp; video</v>
      </c>
      <c r="R220" t="str">
        <f t="shared" si="20"/>
        <v>shorts</v>
      </c>
      <c r="S220" s="9">
        <f t="shared" si="21"/>
        <v>40858.25</v>
      </c>
      <c r="T220" s="9">
        <f t="shared" si="22"/>
        <v>40892.25</v>
      </c>
    </row>
    <row r="221" spans="1:20" ht="33.6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5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9"/>
        <v>film &amp; video</v>
      </c>
      <c r="R221" t="str">
        <f t="shared" si="20"/>
        <v>animation</v>
      </c>
      <c r="S221" s="9">
        <f t="shared" si="21"/>
        <v>41137.208333333336</v>
      </c>
      <c r="T221" s="9">
        <f t="shared" si="22"/>
        <v>41149.208333333336</v>
      </c>
    </row>
    <row r="222" spans="1:20" ht="19.2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5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9"/>
        <v>theater</v>
      </c>
      <c r="R222" t="str">
        <f t="shared" si="20"/>
        <v>plays</v>
      </c>
      <c r="S222" s="9">
        <f t="shared" si="21"/>
        <v>40725.208333333336</v>
      </c>
      <c r="T222" s="9">
        <f t="shared" si="22"/>
        <v>40743.208333333336</v>
      </c>
    </row>
    <row r="223" spans="1:20" ht="33.6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5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9"/>
        <v>food</v>
      </c>
      <c r="R223" t="str">
        <f t="shared" si="20"/>
        <v>food trucks</v>
      </c>
      <c r="S223" s="9">
        <f t="shared" si="21"/>
        <v>41081.208333333336</v>
      </c>
      <c r="T223" s="9">
        <f t="shared" si="22"/>
        <v>41083.208333333336</v>
      </c>
    </row>
    <row r="224" spans="1:20" ht="19.2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5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9"/>
        <v>photography</v>
      </c>
      <c r="R224" t="str">
        <f t="shared" si="20"/>
        <v>photography books</v>
      </c>
      <c r="S224" s="9">
        <f t="shared" si="21"/>
        <v>41914.208333333336</v>
      </c>
      <c r="T224" s="9">
        <f t="shared" si="22"/>
        <v>41915.208333333336</v>
      </c>
    </row>
    <row r="225" spans="1:20" ht="19.2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5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9"/>
        <v>theater</v>
      </c>
      <c r="R225" t="str">
        <f t="shared" si="20"/>
        <v>plays</v>
      </c>
      <c r="S225" s="9">
        <f t="shared" si="21"/>
        <v>42445.208333333328</v>
      </c>
      <c r="T225" s="9">
        <f t="shared" si="22"/>
        <v>42459.208333333328</v>
      </c>
    </row>
    <row r="226" spans="1:20" ht="19.2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5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9"/>
        <v>film &amp; video</v>
      </c>
      <c r="R226" t="str">
        <f t="shared" si="20"/>
        <v>science fiction</v>
      </c>
      <c r="S226" s="9">
        <f t="shared" si="21"/>
        <v>41906.208333333336</v>
      </c>
      <c r="T226" s="9">
        <f t="shared" si="22"/>
        <v>41951.25</v>
      </c>
    </row>
    <row r="227" spans="1:20" ht="19.2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5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9"/>
        <v>music</v>
      </c>
      <c r="R227" t="str">
        <f t="shared" si="20"/>
        <v>rock</v>
      </c>
      <c r="S227" s="9">
        <f t="shared" si="21"/>
        <v>41762.208333333336</v>
      </c>
      <c r="T227" s="9">
        <f t="shared" si="22"/>
        <v>41762.208333333336</v>
      </c>
    </row>
    <row r="228" spans="1:20" ht="19.2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5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9"/>
        <v>photography</v>
      </c>
      <c r="R228" t="str">
        <f t="shared" si="20"/>
        <v>photography books</v>
      </c>
      <c r="S228" s="9">
        <f t="shared" si="21"/>
        <v>40276.208333333336</v>
      </c>
      <c r="T228" s="9">
        <f t="shared" si="22"/>
        <v>40313.208333333336</v>
      </c>
    </row>
    <row r="229" spans="1:20" ht="33.6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5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9"/>
        <v>games</v>
      </c>
      <c r="R229" t="str">
        <f t="shared" si="20"/>
        <v>mobile games</v>
      </c>
      <c r="S229" s="9">
        <f t="shared" si="21"/>
        <v>42139.208333333328</v>
      </c>
      <c r="T229" s="9">
        <f t="shared" si="22"/>
        <v>42145.208333333328</v>
      </c>
    </row>
    <row r="230" spans="1:20" ht="19.2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5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9"/>
        <v>film &amp; video</v>
      </c>
      <c r="R230" t="str">
        <f t="shared" si="20"/>
        <v>animation</v>
      </c>
      <c r="S230" s="9">
        <f t="shared" si="21"/>
        <v>42613.208333333328</v>
      </c>
      <c r="T230" s="9">
        <f t="shared" si="22"/>
        <v>42638.208333333328</v>
      </c>
    </row>
    <row r="231" spans="1:20" ht="33.6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5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9"/>
        <v>games</v>
      </c>
      <c r="R231" t="str">
        <f t="shared" si="20"/>
        <v>mobile games</v>
      </c>
      <c r="S231" s="9">
        <f t="shared" si="21"/>
        <v>42887.208333333328</v>
      </c>
      <c r="T231" s="9">
        <f t="shared" si="22"/>
        <v>42935.208333333328</v>
      </c>
    </row>
    <row r="232" spans="1:20" ht="19.2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5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9"/>
        <v>games</v>
      </c>
      <c r="R232" t="str">
        <f t="shared" si="20"/>
        <v>video games</v>
      </c>
      <c r="S232" s="9">
        <f t="shared" si="21"/>
        <v>43805.25</v>
      </c>
      <c r="T232" s="9">
        <f t="shared" si="22"/>
        <v>43805.25</v>
      </c>
    </row>
    <row r="233" spans="1:20" ht="19.2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5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9"/>
        <v>theater</v>
      </c>
      <c r="R233" t="str">
        <f t="shared" si="20"/>
        <v>plays</v>
      </c>
      <c r="S233" s="9">
        <f t="shared" si="21"/>
        <v>41415.208333333336</v>
      </c>
      <c r="T233" s="9">
        <f t="shared" si="22"/>
        <v>41473.208333333336</v>
      </c>
    </row>
    <row r="234" spans="1:20" ht="19.2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5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9"/>
        <v>theater</v>
      </c>
      <c r="R234" t="str">
        <f t="shared" si="20"/>
        <v>plays</v>
      </c>
      <c r="S234" s="9">
        <f t="shared" si="21"/>
        <v>42576.208333333328</v>
      </c>
      <c r="T234" s="9">
        <f t="shared" si="22"/>
        <v>42577.208333333328</v>
      </c>
    </row>
    <row r="235" spans="1:20" ht="19.2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5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9"/>
        <v>film &amp; video</v>
      </c>
      <c r="R235" t="str">
        <f t="shared" si="20"/>
        <v>animation</v>
      </c>
      <c r="S235" s="9">
        <f t="shared" si="21"/>
        <v>40706.208333333336</v>
      </c>
      <c r="T235" s="9">
        <f t="shared" si="22"/>
        <v>40722.208333333336</v>
      </c>
    </row>
    <row r="236" spans="1:20" ht="33.6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5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9"/>
        <v>games</v>
      </c>
      <c r="R236" t="str">
        <f t="shared" si="20"/>
        <v>video games</v>
      </c>
      <c r="S236" s="9">
        <f t="shared" si="21"/>
        <v>42969.208333333328</v>
      </c>
      <c r="T236" s="9">
        <f t="shared" si="22"/>
        <v>42976.208333333328</v>
      </c>
    </row>
    <row r="237" spans="1:20" ht="33.6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5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9"/>
        <v>film &amp; video</v>
      </c>
      <c r="R237" t="str">
        <f t="shared" si="20"/>
        <v>animation</v>
      </c>
      <c r="S237" s="9">
        <f t="shared" si="21"/>
        <v>42779.25</v>
      </c>
      <c r="T237" s="9">
        <f t="shared" si="22"/>
        <v>42784.25</v>
      </c>
    </row>
    <row r="238" spans="1:20" ht="19.2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5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9"/>
        <v>music</v>
      </c>
      <c r="R238" t="str">
        <f t="shared" si="20"/>
        <v>rock</v>
      </c>
      <c r="S238" s="9">
        <f t="shared" si="21"/>
        <v>43641.208333333328</v>
      </c>
      <c r="T238" s="9">
        <f t="shared" si="22"/>
        <v>43648.208333333328</v>
      </c>
    </row>
    <row r="239" spans="1:20" ht="33.6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5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9"/>
        <v>film &amp; video</v>
      </c>
      <c r="R239" t="str">
        <f t="shared" si="20"/>
        <v>animation</v>
      </c>
      <c r="S239" s="9">
        <f t="shared" si="21"/>
        <v>41754.208333333336</v>
      </c>
      <c r="T239" s="9">
        <f t="shared" si="22"/>
        <v>41756.208333333336</v>
      </c>
    </row>
    <row r="240" spans="1:20" ht="19.2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5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9"/>
        <v>theater</v>
      </c>
      <c r="R240" t="str">
        <f t="shared" si="20"/>
        <v>plays</v>
      </c>
      <c r="S240" s="9">
        <f t="shared" si="21"/>
        <v>43083.25</v>
      </c>
      <c r="T240" s="9">
        <f t="shared" si="22"/>
        <v>43108.25</v>
      </c>
    </row>
    <row r="241" spans="1:20" ht="33.6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5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9"/>
        <v>technology</v>
      </c>
      <c r="R241" t="str">
        <f t="shared" si="20"/>
        <v>wearables</v>
      </c>
      <c r="S241" s="9">
        <f t="shared" si="21"/>
        <v>42245.208333333328</v>
      </c>
      <c r="T241" s="9">
        <f t="shared" si="22"/>
        <v>42249.208333333328</v>
      </c>
    </row>
    <row r="242" spans="1:20" ht="33.6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5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9"/>
        <v>theater</v>
      </c>
      <c r="R242" t="str">
        <f t="shared" si="20"/>
        <v>plays</v>
      </c>
      <c r="S242" s="9">
        <f t="shared" si="21"/>
        <v>40396.208333333336</v>
      </c>
      <c r="T242" s="9">
        <f t="shared" si="22"/>
        <v>40397.208333333336</v>
      </c>
    </row>
    <row r="243" spans="1:20" ht="33.6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5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9"/>
        <v>publishing</v>
      </c>
      <c r="R243" t="str">
        <f t="shared" si="20"/>
        <v>nonfiction</v>
      </c>
      <c r="S243" s="9">
        <f t="shared" si="21"/>
        <v>41742.208333333336</v>
      </c>
      <c r="T243" s="9">
        <f t="shared" si="22"/>
        <v>41752.208333333336</v>
      </c>
    </row>
    <row r="244" spans="1:20" ht="19.2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5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9"/>
        <v>music</v>
      </c>
      <c r="R244" t="str">
        <f t="shared" si="20"/>
        <v>rock</v>
      </c>
      <c r="S244" s="9">
        <f t="shared" si="21"/>
        <v>42865.208333333328</v>
      </c>
      <c r="T244" s="9">
        <f t="shared" si="22"/>
        <v>42875.208333333328</v>
      </c>
    </row>
    <row r="245" spans="1:20" ht="33.6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5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9"/>
        <v>theater</v>
      </c>
      <c r="R245" t="str">
        <f t="shared" si="20"/>
        <v>plays</v>
      </c>
      <c r="S245" s="9">
        <f t="shared" si="21"/>
        <v>43163.25</v>
      </c>
      <c r="T245" s="9">
        <f t="shared" si="22"/>
        <v>43166.25</v>
      </c>
    </row>
    <row r="246" spans="1:20" ht="33.6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5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9"/>
        <v>theater</v>
      </c>
      <c r="R246" t="str">
        <f t="shared" si="20"/>
        <v>plays</v>
      </c>
      <c r="S246" s="9">
        <f t="shared" si="21"/>
        <v>41834.208333333336</v>
      </c>
      <c r="T246" s="9">
        <f t="shared" si="22"/>
        <v>41886.208333333336</v>
      </c>
    </row>
    <row r="247" spans="1:20" ht="33.6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5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9"/>
        <v>theater</v>
      </c>
      <c r="R247" t="str">
        <f t="shared" si="20"/>
        <v>plays</v>
      </c>
      <c r="S247" s="9">
        <f t="shared" si="21"/>
        <v>41736.208333333336</v>
      </c>
      <c r="T247" s="9">
        <f t="shared" si="22"/>
        <v>41737.208333333336</v>
      </c>
    </row>
    <row r="248" spans="1:20" ht="33.6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5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9"/>
        <v>technology</v>
      </c>
      <c r="R248" t="str">
        <f t="shared" si="20"/>
        <v>web</v>
      </c>
      <c r="S248" s="9">
        <f t="shared" si="21"/>
        <v>41491.208333333336</v>
      </c>
      <c r="T248" s="9">
        <f t="shared" si="22"/>
        <v>41495.208333333336</v>
      </c>
    </row>
    <row r="249" spans="1:20" ht="33.6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5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9"/>
        <v>publishing</v>
      </c>
      <c r="R249" t="str">
        <f t="shared" si="20"/>
        <v>fiction</v>
      </c>
      <c r="S249" s="9">
        <f t="shared" si="21"/>
        <v>42726.25</v>
      </c>
      <c r="T249" s="9">
        <f t="shared" si="22"/>
        <v>42741.25</v>
      </c>
    </row>
    <row r="250" spans="1:20" ht="33.6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5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9"/>
        <v>games</v>
      </c>
      <c r="R250" t="str">
        <f t="shared" si="20"/>
        <v>mobile games</v>
      </c>
      <c r="S250" s="9">
        <f t="shared" si="21"/>
        <v>42004.25</v>
      </c>
      <c r="T250" s="9">
        <f t="shared" si="22"/>
        <v>42009.25</v>
      </c>
    </row>
    <row r="251" spans="1:20" ht="19.2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5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9"/>
        <v>publishing</v>
      </c>
      <c r="R251" t="str">
        <f t="shared" si="20"/>
        <v>translations</v>
      </c>
      <c r="S251" s="9">
        <f t="shared" si="21"/>
        <v>42006.25</v>
      </c>
      <c r="T251" s="9">
        <f t="shared" si="22"/>
        <v>42013.25</v>
      </c>
    </row>
    <row r="252" spans="1:20" ht="19.2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5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9"/>
        <v>music</v>
      </c>
      <c r="R252" t="str">
        <f t="shared" si="20"/>
        <v>rock</v>
      </c>
      <c r="S252" s="9">
        <f t="shared" si="21"/>
        <v>40203.25</v>
      </c>
      <c r="T252" s="9">
        <f t="shared" si="22"/>
        <v>40238.25</v>
      </c>
    </row>
    <row r="253" spans="1:20" ht="19.2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5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9"/>
        <v>theater</v>
      </c>
      <c r="R253" t="str">
        <f t="shared" si="20"/>
        <v>plays</v>
      </c>
      <c r="S253" s="9">
        <f t="shared" si="21"/>
        <v>41252.25</v>
      </c>
      <c r="T253" s="9">
        <f t="shared" si="22"/>
        <v>41254.25</v>
      </c>
    </row>
    <row r="254" spans="1:20" ht="33.6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5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9"/>
        <v>theater</v>
      </c>
      <c r="R254" t="str">
        <f t="shared" si="20"/>
        <v>plays</v>
      </c>
      <c r="S254" s="9">
        <f t="shared" si="21"/>
        <v>41572.208333333336</v>
      </c>
      <c r="T254" s="9">
        <f t="shared" si="22"/>
        <v>41577.208333333336</v>
      </c>
    </row>
    <row r="255" spans="1:20" ht="33.6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5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9"/>
        <v>film &amp; video</v>
      </c>
      <c r="R255" t="str">
        <f t="shared" si="20"/>
        <v>drama</v>
      </c>
      <c r="S255" s="9">
        <f t="shared" si="21"/>
        <v>40641.208333333336</v>
      </c>
      <c r="T255" s="9">
        <f t="shared" si="22"/>
        <v>40653.208333333336</v>
      </c>
    </row>
    <row r="256" spans="1:20" ht="33.6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5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9"/>
        <v>publishing</v>
      </c>
      <c r="R256" t="str">
        <f t="shared" si="20"/>
        <v>nonfiction</v>
      </c>
      <c r="S256" s="9">
        <f t="shared" si="21"/>
        <v>42787.25</v>
      </c>
      <c r="T256" s="9">
        <f t="shared" si="22"/>
        <v>42789.25</v>
      </c>
    </row>
    <row r="257" spans="1:20" ht="33.6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5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9"/>
        <v>music</v>
      </c>
      <c r="R257" t="str">
        <f t="shared" si="20"/>
        <v>rock</v>
      </c>
      <c r="S257" s="9">
        <f t="shared" si="21"/>
        <v>40590.25</v>
      </c>
      <c r="T257" s="9">
        <f t="shared" si="22"/>
        <v>40595.25</v>
      </c>
    </row>
    <row r="258" spans="1:20" ht="19.2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ref="F258:F321" si="24">(E258/D258)*100</f>
        <v>23.390243902439025</v>
      </c>
      <c r="G258" t="s">
        <v>14</v>
      </c>
      <c r="H258">
        <v>15</v>
      </c>
      <c r="I258" s="5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ref="Q258:Q321" si="25">LEFT(P258, SEARCH("/",P258)- 1)</f>
        <v>music</v>
      </c>
      <c r="R258" t="str">
        <f t="shared" ref="R258:R321" si="26">MID(P258, SEARCH("/",P258) +1, LEN(P258))</f>
        <v>rock</v>
      </c>
      <c r="S258" s="9">
        <f t="shared" ref="S258:S321" si="27">(((L258/60)/60)/24)+DATE(1970,1,1)</f>
        <v>42393.25</v>
      </c>
      <c r="T258" s="9">
        <f t="shared" ref="T258:T321" si="28">(((M258/60)/60)/24)+DATE(1970,1,1)</f>
        <v>42430.25</v>
      </c>
    </row>
    <row r="259" spans="1:20" ht="19.2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24"/>
        <v>146</v>
      </c>
      <c r="G259" t="s">
        <v>20</v>
      </c>
      <c r="H259">
        <v>92</v>
      </c>
      <c r="I259" s="5">
        <f t="shared" ref="I259:I322" si="29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si="25"/>
        <v>theater</v>
      </c>
      <c r="R259" t="str">
        <f t="shared" si="26"/>
        <v>plays</v>
      </c>
      <c r="S259" s="9">
        <f t="shared" si="27"/>
        <v>41338.25</v>
      </c>
      <c r="T259" s="9">
        <f t="shared" si="28"/>
        <v>41352.208333333336</v>
      </c>
    </row>
    <row r="260" spans="1:20" ht="19.2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5">
        <f t="shared" si="2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5"/>
        <v>theater</v>
      </c>
      <c r="R260" t="str">
        <f t="shared" si="26"/>
        <v>plays</v>
      </c>
      <c r="S260" s="9">
        <f t="shared" si="27"/>
        <v>42712.25</v>
      </c>
      <c r="T260" s="9">
        <f t="shared" si="28"/>
        <v>42732.25</v>
      </c>
    </row>
    <row r="261" spans="1:20" ht="33.6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5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5"/>
        <v>photography</v>
      </c>
      <c r="R261" t="str">
        <f t="shared" si="26"/>
        <v>photography books</v>
      </c>
      <c r="S261" s="9">
        <f t="shared" si="27"/>
        <v>41251.25</v>
      </c>
      <c r="T261" s="9">
        <f t="shared" si="28"/>
        <v>41270.25</v>
      </c>
    </row>
    <row r="262" spans="1:20" ht="19.2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5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5"/>
        <v>music</v>
      </c>
      <c r="R262" t="str">
        <f t="shared" si="26"/>
        <v>rock</v>
      </c>
      <c r="S262" s="9">
        <f t="shared" si="27"/>
        <v>41180.208333333336</v>
      </c>
      <c r="T262" s="9">
        <f t="shared" si="28"/>
        <v>41192.208333333336</v>
      </c>
    </row>
    <row r="263" spans="1:20" ht="33.6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5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5"/>
        <v>music</v>
      </c>
      <c r="R263" t="str">
        <f t="shared" si="26"/>
        <v>rock</v>
      </c>
      <c r="S263" s="9">
        <f t="shared" si="27"/>
        <v>40415.208333333336</v>
      </c>
      <c r="T263" s="9">
        <f t="shared" si="28"/>
        <v>40419.208333333336</v>
      </c>
    </row>
    <row r="264" spans="1:20" ht="19.2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5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5"/>
        <v>music</v>
      </c>
      <c r="R264" t="str">
        <f t="shared" si="26"/>
        <v>indie rock</v>
      </c>
      <c r="S264" s="9">
        <f t="shared" si="27"/>
        <v>40638.208333333336</v>
      </c>
      <c r="T264" s="9">
        <f t="shared" si="28"/>
        <v>40664.208333333336</v>
      </c>
    </row>
    <row r="265" spans="1:20" ht="19.2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5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5"/>
        <v>photography</v>
      </c>
      <c r="R265" t="str">
        <f t="shared" si="26"/>
        <v>photography books</v>
      </c>
      <c r="S265" s="9">
        <f t="shared" si="27"/>
        <v>40187.25</v>
      </c>
      <c r="T265" s="9">
        <f t="shared" si="28"/>
        <v>40187.25</v>
      </c>
    </row>
    <row r="266" spans="1:20" ht="19.2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5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5"/>
        <v>theater</v>
      </c>
      <c r="R266" t="str">
        <f t="shared" si="26"/>
        <v>plays</v>
      </c>
      <c r="S266" s="9">
        <f t="shared" si="27"/>
        <v>41317.25</v>
      </c>
      <c r="T266" s="9">
        <f t="shared" si="28"/>
        <v>41333.25</v>
      </c>
    </row>
    <row r="267" spans="1:20" ht="19.2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5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5"/>
        <v>theater</v>
      </c>
      <c r="R267" t="str">
        <f t="shared" si="26"/>
        <v>plays</v>
      </c>
      <c r="S267" s="9">
        <f t="shared" si="27"/>
        <v>42372.25</v>
      </c>
      <c r="T267" s="9">
        <f t="shared" si="28"/>
        <v>42416.25</v>
      </c>
    </row>
    <row r="268" spans="1:20" ht="19.2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5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5"/>
        <v>music</v>
      </c>
      <c r="R268" t="str">
        <f t="shared" si="26"/>
        <v>jazz</v>
      </c>
      <c r="S268" s="9">
        <f t="shared" si="27"/>
        <v>41950.25</v>
      </c>
      <c r="T268" s="9">
        <f t="shared" si="28"/>
        <v>41983.25</v>
      </c>
    </row>
    <row r="269" spans="1:20" ht="19.2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5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5"/>
        <v>theater</v>
      </c>
      <c r="R269" t="str">
        <f t="shared" si="26"/>
        <v>plays</v>
      </c>
      <c r="S269" s="9">
        <f t="shared" si="27"/>
        <v>41206.208333333336</v>
      </c>
      <c r="T269" s="9">
        <f t="shared" si="28"/>
        <v>41222.25</v>
      </c>
    </row>
    <row r="270" spans="1:20" ht="19.2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5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5"/>
        <v>film &amp; video</v>
      </c>
      <c r="R270" t="str">
        <f t="shared" si="26"/>
        <v>documentary</v>
      </c>
      <c r="S270" s="9">
        <f t="shared" si="27"/>
        <v>41186.208333333336</v>
      </c>
      <c r="T270" s="9">
        <f t="shared" si="28"/>
        <v>41232.25</v>
      </c>
    </row>
    <row r="271" spans="1:20" ht="33.6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5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5"/>
        <v>film &amp; video</v>
      </c>
      <c r="R271" t="str">
        <f t="shared" si="26"/>
        <v>television</v>
      </c>
      <c r="S271" s="9">
        <f t="shared" si="27"/>
        <v>43496.25</v>
      </c>
      <c r="T271" s="9">
        <f t="shared" si="28"/>
        <v>43517.25</v>
      </c>
    </row>
    <row r="272" spans="1:20" ht="33.6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5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5"/>
        <v>games</v>
      </c>
      <c r="R272" t="str">
        <f t="shared" si="26"/>
        <v>video games</v>
      </c>
      <c r="S272" s="9">
        <f t="shared" si="27"/>
        <v>40514.25</v>
      </c>
      <c r="T272" s="9">
        <f t="shared" si="28"/>
        <v>40516.25</v>
      </c>
    </row>
    <row r="273" spans="1:20" ht="33.6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5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5"/>
        <v>photography</v>
      </c>
      <c r="R273" t="str">
        <f t="shared" si="26"/>
        <v>photography books</v>
      </c>
      <c r="S273" s="9">
        <f t="shared" si="27"/>
        <v>42345.25</v>
      </c>
      <c r="T273" s="9">
        <f t="shared" si="28"/>
        <v>42376.25</v>
      </c>
    </row>
    <row r="274" spans="1:20" ht="19.2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5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5"/>
        <v>theater</v>
      </c>
      <c r="R274" t="str">
        <f t="shared" si="26"/>
        <v>plays</v>
      </c>
      <c r="S274" s="9">
        <f t="shared" si="27"/>
        <v>43656.208333333328</v>
      </c>
      <c r="T274" s="9">
        <f t="shared" si="28"/>
        <v>43681.208333333328</v>
      </c>
    </row>
    <row r="275" spans="1:20" ht="19.2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5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5"/>
        <v>theater</v>
      </c>
      <c r="R275" t="str">
        <f t="shared" si="26"/>
        <v>plays</v>
      </c>
      <c r="S275" s="9">
        <f t="shared" si="27"/>
        <v>42995.208333333328</v>
      </c>
      <c r="T275" s="9">
        <f t="shared" si="28"/>
        <v>42998.208333333328</v>
      </c>
    </row>
    <row r="276" spans="1:20" ht="33.6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5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5"/>
        <v>theater</v>
      </c>
      <c r="R276" t="str">
        <f t="shared" si="26"/>
        <v>plays</v>
      </c>
      <c r="S276" s="9">
        <f t="shared" si="27"/>
        <v>43045.25</v>
      </c>
      <c r="T276" s="9">
        <f t="shared" si="28"/>
        <v>43050.25</v>
      </c>
    </row>
    <row r="277" spans="1:20" ht="33.6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5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5"/>
        <v>publishing</v>
      </c>
      <c r="R277" t="str">
        <f t="shared" si="26"/>
        <v>translations</v>
      </c>
      <c r="S277" s="9">
        <f t="shared" si="27"/>
        <v>43561.208333333328</v>
      </c>
      <c r="T277" s="9">
        <f t="shared" si="28"/>
        <v>43569.208333333328</v>
      </c>
    </row>
    <row r="278" spans="1:20" ht="19.2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5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5"/>
        <v>games</v>
      </c>
      <c r="R278" t="str">
        <f t="shared" si="26"/>
        <v>video games</v>
      </c>
      <c r="S278" s="9">
        <f t="shared" si="27"/>
        <v>41018.208333333336</v>
      </c>
      <c r="T278" s="9">
        <f t="shared" si="28"/>
        <v>41023.208333333336</v>
      </c>
    </row>
    <row r="279" spans="1:20" ht="33.6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5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5"/>
        <v>theater</v>
      </c>
      <c r="R279" t="str">
        <f t="shared" si="26"/>
        <v>plays</v>
      </c>
      <c r="S279" s="9">
        <f t="shared" si="27"/>
        <v>40378.208333333336</v>
      </c>
      <c r="T279" s="9">
        <f t="shared" si="28"/>
        <v>40380.208333333336</v>
      </c>
    </row>
    <row r="280" spans="1:20" ht="19.2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5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5"/>
        <v>technology</v>
      </c>
      <c r="R280" t="str">
        <f t="shared" si="26"/>
        <v>web</v>
      </c>
      <c r="S280" s="9">
        <f t="shared" si="27"/>
        <v>41239.25</v>
      </c>
      <c r="T280" s="9">
        <f t="shared" si="28"/>
        <v>41264.25</v>
      </c>
    </row>
    <row r="281" spans="1:20" ht="33.6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5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5"/>
        <v>theater</v>
      </c>
      <c r="R281" t="str">
        <f t="shared" si="26"/>
        <v>plays</v>
      </c>
      <c r="S281" s="9">
        <f t="shared" si="27"/>
        <v>43346.208333333328</v>
      </c>
      <c r="T281" s="9">
        <f t="shared" si="28"/>
        <v>43349.208333333328</v>
      </c>
    </row>
    <row r="282" spans="1:20" ht="33.6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5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5"/>
        <v>film &amp; video</v>
      </c>
      <c r="R282" t="str">
        <f t="shared" si="26"/>
        <v>animation</v>
      </c>
      <c r="S282" s="9">
        <f t="shared" si="27"/>
        <v>43060.25</v>
      </c>
      <c r="T282" s="9">
        <f t="shared" si="28"/>
        <v>43066.25</v>
      </c>
    </row>
    <row r="283" spans="1:20" ht="33.6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5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5"/>
        <v>theater</v>
      </c>
      <c r="R283" t="str">
        <f t="shared" si="26"/>
        <v>plays</v>
      </c>
      <c r="S283" s="9">
        <f t="shared" si="27"/>
        <v>40979.25</v>
      </c>
      <c r="T283" s="9">
        <f t="shared" si="28"/>
        <v>41000.208333333336</v>
      </c>
    </row>
    <row r="284" spans="1:20" ht="19.2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5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5"/>
        <v>film &amp; video</v>
      </c>
      <c r="R284" t="str">
        <f t="shared" si="26"/>
        <v>television</v>
      </c>
      <c r="S284" s="9">
        <f t="shared" si="27"/>
        <v>42701.25</v>
      </c>
      <c r="T284" s="9">
        <f t="shared" si="28"/>
        <v>42707.25</v>
      </c>
    </row>
    <row r="285" spans="1:20" ht="33.6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5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5"/>
        <v>music</v>
      </c>
      <c r="R285" t="str">
        <f t="shared" si="26"/>
        <v>rock</v>
      </c>
      <c r="S285" s="9">
        <f t="shared" si="27"/>
        <v>42520.208333333328</v>
      </c>
      <c r="T285" s="9">
        <f t="shared" si="28"/>
        <v>42525.208333333328</v>
      </c>
    </row>
    <row r="286" spans="1:20" ht="33.6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5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5"/>
        <v>technology</v>
      </c>
      <c r="R286" t="str">
        <f t="shared" si="26"/>
        <v>web</v>
      </c>
      <c r="S286" s="9">
        <f t="shared" si="27"/>
        <v>41030.208333333336</v>
      </c>
      <c r="T286" s="9">
        <f t="shared" si="28"/>
        <v>41035.208333333336</v>
      </c>
    </row>
    <row r="287" spans="1:20" ht="19.2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5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5"/>
        <v>theater</v>
      </c>
      <c r="R287" t="str">
        <f t="shared" si="26"/>
        <v>plays</v>
      </c>
      <c r="S287" s="9">
        <f t="shared" si="27"/>
        <v>42623.208333333328</v>
      </c>
      <c r="T287" s="9">
        <f t="shared" si="28"/>
        <v>42661.208333333328</v>
      </c>
    </row>
    <row r="288" spans="1:20" ht="19.2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5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5"/>
        <v>theater</v>
      </c>
      <c r="R288" t="str">
        <f t="shared" si="26"/>
        <v>plays</v>
      </c>
      <c r="S288" s="9">
        <f t="shared" si="27"/>
        <v>42697.25</v>
      </c>
      <c r="T288" s="9">
        <f t="shared" si="28"/>
        <v>42704.25</v>
      </c>
    </row>
    <row r="289" spans="1:20" ht="33.6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5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5"/>
        <v>music</v>
      </c>
      <c r="R289" t="str">
        <f t="shared" si="26"/>
        <v>electric music</v>
      </c>
      <c r="S289" s="9">
        <f t="shared" si="27"/>
        <v>42122.208333333328</v>
      </c>
      <c r="T289" s="9">
        <f t="shared" si="28"/>
        <v>42122.208333333328</v>
      </c>
    </row>
    <row r="290" spans="1:20" ht="19.2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5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5"/>
        <v>music</v>
      </c>
      <c r="R290" t="str">
        <f t="shared" si="26"/>
        <v>metal</v>
      </c>
      <c r="S290" s="9">
        <f t="shared" si="27"/>
        <v>40982.208333333336</v>
      </c>
      <c r="T290" s="9">
        <f t="shared" si="28"/>
        <v>40983.208333333336</v>
      </c>
    </row>
    <row r="291" spans="1:20" ht="33.6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5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5"/>
        <v>theater</v>
      </c>
      <c r="R291" t="str">
        <f t="shared" si="26"/>
        <v>plays</v>
      </c>
      <c r="S291" s="9">
        <f t="shared" si="27"/>
        <v>42219.208333333328</v>
      </c>
      <c r="T291" s="9">
        <f t="shared" si="28"/>
        <v>42222.208333333328</v>
      </c>
    </row>
    <row r="292" spans="1:20" ht="19.2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5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5"/>
        <v>film &amp; video</v>
      </c>
      <c r="R292" t="str">
        <f t="shared" si="26"/>
        <v>documentary</v>
      </c>
      <c r="S292" s="9">
        <f t="shared" si="27"/>
        <v>41404.208333333336</v>
      </c>
      <c r="T292" s="9">
        <f t="shared" si="28"/>
        <v>41436.208333333336</v>
      </c>
    </row>
    <row r="293" spans="1:20" ht="19.2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5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5"/>
        <v>technology</v>
      </c>
      <c r="R293" t="str">
        <f t="shared" si="26"/>
        <v>web</v>
      </c>
      <c r="S293" s="9">
        <f t="shared" si="27"/>
        <v>40831.208333333336</v>
      </c>
      <c r="T293" s="9">
        <f t="shared" si="28"/>
        <v>40835.208333333336</v>
      </c>
    </row>
    <row r="294" spans="1:20" ht="19.2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5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5"/>
        <v>food</v>
      </c>
      <c r="R294" t="str">
        <f t="shared" si="26"/>
        <v>food trucks</v>
      </c>
      <c r="S294" s="9">
        <f t="shared" si="27"/>
        <v>40984.208333333336</v>
      </c>
      <c r="T294" s="9">
        <f t="shared" si="28"/>
        <v>41002.208333333336</v>
      </c>
    </row>
    <row r="295" spans="1:20" ht="19.2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5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5"/>
        <v>theater</v>
      </c>
      <c r="R295" t="str">
        <f t="shared" si="26"/>
        <v>plays</v>
      </c>
      <c r="S295" s="9">
        <f t="shared" si="27"/>
        <v>40456.208333333336</v>
      </c>
      <c r="T295" s="9">
        <f t="shared" si="28"/>
        <v>40465.208333333336</v>
      </c>
    </row>
    <row r="296" spans="1:20" ht="19.2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5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5"/>
        <v>theater</v>
      </c>
      <c r="R296" t="str">
        <f t="shared" si="26"/>
        <v>plays</v>
      </c>
      <c r="S296" s="9">
        <f t="shared" si="27"/>
        <v>43399.208333333328</v>
      </c>
      <c r="T296" s="9">
        <f t="shared" si="28"/>
        <v>43411.25</v>
      </c>
    </row>
    <row r="297" spans="1:20" ht="33.6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5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5"/>
        <v>theater</v>
      </c>
      <c r="R297" t="str">
        <f t="shared" si="26"/>
        <v>plays</v>
      </c>
      <c r="S297" s="9">
        <f t="shared" si="27"/>
        <v>41562.208333333336</v>
      </c>
      <c r="T297" s="9">
        <f t="shared" si="28"/>
        <v>41587.25</v>
      </c>
    </row>
    <row r="298" spans="1:20" ht="33.6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5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5"/>
        <v>theater</v>
      </c>
      <c r="R298" t="str">
        <f t="shared" si="26"/>
        <v>plays</v>
      </c>
      <c r="S298" s="9">
        <f t="shared" si="27"/>
        <v>43493.25</v>
      </c>
      <c r="T298" s="9">
        <f t="shared" si="28"/>
        <v>43515.25</v>
      </c>
    </row>
    <row r="299" spans="1:20" ht="19.2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5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5"/>
        <v>theater</v>
      </c>
      <c r="R299" t="str">
        <f t="shared" si="26"/>
        <v>plays</v>
      </c>
      <c r="S299" s="9">
        <f t="shared" si="27"/>
        <v>41653.25</v>
      </c>
      <c r="T299" s="9">
        <f t="shared" si="28"/>
        <v>41662.25</v>
      </c>
    </row>
    <row r="300" spans="1:20" ht="19.2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5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5"/>
        <v>music</v>
      </c>
      <c r="R300" t="str">
        <f t="shared" si="26"/>
        <v>rock</v>
      </c>
      <c r="S300" s="9">
        <f t="shared" si="27"/>
        <v>42426.25</v>
      </c>
      <c r="T300" s="9">
        <f t="shared" si="28"/>
        <v>42444.208333333328</v>
      </c>
    </row>
    <row r="301" spans="1:20" ht="33.6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5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5"/>
        <v>food</v>
      </c>
      <c r="R301" t="str">
        <f t="shared" si="26"/>
        <v>food trucks</v>
      </c>
      <c r="S301" s="9">
        <f t="shared" si="27"/>
        <v>42432.25</v>
      </c>
      <c r="T301" s="9">
        <f t="shared" si="28"/>
        <v>42488.208333333328</v>
      </c>
    </row>
    <row r="302" spans="1:20" ht="19.2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5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5"/>
        <v>publishing</v>
      </c>
      <c r="R302" t="str">
        <f t="shared" si="26"/>
        <v>nonfiction</v>
      </c>
      <c r="S302" s="9">
        <f t="shared" si="27"/>
        <v>42977.208333333328</v>
      </c>
      <c r="T302" s="9">
        <f t="shared" si="28"/>
        <v>42978.208333333328</v>
      </c>
    </row>
    <row r="303" spans="1:20" ht="33.6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5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5"/>
        <v>film &amp; video</v>
      </c>
      <c r="R303" t="str">
        <f t="shared" si="26"/>
        <v>documentary</v>
      </c>
      <c r="S303" s="9">
        <f t="shared" si="27"/>
        <v>42061.25</v>
      </c>
      <c r="T303" s="9">
        <f t="shared" si="28"/>
        <v>42078.208333333328</v>
      </c>
    </row>
    <row r="304" spans="1:20" ht="33.6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5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5"/>
        <v>theater</v>
      </c>
      <c r="R304" t="str">
        <f t="shared" si="26"/>
        <v>plays</v>
      </c>
      <c r="S304" s="9">
        <f t="shared" si="27"/>
        <v>43345.208333333328</v>
      </c>
      <c r="T304" s="9">
        <f t="shared" si="28"/>
        <v>43359.208333333328</v>
      </c>
    </row>
    <row r="305" spans="1:20" ht="19.2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5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5"/>
        <v>music</v>
      </c>
      <c r="R305" t="str">
        <f t="shared" si="26"/>
        <v>indie rock</v>
      </c>
      <c r="S305" s="9">
        <f t="shared" si="27"/>
        <v>42376.25</v>
      </c>
      <c r="T305" s="9">
        <f t="shared" si="28"/>
        <v>42381.25</v>
      </c>
    </row>
    <row r="306" spans="1:20" ht="19.2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5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5"/>
        <v>film &amp; video</v>
      </c>
      <c r="R306" t="str">
        <f t="shared" si="26"/>
        <v>documentary</v>
      </c>
      <c r="S306" s="9">
        <f t="shared" si="27"/>
        <v>42589.208333333328</v>
      </c>
      <c r="T306" s="9">
        <f t="shared" si="28"/>
        <v>42630.208333333328</v>
      </c>
    </row>
    <row r="307" spans="1:20" ht="19.2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5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5"/>
        <v>theater</v>
      </c>
      <c r="R307" t="str">
        <f t="shared" si="26"/>
        <v>plays</v>
      </c>
      <c r="S307" s="9">
        <f t="shared" si="27"/>
        <v>42448.208333333328</v>
      </c>
      <c r="T307" s="9">
        <f t="shared" si="28"/>
        <v>42489.208333333328</v>
      </c>
    </row>
    <row r="308" spans="1:20" ht="33.6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5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5"/>
        <v>theater</v>
      </c>
      <c r="R308" t="str">
        <f t="shared" si="26"/>
        <v>plays</v>
      </c>
      <c r="S308" s="9">
        <f t="shared" si="27"/>
        <v>42930.208333333328</v>
      </c>
      <c r="T308" s="9">
        <f t="shared" si="28"/>
        <v>42933.208333333328</v>
      </c>
    </row>
    <row r="309" spans="1:20" ht="33.6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5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5"/>
        <v>publishing</v>
      </c>
      <c r="R309" t="str">
        <f t="shared" si="26"/>
        <v>fiction</v>
      </c>
      <c r="S309" s="9">
        <f t="shared" si="27"/>
        <v>41066.208333333336</v>
      </c>
      <c r="T309" s="9">
        <f t="shared" si="28"/>
        <v>41086.208333333336</v>
      </c>
    </row>
    <row r="310" spans="1:20" ht="19.2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5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5"/>
        <v>theater</v>
      </c>
      <c r="R310" t="str">
        <f t="shared" si="26"/>
        <v>plays</v>
      </c>
      <c r="S310" s="9">
        <f t="shared" si="27"/>
        <v>40651.208333333336</v>
      </c>
      <c r="T310" s="9">
        <f t="shared" si="28"/>
        <v>40652.208333333336</v>
      </c>
    </row>
    <row r="311" spans="1:20" ht="33.6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5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5"/>
        <v>music</v>
      </c>
      <c r="R311" t="str">
        <f t="shared" si="26"/>
        <v>indie rock</v>
      </c>
      <c r="S311" s="9">
        <f t="shared" si="27"/>
        <v>40807.208333333336</v>
      </c>
      <c r="T311" s="9">
        <f t="shared" si="28"/>
        <v>40827.208333333336</v>
      </c>
    </row>
    <row r="312" spans="1:20" ht="19.2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5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5"/>
        <v>games</v>
      </c>
      <c r="R312" t="str">
        <f t="shared" si="26"/>
        <v>video games</v>
      </c>
      <c r="S312" s="9">
        <f t="shared" si="27"/>
        <v>40277.208333333336</v>
      </c>
      <c r="T312" s="9">
        <f t="shared" si="28"/>
        <v>40293.208333333336</v>
      </c>
    </row>
    <row r="313" spans="1:20" ht="19.2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5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5"/>
        <v>theater</v>
      </c>
      <c r="R313" t="str">
        <f t="shared" si="26"/>
        <v>plays</v>
      </c>
      <c r="S313" s="9">
        <f t="shared" si="27"/>
        <v>40590.25</v>
      </c>
      <c r="T313" s="9">
        <f t="shared" si="28"/>
        <v>40602.25</v>
      </c>
    </row>
    <row r="314" spans="1:20" ht="19.2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5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5"/>
        <v>theater</v>
      </c>
      <c r="R314" t="str">
        <f t="shared" si="26"/>
        <v>plays</v>
      </c>
      <c r="S314" s="9">
        <f t="shared" si="27"/>
        <v>41572.208333333336</v>
      </c>
      <c r="T314" s="9">
        <f t="shared" si="28"/>
        <v>41579.208333333336</v>
      </c>
    </row>
    <row r="315" spans="1:20" ht="19.2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5"/>
        <v>music</v>
      </c>
      <c r="R315" t="str">
        <f t="shared" si="26"/>
        <v>rock</v>
      </c>
      <c r="S315" s="9">
        <f t="shared" si="27"/>
        <v>40966.25</v>
      </c>
      <c r="T315" s="9">
        <f t="shared" si="28"/>
        <v>40968.25</v>
      </c>
    </row>
    <row r="316" spans="1:20" ht="33.6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5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5"/>
        <v>film &amp; video</v>
      </c>
      <c r="R316" t="str">
        <f t="shared" si="26"/>
        <v>documentary</v>
      </c>
      <c r="S316" s="9">
        <f t="shared" si="27"/>
        <v>43536.208333333328</v>
      </c>
      <c r="T316" s="9">
        <f t="shared" si="28"/>
        <v>43541.208333333328</v>
      </c>
    </row>
    <row r="317" spans="1:20" ht="33.6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5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5"/>
        <v>theater</v>
      </c>
      <c r="R317" t="str">
        <f t="shared" si="26"/>
        <v>plays</v>
      </c>
      <c r="S317" s="9">
        <f t="shared" si="27"/>
        <v>41783.208333333336</v>
      </c>
      <c r="T317" s="9">
        <f t="shared" si="28"/>
        <v>41812.208333333336</v>
      </c>
    </row>
    <row r="318" spans="1:20" ht="33.6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5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5"/>
        <v>food</v>
      </c>
      <c r="R318" t="str">
        <f t="shared" si="26"/>
        <v>food trucks</v>
      </c>
      <c r="S318" s="9">
        <f t="shared" si="27"/>
        <v>43788.25</v>
      </c>
      <c r="T318" s="9">
        <f t="shared" si="28"/>
        <v>43789.25</v>
      </c>
    </row>
    <row r="319" spans="1:20" ht="19.2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5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5"/>
        <v>theater</v>
      </c>
      <c r="R319" t="str">
        <f t="shared" si="26"/>
        <v>plays</v>
      </c>
      <c r="S319" s="9">
        <f t="shared" si="27"/>
        <v>42869.208333333328</v>
      </c>
      <c r="T319" s="9">
        <f t="shared" si="28"/>
        <v>42882.208333333328</v>
      </c>
    </row>
    <row r="320" spans="1:20" ht="33.6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5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5"/>
        <v>music</v>
      </c>
      <c r="R320" t="str">
        <f t="shared" si="26"/>
        <v>rock</v>
      </c>
      <c r="S320" s="9">
        <f t="shared" si="27"/>
        <v>41684.25</v>
      </c>
      <c r="T320" s="9">
        <f t="shared" si="28"/>
        <v>41686.25</v>
      </c>
    </row>
    <row r="321" spans="1:20" ht="19.2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5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5"/>
        <v>technology</v>
      </c>
      <c r="R321" t="str">
        <f t="shared" si="26"/>
        <v>web</v>
      </c>
      <c r="S321" s="9">
        <f t="shared" si="27"/>
        <v>40402.208333333336</v>
      </c>
      <c r="T321" s="9">
        <f t="shared" si="28"/>
        <v>40426.208333333336</v>
      </c>
    </row>
    <row r="322" spans="1:20" ht="19.2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ref="F322:F385" si="30">(E322/D322)*100</f>
        <v>9.5876777251184837</v>
      </c>
      <c r="G322" t="s">
        <v>14</v>
      </c>
      <c r="H322">
        <v>80</v>
      </c>
      <c r="I322" s="5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ref="Q322:Q385" si="31">LEFT(P322, SEARCH("/",P322)- 1)</f>
        <v>publishing</v>
      </c>
      <c r="R322" t="str">
        <f t="shared" ref="R322:R385" si="32">MID(P322, SEARCH("/",P322) +1, LEN(P322))</f>
        <v>fiction</v>
      </c>
      <c r="S322" s="9">
        <f t="shared" ref="S322:S385" si="33">(((L322/60)/60)/24)+DATE(1970,1,1)</f>
        <v>40673.208333333336</v>
      </c>
      <c r="T322" s="9">
        <f t="shared" ref="T322:T385" si="34">(((M322/60)/60)/24)+DATE(1970,1,1)</f>
        <v>40682.208333333336</v>
      </c>
    </row>
    <row r="323" spans="1:20" ht="33.6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30"/>
        <v>94.144366197183089</v>
      </c>
      <c r="G323" t="s">
        <v>14</v>
      </c>
      <c r="H323">
        <v>2468</v>
      </c>
      <c r="I323" s="5">
        <f t="shared" ref="I323:I386" si="35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si="31"/>
        <v>film &amp; video</v>
      </c>
      <c r="R323" t="str">
        <f t="shared" si="32"/>
        <v>shorts</v>
      </c>
      <c r="S323" s="9">
        <f t="shared" si="33"/>
        <v>40634.208333333336</v>
      </c>
      <c r="T323" s="9">
        <f t="shared" si="34"/>
        <v>40642.208333333336</v>
      </c>
    </row>
    <row r="324" spans="1:20" ht="33.6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5">
        <f t="shared" si="35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1"/>
        <v>theater</v>
      </c>
      <c r="R324" t="str">
        <f t="shared" si="32"/>
        <v>plays</v>
      </c>
      <c r="S324" s="9">
        <f t="shared" si="33"/>
        <v>40507.25</v>
      </c>
      <c r="T324" s="9">
        <f t="shared" si="34"/>
        <v>40520.25</v>
      </c>
    </row>
    <row r="325" spans="1:20" ht="19.2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5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1"/>
        <v>film &amp; video</v>
      </c>
      <c r="R325" t="str">
        <f t="shared" si="32"/>
        <v>documentary</v>
      </c>
      <c r="S325" s="9">
        <f t="shared" si="33"/>
        <v>41725.208333333336</v>
      </c>
      <c r="T325" s="9">
        <f t="shared" si="34"/>
        <v>41727.208333333336</v>
      </c>
    </row>
    <row r="326" spans="1:20" ht="19.2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5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1"/>
        <v>theater</v>
      </c>
      <c r="R326" t="str">
        <f t="shared" si="32"/>
        <v>plays</v>
      </c>
      <c r="S326" s="9">
        <f t="shared" si="33"/>
        <v>42176.208333333328</v>
      </c>
      <c r="T326" s="9">
        <f t="shared" si="34"/>
        <v>42188.208333333328</v>
      </c>
    </row>
    <row r="327" spans="1:20" ht="33.6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5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1"/>
        <v>theater</v>
      </c>
      <c r="R327" t="str">
        <f t="shared" si="32"/>
        <v>plays</v>
      </c>
      <c r="S327" s="9">
        <f t="shared" si="33"/>
        <v>43267.208333333328</v>
      </c>
      <c r="T327" s="9">
        <f t="shared" si="34"/>
        <v>43290.208333333328</v>
      </c>
    </row>
    <row r="328" spans="1:20" ht="33.6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5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1"/>
        <v>film &amp; video</v>
      </c>
      <c r="R328" t="str">
        <f t="shared" si="32"/>
        <v>animation</v>
      </c>
      <c r="S328" s="9">
        <f t="shared" si="33"/>
        <v>42364.25</v>
      </c>
      <c r="T328" s="9">
        <f t="shared" si="34"/>
        <v>42370.25</v>
      </c>
    </row>
    <row r="329" spans="1:20" ht="19.2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5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1"/>
        <v>theater</v>
      </c>
      <c r="R329" t="str">
        <f t="shared" si="32"/>
        <v>plays</v>
      </c>
      <c r="S329" s="9">
        <f t="shared" si="33"/>
        <v>43705.208333333328</v>
      </c>
      <c r="T329" s="9">
        <f t="shared" si="34"/>
        <v>43709.208333333328</v>
      </c>
    </row>
    <row r="330" spans="1:20" ht="33.6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5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1"/>
        <v>music</v>
      </c>
      <c r="R330" t="str">
        <f t="shared" si="32"/>
        <v>rock</v>
      </c>
      <c r="S330" s="9">
        <f t="shared" si="33"/>
        <v>43434.25</v>
      </c>
      <c r="T330" s="9">
        <f t="shared" si="34"/>
        <v>43445.25</v>
      </c>
    </row>
    <row r="331" spans="1:20" ht="33.6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5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1"/>
        <v>games</v>
      </c>
      <c r="R331" t="str">
        <f t="shared" si="32"/>
        <v>video games</v>
      </c>
      <c r="S331" s="9">
        <f t="shared" si="33"/>
        <v>42716.25</v>
      </c>
      <c r="T331" s="9">
        <f t="shared" si="34"/>
        <v>42727.25</v>
      </c>
    </row>
    <row r="332" spans="1:20" ht="33.6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5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1"/>
        <v>film &amp; video</v>
      </c>
      <c r="R332" t="str">
        <f t="shared" si="32"/>
        <v>documentary</v>
      </c>
      <c r="S332" s="9">
        <f t="shared" si="33"/>
        <v>43077.25</v>
      </c>
      <c r="T332" s="9">
        <f t="shared" si="34"/>
        <v>43078.25</v>
      </c>
    </row>
    <row r="333" spans="1:20" ht="19.2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5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1"/>
        <v>food</v>
      </c>
      <c r="R333" t="str">
        <f t="shared" si="32"/>
        <v>food trucks</v>
      </c>
      <c r="S333" s="9">
        <f t="shared" si="33"/>
        <v>40896.25</v>
      </c>
      <c r="T333" s="9">
        <f t="shared" si="34"/>
        <v>40897.25</v>
      </c>
    </row>
    <row r="334" spans="1:20" ht="33.6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5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1"/>
        <v>technology</v>
      </c>
      <c r="R334" t="str">
        <f t="shared" si="32"/>
        <v>wearables</v>
      </c>
      <c r="S334" s="9">
        <f t="shared" si="33"/>
        <v>41361.208333333336</v>
      </c>
      <c r="T334" s="9">
        <f t="shared" si="34"/>
        <v>41362.208333333336</v>
      </c>
    </row>
    <row r="335" spans="1:20" ht="19.2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5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1"/>
        <v>theater</v>
      </c>
      <c r="R335" t="str">
        <f t="shared" si="32"/>
        <v>plays</v>
      </c>
      <c r="S335" s="9">
        <f t="shared" si="33"/>
        <v>43424.25</v>
      </c>
      <c r="T335" s="9">
        <f t="shared" si="34"/>
        <v>43452.25</v>
      </c>
    </row>
    <row r="336" spans="1:20" ht="19.2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5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1"/>
        <v>music</v>
      </c>
      <c r="R336" t="str">
        <f t="shared" si="32"/>
        <v>rock</v>
      </c>
      <c r="S336" s="9">
        <f t="shared" si="33"/>
        <v>43110.25</v>
      </c>
      <c r="T336" s="9">
        <f t="shared" si="34"/>
        <v>43117.25</v>
      </c>
    </row>
    <row r="337" spans="1:20" ht="19.2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5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1"/>
        <v>music</v>
      </c>
      <c r="R337" t="str">
        <f t="shared" si="32"/>
        <v>rock</v>
      </c>
      <c r="S337" s="9">
        <f t="shared" si="33"/>
        <v>43784.25</v>
      </c>
      <c r="T337" s="9">
        <f t="shared" si="34"/>
        <v>43797.25</v>
      </c>
    </row>
    <row r="338" spans="1:20" ht="19.2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5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1"/>
        <v>music</v>
      </c>
      <c r="R338" t="str">
        <f t="shared" si="32"/>
        <v>rock</v>
      </c>
      <c r="S338" s="9">
        <f t="shared" si="33"/>
        <v>40527.25</v>
      </c>
      <c r="T338" s="9">
        <f t="shared" si="34"/>
        <v>40528.25</v>
      </c>
    </row>
    <row r="339" spans="1:20" ht="19.2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5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1"/>
        <v>theater</v>
      </c>
      <c r="R339" t="str">
        <f t="shared" si="32"/>
        <v>plays</v>
      </c>
      <c r="S339" s="9">
        <f t="shared" si="33"/>
        <v>43780.25</v>
      </c>
      <c r="T339" s="9">
        <f t="shared" si="34"/>
        <v>43781.25</v>
      </c>
    </row>
    <row r="340" spans="1:20" ht="19.2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5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1"/>
        <v>theater</v>
      </c>
      <c r="R340" t="str">
        <f t="shared" si="32"/>
        <v>plays</v>
      </c>
      <c r="S340" s="9">
        <f t="shared" si="33"/>
        <v>40821.208333333336</v>
      </c>
      <c r="T340" s="9">
        <f t="shared" si="34"/>
        <v>40851.208333333336</v>
      </c>
    </row>
    <row r="341" spans="1:20" ht="19.2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5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1"/>
        <v>theater</v>
      </c>
      <c r="R341" t="str">
        <f t="shared" si="32"/>
        <v>plays</v>
      </c>
      <c r="S341" s="9">
        <f t="shared" si="33"/>
        <v>42949.208333333328</v>
      </c>
      <c r="T341" s="9">
        <f t="shared" si="34"/>
        <v>42963.208333333328</v>
      </c>
    </row>
    <row r="342" spans="1:20" ht="19.2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5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1"/>
        <v>photography</v>
      </c>
      <c r="R342" t="str">
        <f t="shared" si="32"/>
        <v>photography books</v>
      </c>
      <c r="S342" s="9">
        <f t="shared" si="33"/>
        <v>40889.25</v>
      </c>
      <c r="T342" s="9">
        <f t="shared" si="34"/>
        <v>40890.25</v>
      </c>
    </row>
    <row r="343" spans="1:20" ht="33.6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5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1"/>
        <v>music</v>
      </c>
      <c r="R343" t="str">
        <f t="shared" si="32"/>
        <v>indie rock</v>
      </c>
      <c r="S343" s="9">
        <f t="shared" si="33"/>
        <v>42244.208333333328</v>
      </c>
      <c r="T343" s="9">
        <f t="shared" si="34"/>
        <v>42251.208333333328</v>
      </c>
    </row>
    <row r="344" spans="1:20" ht="19.2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5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1"/>
        <v>theater</v>
      </c>
      <c r="R344" t="str">
        <f t="shared" si="32"/>
        <v>plays</v>
      </c>
      <c r="S344" s="9">
        <f t="shared" si="33"/>
        <v>41475.208333333336</v>
      </c>
      <c r="T344" s="9">
        <f t="shared" si="34"/>
        <v>41487.208333333336</v>
      </c>
    </row>
    <row r="345" spans="1:20" ht="19.2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5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1"/>
        <v>theater</v>
      </c>
      <c r="R345" t="str">
        <f t="shared" si="32"/>
        <v>plays</v>
      </c>
      <c r="S345" s="9">
        <f t="shared" si="33"/>
        <v>41597.25</v>
      </c>
      <c r="T345" s="9">
        <f t="shared" si="34"/>
        <v>41650.25</v>
      </c>
    </row>
    <row r="346" spans="1:20" ht="19.2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5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1"/>
        <v>games</v>
      </c>
      <c r="R346" t="str">
        <f t="shared" si="32"/>
        <v>video games</v>
      </c>
      <c r="S346" s="9">
        <f t="shared" si="33"/>
        <v>43122.25</v>
      </c>
      <c r="T346" s="9">
        <f t="shared" si="34"/>
        <v>43162.25</v>
      </c>
    </row>
    <row r="347" spans="1:20" ht="19.2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5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1"/>
        <v>film &amp; video</v>
      </c>
      <c r="R347" t="str">
        <f t="shared" si="32"/>
        <v>drama</v>
      </c>
      <c r="S347" s="9">
        <f t="shared" si="33"/>
        <v>42194.208333333328</v>
      </c>
      <c r="T347" s="9">
        <f t="shared" si="34"/>
        <v>42195.208333333328</v>
      </c>
    </row>
    <row r="348" spans="1:20" ht="19.2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5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1"/>
        <v>music</v>
      </c>
      <c r="R348" t="str">
        <f t="shared" si="32"/>
        <v>indie rock</v>
      </c>
      <c r="S348" s="9">
        <f t="shared" si="33"/>
        <v>42971.208333333328</v>
      </c>
      <c r="T348" s="9">
        <f t="shared" si="34"/>
        <v>43026.208333333328</v>
      </c>
    </row>
    <row r="349" spans="1:20" ht="19.2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5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1"/>
        <v>technology</v>
      </c>
      <c r="R349" t="str">
        <f t="shared" si="32"/>
        <v>web</v>
      </c>
      <c r="S349" s="9">
        <f t="shared" si="33"/>
        <v>42046.25</v>
      </c>
      <c r="T349" s="9">
        <f t="shared" si="34"/>
        <v>42070.25</v>
      </c>
    </row>
    <row r="350" spans="1:20" ht="19.2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5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1"/>
        <v>food</v>
      </c>
      <c r="R350" t="str">
        <f t="shared" si="32"/>
        <v>food trucks</v>
      </c>
      <c r="S350" s="9">
        <f t="shared" si="33"/>
        <v>42782.25</v>
      </c>
      <c r="T350" s="9">
        <f t="shared" si="34"/>
        <v>42795.25</v>
      </c>
    </row>
    <row r="351" spans="1:20" ht="19.2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5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1"/>
        <v>theater</v>
      </c>
      <c r="R351" t="str">
        <f t="shared" si="32"/>
        <v>plays</v>
      </c>
      <c r="S351" s="9">
        <f t="shared" si="33"/>
        <v>42930.208333333328</v>
      </c>
      <c r="T351" s="9">
        <f t="shared" si="34"/>
        <v>42960.208333333328</v>
      </c>
    </row>
    <row r="352" spans="1:20" ht="19.2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5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1"/>
        <v>music</v>
      </c>
      <c r="R352" t="str">
        <f t="shared" si="32"/>
        <v>jazz</v>
      </c>
      <c r="S352" s="9">
        <f t="shared" si="33"/>
        <v>42144.208333333328</v>
      </c>
      <c r="T352" s="9">
        <f t="shared" si="34"/>
        <v>42162.208333333328</v>
      </c>
    </row>
    <row r="353" spans="1:20" ht="19.2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5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1"/>
        <v>music</v>
      </c>
      <c r="R353" t="str">
        <f t="shared" si="32"/>
        <v>rock</v>
      </c>
      <c r="S353" s="9">
        <f t="shared" si="33"/>
        <v>42240.208333333328</v>
      </c>
      <c r="T353" s="9">
        <f t="shared" si="34"/>
        <v>42254.208333333328</v>
      </c>
    </row>
    <row r="354" spans="1:20" ht="19.2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5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1"/>
        <v>theater</v>
      </c>
      <c r="R354" t="str">
        <f t="shared" si="32"/>
        <v>plays</v>
      </c>
      <c r="S354" s="9">
        <f t="shared" si="33"/>
        <v>42315.25</v>
      </c>
      <c r="T354" s="9">
        <f t="shared" si="34"/>
        <v>42323.25</v>
      </c>
    </row>
    <row r="355" spans="1:20" ht="19.2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5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1"/>
        <v>theater</v>
      </c>
      <c r="R355" t="str">
        <f t="shared" si="32"/>
        <v>plays</v>
      </c>
      <c r="S355" s="9">
        <f t="shared" si="33"/>
        <v>43651.208333333328</v>
      </c>
      <c r="T355" s="9">
        <f t="shared" si="34"/>
        <v>43652.208333333328</v>
      </c>
    </row>
    <row r="356" spans="1:20" ht="33.6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5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1"/>
        <v>film &amp; video</v>
      </c>
      <c r="R356" t="str">
        <f t="shared" si="32"/>
        <v>documentary</v>
      </c>
      <c r="S356" s="9">
        <f t="shared" si="33"/>
        <v>41520.208333333336</v>
      </c>
      <c r="T356" s="9">
        <f t="shared" si="34"/>
        <v>41527.208333333336</v>
      </c>
    </row>
    <row r="357" spans="1:20" ht="19.2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5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1"/>
        <v>technology</v>
      </c>
      <c r="R357" t="str">
        <f t="shared" si="32"/>
        <v>wearables</v>
      </c>
      <c r="S357" s="9">
        <f t="shared" si="33"/>
        <v>42757.25</v>
      </c>
      <c r="T357" s="9">
        <f t="shared" si="34"/>
        <v>42797.25</v>
      </c>
    </row>
    <row r="358" spans="1:20" ht="19.2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5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1"/>
        <v>theater</v>
      </c>
      <c r="R358" t="str">
        <f t="shared" si="32"/>
        <v>plays</v>
      </c>
      <c r="S358" s="9">
        <f t="shared" si="33"/>
        <v>40922.25</v>
      </c>
      <c r="T358" s="9">
        <f t="shared" si="34"/>
        <v>40931.25</v>
      </c>
    </row>
    <row r="359" spans="1:20" ht="19.2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5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1"/>
        <v>games</v>
      </c>
      <c r="R359" t="str">
        <f t="shared" si="32"/>
        <v>video games</v>
      </c>
      <c r="S359" s="9">
        <f t="shared" si="33"/>
        <v>42250.208333333328</v>
      </c>
      <c r="T359" s="9">
        <f t="shared" si="34"/>
        <v>42275.208333333328</v>
      </c>
    </row>
    <row r="360" spans="1:20" ht="33.6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5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1"/>
        <v>photography</v>
      </c>
      <c r="R360" t="str">
        <f t="shared" si="32"/>
        <v>photography books</v>
      </c>
      <c r="S360" s="9">
        <f t="shared" si="33"/>
        <v>43322.208333333328</v>
      </c>
      <c r="T360" s="9">
        <f t="shared" si="34"/>
        <v>43325.208333333328</v>
      </c>
    </row>
    <row r="361" spans="1:20" ht="33.6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5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1"/>
        <v>film &amp; video</v>
      </c>
      <c r="R361" t="str">
        <f t="shared" si="32"/>
        <v>animation</v>
      </c>
      <c r="S361" s="9">
        <f t="shared" si="33"/>
        <v>40782.208333333336</v>
      </c>
      <c r="T361" s="9">
        <f t="shared" si="34"/>
        <v>40789.208333333336</v>
      </c>
    </row>
    <row r="362" spans="1:20" ht="33.6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5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1"/>
        <v>theater</v>
      </c>
      <c r="R362" t="str">
        <f t="shared" si="32"/>
        <v>plays</v>
      </c>
      <c r="S362" s="9">
        <f t="shared" si="33"/>
        <v>40544.25</v>
      </c>
      <c r="T362" s="9">
        <f t="shared" si="34"/>
        <v>40558.25</v>
      </c>
    </row>
    <row r="363" spans="1:20" ht="33.6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5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1"/>
        <v>theater</v>
      </c>
      <c r="R363" t="str">
        <f t="shared" si="32"/>
        <v>plays</v>
      </c>
      <c r="S363" s="9">
        <f t="shared" si="33"/>
        <v>43015.208333333328</v>
      </c>
      <c r="T363" s="9">
        <f t="shared" si="34"/>
        <v>43039.208333333328</v>
      </c>
    </row>
    <row r="364" spans="1:20" ht="33.6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5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1"/>
        <v>music</v>
      </c>
      <c r="R364" t="str">
        <f t="shared" si="32"/>
        <v>rock</v>
      </c>
      <c r="S364" s="9">
        <f t="shared" si="33"/>
        <v>40570.25</v>
      </c>
      <c r="T364" s="9">
        <f t="shared" si="34"/>
        <v>40608.25</v>
      </c>
    </row>
    <row r="365" spans="1:20" ht="19.2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5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1"/>
        <v>music</v>
      </c>
      <c r="R365" t="str">
        <f t="shared" si="32"/>
        <v>rock</v>
      </c>
      <c r="S365" s="9">
        <f t="shared" si="33"/>
        <v>40904.25</v>
      </c>
      <c r="T365" s="9">
        <f t="shared" si="34"/>
        <v>40905.25</v>
      </c>
    </row>
    <row r="366" spans="1:20" ht="19.2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5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1"/>
        <v>music</v>
      </c>
      <c r="R366" t="str">
        <f t="shared" si="32"/>
        <v>indie rock</v>
      </c>
      <c r="S366" s="9">
        <f t="shared" si="33"/>
        <v>43164.25</v>
      </c>
      <c r="T366" s="9">
        <f t="shared" si="34"/>
        <v>43194.208333333328</v>
      </c>
    </row>
    <row r="367" spans="1:20" ht="19.2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5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1"/>
        <v>theater</v>
      </c>
      <c r="R367" t="str">
        <f t="shared" si="32"/>
        <v>plays</v>
      </c>
      <c r="S367" s="9">
        <f t="shared" si="33"/>
        <v>42733.25</v>
      </c>
      <c r="T367" s="9">
        <f t="shared" si="34"/>
        <v>42760.25</v>
      </c>
    </row>
    <row r="368" spans="1:20" ht="19.2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5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1"/>
        <v>theater</v>
      </c>
      <c r="R368" t="str">
        <f t="shared" si="32"/>
        <v>plays</v>
      </c>
      <c r="S368" s="9">
        <f t="shared" si="33"/>
        <v>40546.25</v>
      </c>
      <c r="T368" s="9">
        <f t="shared" si="34"/>
        <v>40547.25</v>
      </c>
    </row>
    <row r="369" spans="1:20" ht="33.6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5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1"/>
        <v>theater</v>
      </c>
      <c r="R369" t="str">
        <f t="shared" si="32"/>
        <v>plays</v>
      </c>
      <c r="S369" s="9">
        <f t="shared" si="33"/>
        <v>41930.208333333336</v>
      </c>
      <c r="T369" s="9">
        <f t="shared" si="34"/>
        <v>41954.25</v>
      </c>
    </row>
    <row r="370" spans="1:20" ht="19.2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5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1"/>
        <v>film &amp; video</v>
      </c>
      <c r="R370" t="str">
        <f t="shared" si="32"/>
        <v>documentary</v>
      </c>
      <c r="S370" s="9">
        <f t="shared" si="33"/>
        <v>40464.208333333336</v>
      </c>
      <c r="T370" s="9">
        <f t="shared" si="34"/>
        <v>40487.208333333336</v>
      </c>
    </row>
    <row r="371" spans="1:20" ht="19.2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5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1"/>
        <v>film &amp; video</v>
      </c>
      <c r="R371" t="str">
        <f t="shared" si="32"/>
        <v>television</v>
      </c>
      <c r="S371" s="9">
        <f t="shared" si="33"/>
        <v>41308.25</v>
      </c>
      <c r="T371" s="9">
        <f t="shared" si="34"/>
        <v>41347.208333333336</v>
      </c>
    </row>
    <row r="372" spans="1:20" ht="33.6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5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1"/>
        <v>theater</v>
      </c>
      <c r="R372" t="str">
        <f t="shared" si="32"/>
        <v>plays</v>
      </c>
      <c r="S372" s="9">
        <f t="shared" si="33"/>
        <v>43570.208333333328</v>
      </c>
      <c r="T372" s="9">
        <f t="shared" si="34"/>
        <v>43576.208333333328</v>
      </c>
    </row>
    <row r="373" spans="1:20" ht="19.2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5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1"/>
        <v>theater</v>
      </c>
      <c r="R373" t="str">
        <f t="shared" si="32"/>
        <v>plays</v>
      </c>
      <c r="S373" s="9">
        <f t="shared" si="33"/>
        <v>42043.25</v>
      </c>
      <c r="T373" s="9">
        <f t="shared" si="34"/>
        <v>42094.208333333328</v>
      </c>
    </row>
    <row r="374" spans="1:20" ht="33.6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5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1"/>
        <v>film &amp; video</v>
      </c>
      <c r="R374" t="str">
        <f t="shared" si="32"/>
        <v>documentary</v>
      </c>
      <c r="S374" s="9">
        <f t="shared" si="33"/>
        <v>42012.25</v>
      </c>
      <c r="T374" s="9">
        <f t="shared" si="34"/>
        <v>42032.25</v>
      </c>
    </row>
    <row r="375" spans="1:20" ht="19.2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5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1"/>
        <v>theater</v>
      </c>
      <c r="R375" t="str">
        <f t="shared" si="32"/>
        <v>plays</v>
      </c>
      <c r="S375" s="9">
        <f t="shared" si="33"/>
        <v>42964.208333333328</v>
      </c>
      <c r="T375" s="9">
        <f t="shared" si="34"/>
        <v>42972.208333333328</v>
      </c>
    </row>
    <row r="376" spans="1:20" ht="33.6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5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1"/>
        <v>film &amp; video</v>
      </c>
      <c r="R376" t="str">
        <f t="shared" si="32"/>
        <v>documentary</v>
      </c>
      <c r="S376" s="9">
        <f t="shared" si="33"/>
        <v>43476.25</v>
      </c>
      <c r="T376" s="9">
        <f t="shared" si="34"/>
        <v>43481.25</v>
      </c>
    </row>
    <row r="377" spans="1:20" ht="33.6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5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1"/>
        <v>music</v>
      </c>
      <c r="R377" t="str">
        <f t="shared" si="32"/>
        <v>indie rock</v>
      </c>
      <c r="S377" s="9">
        <f t="shared" si="33"/>
        <v>42293.208333333328</v>
      </c>
      <c r="T377" s="9">
        <f t="shared" si="34"/>
        <v>42350.25</v>
      </c>
    </row>
    <row r="378" spans="1:20" ht="19.2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5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1"/>
        <v>music</v>
      </c>
      <c r="R378" t="str">
        <f t="shared" si="32"/>
        <v>rock</v>
      </c>
      <c r="S378" s="9">
        <f t="shared" si="33"/>
        <v>41826.208333333336</v>
      </c>
      <c r="T378" s="9">
        <f t="shared" si="34"/>
        <v>41832.208333333336</v>
      </c>
    </row>
    <row r="379" spans="1:20" ht="19.2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5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1"/>
        <v>theater</v>
      </c>
      <c r="R379" t="str">
        <f t="shared" si="32"/>
        <v>plays</v>
      </c>
      <c r="S379" s="9">
        <f t="shared" si="33"/>
        <v>43760.208333333328</v>
      </c>
      <c r="T379" s="9">
        <f t="shared" si="34"/>
        <v>43774.25</v>
      </c>
    </row>
    <row r="380" spans="1:20" ht="19.2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5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1"/>
        <v>film &amp; video</v>
      </c>
      <c r="R380" t="str">
        <f t="shared" si="32"/>
        <v>documentary</v>
      </c>
      <c r="S380" s="9">
        <f t="shared" si="33"/>
        <v>43241.208333333328</v>
      </c>
      <c r="T380" s="9">
        <f t="shared" si="34"/>
        <v>43279.208333333328</v>
      </c>
    </row>
    <row r="381" spans="1:20" ht="19.2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5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1"/>
        <v>theater</v>
      </c>
      <c r="R381" t="str">
        <f t="shared" si="32"/>
        <v>plays</v>
      </c>
      <c r="S381" s="9">
        <f t="shared" si="33"/>
        <v>40843.208333333336</v>
      </c>
      <c r="T381" s="9">
        <f t="shared" si="34"/>
        <v>40857.25</v>
      </c>
    </row>
    <row r="382" spans="1:20" ht="33.6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5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1"/>
        <v>theater</v>
      </c>
      <c r="R382" t="str">
        <f t="shared" si="32"/>
        <v>plays</v>
      </c>
      <c r="S382" s="9">
        <f t="shared" si="33"/>
        <v>41448.208333333336</v>
      </c>
      <c r="T382" s="9">
        <f t="shared" si="34"/>
        <v>41453.208333333336</v>
      </c>
    </row>
    <row r="383" spans="1:20" ht="19.2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5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1"/>
        <v>theater</v>
      </c>
      <c r="R383" t="str">
        <f t="shared" si="32"/>
        <v>plays</v>
      </c>
      <c r="S383" s="9">
        <f t="shared" si="33"/>
        <v>42163.208333333328</v>
      </c>
      <c r="T383" s="9">
        <f t="shared" si="34"/>
        <v>42209.208333333328</v>
      </c>
    </row>
    <row r="384" spans="1:20" ht="33.6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5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1"/>
        <v>photography</v>
      </c>
      <c r="R384" t="str">
        <f t="shared" si="32"/>
        <v>photography books</v>
      </c>
      <c r="S384" s="9">
        <f t="shared" si="33"/>
        <v>43024.208333333328</v>
      </c>
      <c r="T384" s="9">
        <f t="shared" si="34"/>
        <v>43043.208333333328</v>
      </c>
    </row>
    <row r="385" spans="1:20" ht="19.2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5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1"/>
        <v>food</v>
      </c>
      <c r="R385" t="str">
        <f t="shared" si="32"/>
        <v>food trucks</v>
      </c>
      <c r="S385" s="9">
        <f t="shared" si="33"/>
        <v>43509.25</v>
      </c>
      <c r="T385" s="9">
        <f t="shared" si="34"/>
        <v>43515.25</v>
      </c>
    </row>
    <row r="386" spans="1:20" ht="19.2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ref="F386:F449" si="36">(E386/D386)*100</f>
        <v>172.00961538461539</v>
      </c>
      <c r="G386" t="s">
        <v>20</v>
      </c>
      <c r="H386">
        <v>4799</v>
      </c>
      <c r="I386" s="5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ref="Q386:Q449" si="37">LEFT(P386, SEARCH("/",P386)- 1)</f>
        <v>film &amp; video</v>
      </c>
      <c r="R386" t="str">
        <f t="shared" ref="R386:R449" si="38">MID(P386, SEARCH("/",P386) +1, LEN(P386))</f>
        <v>documentary</v>
      </c>
      <c r="S386" s="9">
        <f t="shared" ref="S386:S449" si="39">(((L386/60)/60)/24)+DATE(1970,1,1)</f>
        <v>42776.25</v>
      </c>
      <c r="T386" s="9">
        <f t="shared" ref="T386:T449" si="40">(((M386/60)/60)/24)+DATE(1970,1,1)</f>
        <v>42803.25</v>
      </c>
    </row>
    <row r="387" spans="1:20" ht="33.6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36"/>
        <v>146.16709511568124</v>
      </c>
      <c r="G387" t="s">
        <v>20</v>
      </c>
      <c r="H387">
        <v>1137</v>
      </c>
      <c r="I387" s="5">
        <f t="shared" ref="I387:I450" si="41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si="37"/>
        <v>publishing</v>
      </c>
      <c r="R387" t="str">
        <f t="shared" si="38"/>
        <v>nonfiction</v>
      </c>
      <c r="S387" s="9">
        <f t="shared" si="39"/>
        <v>43553.208333333328</v>
      </c>
      <c r="T387" s="9">
        <f t="shared" si="40"/>
        <v>43585.208333333328</v>
      </c>
    </row>
    <row r="388" spans="1:20" ht="33.6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5">
        <f t="shared" si="41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7"/>
        <v>theater</v>
      </c>
      <c r="R388" t="str">
        <f t="shared" si="38"/>
        <v>plays</v>
      </c>
      <c r="S388" s="9">
        <f t="shared" si="39"/>
        <v>40355.208333333336</v>
      </c>
      <c r="T388" s="9">
        <f t="shared" si="40"/>
        <v>40367.208333333336</v>
      </c>
    </row>
    <row r="389" spans="1:20" ht="19.2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5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7"/>
        <v>technology</v>
      </c>
      <c r="R389" t="str">
        <f t="shared" si="38"/>
        <v>wearables</v>
      </c>
      <c r="S389" s="9">
        <f t="shared" si="39"/>
        <v>41072.208333333336</v>
      </c>
      <c r="T389" s="9">
        <f t="shared" si="40"/>
        <v>41077.208333333336</v>
      </c>
    </row>
    <row r="390" spans="1:20" ht="19.2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5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7"/>
        <v>music</v>
      </c>
      <c r="R390" t="str">
        <f t="shared" si="38"/>
        <v>indie rock</v>
      </c>
      <c r="S390" s="9">
        <f t="shared" si="39"/>
        <v>40912.25</v>
      </c>
      <c r="T390" s="9">
        <f t="shared" si="40"/>
        <v>40914.25</v>
      </c>
    </row>
    <row r="391" spans="1:20" ht="19.2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5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7"/>
        <v>theater</v>
      </c>
      <c r="R391" t="str">
        <f t="shared" si="38"/>
        <v>plays</v>
      </c>
      <c r="S391" s="9">
        <f t="shared" si="39"/>
        <v>40479.208333333336</v>
      </c>
      <c r="T391" s="9">
        <f t="shared" si="40"/>
        <v>40506.25</v>
      </c>
    </row>
    <row r="392" spans="1:20" ht="19.2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5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7"/>
        <v>photography</v>
      </c>
      <c r="R392" t="str">
        <f t="shared" si="38"/>
        <v>photography books</v>
      </c>
      <c r="S392" s="9">
        <f t="shared" si="39"/>
        <v>41530.208333333336</v>
      </c>
      <c r="T392" s="9">
        <f t="shared" si="40"/>
        <v>41545.208333333336</v>
      </c>
    </row>
    <row r="393" spans="1:20" ht="19.2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5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7"/>
        <v>publishing</v>
      </c>
      <c r="R393" t="str">
        <f t="shared" si="38"/>
        <v>nonfiction</v>
      </c>
      <c r="S393" s="9">
        <f t="shared" si="39"/>
        <v>41653.25</v>
      </c>
      <c r="T393" s="9">
        <f t="shared" si="40"/>
        <v>41655.25</v>
      </c>
    </row>
    <row r="394" spans="1:20" ht="33.6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5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7"/>
        <v>technology</v>
      </c>
      <c r="R394" t="str">
        <f t="shared" si="38"/>
        <v>wearables</v>
      </c>
      <c r="S394" s="9">
        <f t="shared" si="39"/>
        <v>40549.25</v>
      </c>
      <c r="T394" s="9">
        <f t="shared" si="40"/>
        <v>40551.25</v>
      </c>
    </row>
    <row r="395" spans="1:20" ht="19.2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5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7"/>
        <v>music</v>
      </c>
      <c r="R395" t="str">
        <f t="shared" si="38"/>
        <v>jazz</v>
      </c>
      <c r="S395" s="9">
        <f t="shared" si="39"/>
        <v>42933.208333333328</v>
      </c>
      <c r="T395" s="9">
        <f t="shared" si="40"/>
        <v>42934.208333333328</v>
      </c>
    </row>
    <row r="396" spans="1:20" ht="33.6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5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7"/>
        <v>film &amp; video</v>
      </c>
      <c r="R396" t="str">
        <f t="shared" si="38"/>
        <v>documentary</v>
      </c>
      <c r="S396" s="9">
        <f t="shared" si="39"/>
        <v>41484.208333333336</v>
      </c>
      <c r="T396" s="9">
        <f t="shared" si="40"/>
        <v>41494.208333333336</v>
      </c>
    </row>
    <row r="397" spans="1:20" ht="33.6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5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7"/>
        <v>theater</v>
      </c>
      <c r="R397" t="str">
        <f t="shared" si="38"/>
        <v>plays</v>
      </c>
      <c r="S397" s="9">
        <f t="shared" si="39"/>
        <v>40885.25</v>
      </c>
      <c r="T397" s="9">
        <f t="shared" si="40"/>
        <v>40886.25</v>
      </c>
    </row>
    <row r="398" spans="1:20" ht="19.2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5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7"/>
        <v>film &amp; video</v>
      </c>
      <c r="R398" t="str">
        <f t="shared" si="38"/>
        <v>drama</v>
      </c>
      <c r="S398" s="9">
        <f t="shared" si="39"/>
        <v>43378.208333333328</v>
      </c>
      <c r="T398" s="9">
        <f t="shared" si="40"/>
        <v>43386.208333333328</v>
      </c>
    </row>
    <row r="399" spans="1:20" ht="19.2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5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7"/>
        <v>music</v>
      </c>
      <c r="R399" t="str">
        <f t="shared" si="38"/>
        <v>rock</v>
      </c>
      <c r="S399" s="9">
        <f t="shared" si="39"/>
        <v>41417.208333333336</v>
      </c>
      <c r="T399" s="9">
        <f t="shared" si="40"/>
        <v>41423.208333333336</v>
      </c>
    </row>
    <row r="400" spans="1:20" ht="33.6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5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7"/>
        <v>film &amp; video</v>
      </c>
      <c r="R400" t="str">
        <f t="shared" si="38"/>
        <v>animation</v>
      </c>
      <c r="S400" s="9">
        <f t="shared" si="39"/>
        <v>43228.208333333328</v>
      </c>
      <c r="T400" s="9">
        <f t="shared" si="40"/>
        <v>43230.208333333328</v>
      </c>
    </row>
    <row r="401" spans="1:20" ht="19.2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5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7"/>
        <v>music</v>
      </c>
      <c r="R401" t="str">
        <f t="shared" si="38"/>
        <v>indie rock</v>
      </c>
      <c r="S401" s="9">
        <f t="shared" si="39"/>
        <v>40576.25</v>
      </c>
      <c r="T401" s="9">
        <f t="shared" si="40"/>
        <v>40583.25</v>
      </c>
    </row>
    <row r="402" spans="1:20" ht="33.6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5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7"/>
        <v>photography</v>
      </c>
      <c r="R402" t="str">
        <f t="shared" si="38"/>
        <v>photography books</v>
      </c>
      <c r="S402" s="9">
        <f t="shared" si="39"/>
        <v>41502.208333333336</v>
      </c>
      <c r="T402" s="9">
        <f t="shared" si="40"/>
        <v>41524.208333333336</v>
      </c>
    </row>
    <row r="403" spans="1:20" ht="19.2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5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7"/>
        <v>theater</v>
      </c>
      <c r="R403" t="str">
        <f t="shared" si="38"/>
        <v>plays</v>
      </c>
      <c r="S403" s="9">
        <f t="shared" si="39"/>
        <v>43765.208333333328</v>
      </c>
      <c r="T403" s="9">
        <f t="shared" si="40"/>
        <v>43765.208333333328</v>
      </c>
    </row>
    <row r="404" spans="1:20" ht="19.2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5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7"/>
        <v>film &amp; video</v>
      </c>
      <c r="R404" t="str">
        <f t="shared" si="38"/>
        <v>shorts</v>
      </c>
      <c r="S404" s="9">
        <f t="shared" si="39"/>
        <v>40914.25</v>
      </c>
      <c r="T404" s="9">
        <f t="shared" si="40"/>
        <v>40961.25</v>
      </c>
    </row>
    <row r="405" spans="1:20" ht="19.2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5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7"/>
        <v>theater</v>
      </c>
      <c r="R405" t="str">
        <f t="shared" si="38"/>
        <v>plays</v>
      </c>
      <c r="S405" s="9">
        <f t="shared" si="39"/>
        <v>40310.208333333336</v>
      </c>
      <c r="T405" s="9">
        <f t="shared" si="40"/>
        <v>40346.208333333336</v>
      </c>
    </row>
    <row r="406" spans="1:20" ht="19.2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5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7"/>
        <v>theater</v>
      </c>
      <c r="R406" t="str">
        <f t="shared" si="38"/>
        <v>plays</v>
      </c>
      <c r="S406" s="9">
        <f t="shared" si="39"/>
        <v>43053.25</v>
      </c>
      <c r="T406" s="9">
        <f t="shared" si="40"/>
        <v>43056.25</v>
      </c>
    </row>
    <row r="407" spans="1:20" ht="19.2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5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7"/>
        <v>theater</v>
      </c>
      <c r="R407" t="str">
        <f t="shared" si="38"/>
        <v>plays</v>
      </c>
      <c r="S407" s="9">
        <f t="shared" si="39"/>
        <v>43255.208333333328</v>
      </c>
      <c r="T407" s="9">
        <f t="shared" si="40"/>
        <v>43305.208333333328</v>
      </c>
    </row>
    <row r="408" spans="1:20" ht="33.6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5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7"/>
        <v>film &amp; video</v>
      </c>
      <c r="R408" t="str">
        <f t="shared" si="38"/>
        <v>documentary</v>
      </c>
      <c r="S408" s="9">
        <f t="shared" si="39"/>
        <v>41304.25</v>
      </c>
      <c r="T408" s="9">
        <f t="shared" si="40"/>
        <v>41316.25</v>
      </c>
    </row>
    <row r="409" spans="1:20" ht="33.6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5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7"/>
        <v>theater</v>
      </c>
      <c r="R409" t="str">
        <f t="shared" si="38"/>
        <v>plays</v>
      </c>
      <c r="S409" s="9">
        <f t="shared" si="39"/>
        <v>43751.208333333328</v>
      </c>
      <c r="T409" s="9">
        <f t="shared" si="40"/>
        <v>43758.208333333328</v>
      </c>
    </row>
    <row r="410" spans="1:20" ht="19.2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5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7"/>
        <v>film &amp; video</v>
      </c>
      <c r="R410" t="str">
        <f t="shared" si="38"/>
        <v>documentary</v>
      </c>
      <c r="S410" s="9">
        <f t="shared" si="39"/>
        <v>42541.208333333328</v>
      </c>
      <c r="T410" s="9">
        <f t="shared" si="40"/>
        <v>42561.208333333328</v>
      </c>
    </row>
    <row r="411" spans="1:20" ht="19.2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5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7"/>
        <v>music</v>
      </c>
      <c r="R411" t="str">
        <f t="shared" si="38"/>
        <v>rock</v>
      </c>
      <c r="S411" s="9">
        <f t="shared" si="39"/>
        <v>42843.208333333328</v>
      </c>
      <c r="T411" s="9">
        <f t="shared" si="40"/>
        <v>42847.208333333328</v>
      </c>
    </row>
    <row r="412" spans="1:20" ht="33.6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5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7"/>
        <v>games</v>
      </c>
      <c r="R412" t="str">
        <f t="shared" si="38"/>
        <v>mobile games</v>
      </c>
      <c r="S412" s="9">
        <f t="shared" si="39"/>
        <v>42122.208333333328</v>
      </c>
      <c r="T412" s="9">
        <f t="shared" si="40"/>
        <v>42122.208333333328</v>
      </c>
    </row>
    <row r="413" spans="1:20" ht="19.2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5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7"/>
        <v>theater</v>
      </c>
      <c r="R413" t="str">
        <f t="shared" si="38"/>
        <v>plays</v>
      </c>
      <c r="S413" s="9">
        <f t="shared" si="39"/>
        <v>42884.208333333328</v>
      </c>
      <c r="T413" s="9">
        <f t="shared" si="40"/>
        <v>42886.208333333328</v>
      </c>
    </row>
    <row r="414" spans="1:20" ht="19.2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5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7"/>
        <v>publishing</v>
      </c>
      <c r="R414" t="str">
        <f t="shared" si="38"/>
        <v>fiction</v>
      </c>
      <c r="S414" s="9">
        <f t="shared" si="39"/>
        <v>41642.25</v>
      </c>
      <c r="T414" s="9">
        <f t="shared" si="40"/>
        <v>41652.25</v>
      </c>
    </row>
    <row r="415" spans="1:20" ht="19.2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5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7"/>
        <v>film &amp; video</v>
      </c>
      <c r="R415" t="str">
        <f t="shared" si="38"/>
        <v>animation</v>
      </c>
      <c r="S415" s="9">
        <f t="shared" si="39"/>
        <v>43431.25</v>
      </c>
      <c r="T415" s="9">
        <f t="shared" si="40"/>
        <v>43458.25</v>
      </c>
    </row>
    <row r="416" spans="1:20" ht="33.6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5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7"/>
        <v>food</v>
      </c>
      <c r="R416" t="str">
        <f t="shared" si="38"/>
        <v>food trucks</v>
      </c>
      <c r="S416" s="9">
        <f t="shared" si="39"/>
        <v>40288.208333333336</v>
      </c>
      <c r="T416" s="9">
        <f t="shared" si="40"/>
        <v>40296.208333333336</v>
      </c>
    </row>
    <row r="417" spans="1:20" ht="19.2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5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7"/>
        <v>theater</v>
      </c>
      <c r="R417" t="str">
        <f t="shared" si="38"/>
        <v>plays</v>
      </c>
      <c r="S417" s="9">
        <f t="shared" si="39"/>
        <v>40921.25</v>
      </c>
      <c r="T417" s="9">
        <f t="shared" si="40"/>
        <v>40938.25</v>
      </c>
    </row>
    <row r="418" spans="1:20" ht="33.6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5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7"/>
        <v>film &amp; video</v>
      </c>
      <c r="R418" t="str">
        <f t="shared" si="38"/>
        <v>documentary</v>
      </c>
      <c r="S418" s="9">
        <f t="shared" si="39"/>
        <v>40560.25</v>
      </c>
      <c r="T418" s="9">
        <f t="shared" si="40"/>
        <v>40569.25</v>
      </c>
    </row>
    <row r="419" spans="1:20" ht="19.2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5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7"/>
        <v>theater</v>
      </c>
      <c r="R419" t="str">
        <f t="shared" si="38"/>
        <v>plays</v>
      </c>
      <c r="S419" s="9">
        <f t="shared" si="39"/>
        <v>43407.208333333328</v>
      </c>
      <c r="T419" s="9">
        <f t="shared" si="40"/>
        <v>43431.25</v>
      </c>
    </row>
    <row r="420" spans="1:20" ht="19.2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5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7"/>
        <v>film &amp; video</v>
      </c>
      <c r="R420" t="str">
        <f t="shared" si="38"/>
        <v>documentary</v>
      </c>
      <c r="S420" s="9">
        <f t="shared" si="39"/>
        <v>41035.208333333336</v>
      </c>
      <c r="T420" s="9">
        <f t="shared" si="40"/>
        <v>41036.208333333336</v>
      </c>
    </row>
    <row r="421" spans="1:20" ht="19.2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5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7"/>
        <v>technology</v>
      </c>
      <c r="R421" t="str">
        <f t="shared" si="38"/>
        <v>web</v>
      </c>
      <c r="S421" s="9">
        <f t="shared" si="39"/>
        <v>40899.25</v>
      </c>
      <c r="T421" s="9">
        <f t="shared" si="40"/>
        <v>40905.25</v>
      </c>
    </row>
    <row r="422" spans="1:20" ht="19.2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5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7"/>
        <v>theater</v>
      </c>
      <c r="R422" t="str">
        <f t="shared" si="38"/>
        <v>plays</v>
      </c>
      <c r="S422" s="9">
        <f t="shared" si="39"/>
        <v>42911.208333333328</v>
      </c>
      <c r="T422" s="9">
        <f t="shared" si="40"/>
        <v>42925.208333333328</v>
      </c>
    </row>
    <row r="423" spans="1:20" ht="19.2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5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7"/>
        <v>technology</v>
      </c>
      <c r="R423" t="str">
        <f t="shared" si="38"/>
        <v>wearables</v>
      </c>
      <c r="S423" s="9">
        <f t="shared" si="39"/>
        <v>42915.208333333328</v>
      </c>
      <c r="T423" s="9">
        <f t="shared" si="40"/>
        <v>42945.208333333328</v>
      </c>
    </row>
    <row r="424" spans="1:20" ht="33.6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5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7"/>
        <v>theater</v>
      </c>
      <c r="R424" t="str">
        <f t="shared" si="38"/>
        <v>plays</v>
      </c>
      <c r="S424" s="9">
        <f t="shared" si="39"/>
        <v>40285.208333333336</v>
      </c>
      <c r="T424" s="9">
        <f t="shared" si="40"/>
        <v>40305.208333333336</v>
      </c>
    </row>
    <row r="425" spans="1:20" ht="19.2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5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7"/>
        <v>food</v>
      </c>
      <c r="R425" t="str">
        <f t="shared" si="38"/>
        <v>food trucks</v>
      </c>
      <c r="S425" s="9">
        <f t="shared" si="39"/>
        <v>40808.208333333336</v>
      </c>
      <c r="T425" s="9">
        <f t="shared" si="40"/>
        <v>40810.208333333336</v>
      </c>
    </row>
    <row r="426" spans="1:20" ht="19.2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5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7"/>
        <v>music</v>
      </c>
      <c r="R426" t="str">
        <f t="shared" si="38"/>
        <v>indie rock</v>
      </c>
      <c r="S426" s="9">
        <f t="shared" si="39"/>
        <v>43208.208333333328</v>
      </c>
      <c r="T426" s="9">
        <f t="shared" si="40"/>
        <v>43214.208333333328</v>
      </c>
    </row>
    <row r="427" spans="1:20" ht="33.6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5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7"/>
        <v>photography</v>
      </c>
      <c r="R427" t="str">
        <f t="shared" si="38"/>
        <v>photography books</v>
      </c>
      <c r="S427" s="9">
        <f t="shared" si="39"/>
        <v>42213.208333333328</v>
      </c>
      <c r="T427" s="9">
        <f t="shared" si="40"/>
        <v>42219.208333333328</v>
      </c>
    </row>
    <row r="428" spans="1:20" ht="19.2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5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7"/>
        <v>theater</v>
      </c>
      <c r="R428" t="str">
        <f t="shared" si="38"/>
        <v>plays</v>
      </c>
      <c r="S428" s="9">
        <f t="shared" si="39"/>
        <v>41332.25</v>
      </c>
      <c r="T428" s="9">
        <f t="shared" si="40"/>
        <v>41339.25</v>
      </c>
    </row>
    <row r="429" spans="1:20" ht="19.2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5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7"/>
        <v>theater</v>
      </c>
      <c r="R429" t="str">
        <f t="shared" si="38"/>
        <v>plays</v>
      </c>
      <c r="S429" s="9">
        <f t="shared" si="39"/>
        <v>41895.208333333336</v>
      </c>
      <c r="T429" s="9">
        <f t="shared" si="40"/>
        <v>41927.208333333336</v>
      </c>
    </row>
    <row r="430" spans="1:20" ht="19.2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5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7"/>
        <v>film &amp; video</v>
      </c>
      <c r="R430" t="str">
        <f t="shared" si="38"/>
        <v>animation</v>
      </c>
      <c r="S430" s="9">
        <f t="shared" si="39"/>
        <v>40585.25</v>
      </c>
      <c r="T430" s="9">
        <f t="shared" si="40"/>
        <v>40592.25</v>
      </c>
    </row>
    <row r="431" spans="1:20" ht="19.2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5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7"/>
        <v>photography</v>
      </c>
      <c r="R431" t="str">
        <f t="shared" si="38"/>
        <v>photography books</v>
      </c>
      <c r="S431" s="9">
        <f t="shared" si="39"/>
        <v>41680.25</v>
      </c>
      <c r="T431" s="9">
        <f t="shared" si="40"/>
        <v>41708.208333333336</v>
      </c>
    </row>
    <row r="432" spans="1:20" ht="33.6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5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7"/>
        <v>theater</v>
      </c>
      <c r="R432" t="str">
        <f t="shared" si="38"/>
        <v>plays</v>
      </c>
      <c r="S432" s="9">
        <f t="shared" si="39"/>
        <v>43737.208333333328</v>
      </c>
      <c r="T432" s="9">
        <f t="shared" si="40"/>
        <v>43771.208333333328</v>
      </c>
    </row>
    <row r="433" spans="1:20" ht="19.2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5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7"/>
        <v>theater</v>
      </c>
      <c r="R433" t="str">
        <f t="shared" si="38"/>
        <v>plays</v>
      </c>
      <c r="S433" s="9">
        <f t="shared" si="39"/>
        <v>43273.208333333328</v>
      </c>
      <c r="T433" s="9">
        <f t="shared" si="40"/>
        <v>43290.208333333328</v>
      </c>
    </row>
    <row r="434" spans="1:20" ht="33.6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5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7"/>
        <v>theater</v>
      </c>
      <c r="R434" t="str">
        <f t="shared" si="38"/>
        <v>plays</v>
      </c>
      <c r="S434" s="9">
        <f t="shared" si="39"/>
        <v>41761.208333333336</v>
      </c>
      <c r="T434" s="9">
        <f t="shared" si="40"/>
        <v>41781.208333333336</v>
      </c>
    </row>
    <row r="435" spans="1:20" ht="19.2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5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7"/>
        <v>film &amp; video</v>
      </c>
      <c r="R435" t="str">
        <f t="shared" si="38"/>
        <v>documentary</v>
      </c>
      <c r="S435" s="9">
        <f t="shared" si="39"/>
        <v>41603.25</v>
      </c>
      <c r="T435" s="9">
        <f t="shared" si="40"/>
        <v>41619.25</v>
      </c>
    </row>
    <row r="436" spans="1:20" ht="19.2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5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7"/>
        <v>theater</v>
      </c>
      <c r="R436" t="str">
        <f t="shared" si="38"/>
        <v>plays</v>
      </c>
      <c r="S436" s="9">
        <f t="shared" si="39"/>
        <v>42705.25</v>
      </c>
      <c r="T436" s="9">
        <f t="shared" si="40"/>
        <v>42719.25</v>
      </c>
    </row>
    <row r="437" spans="1:20" ht="19.2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5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7"/>
        <v>theater</v>
      </c>
      <c r="R437" t="str">
        <f t="shared" si="38"/>
        <v>plays</v>
      </c>
      <c r="S437" s="9">
        <f t="shared" si="39"/>
        <v>41988.25</v>
      </c>
      <c r="T437" s="9">
        <f t="shared" si="40"/>
        <v>42000.25</v>
      </c>
    </row>
    <row r="438" spans="1:20" ht="33.6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5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7"/>
        <v>music</v>
      </c>
      <c r="R438" t="str">
        <f t="shared" si="38"/>
        <v>jazz</v>
      </c>
      <c r="S438" s="9">
        <f t="shared" si="39"/>
        <v>43575.208333333328</v>
      </c>
      <c r="T438" s="9">
        <f t="shared" si="40"/>
        <v>43576.208333333328</v>
      </c>
    </row>
    <row r="439" spans="1:20" ht="19.2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5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7"/>
        <v>film &amp; video</v>
      </c>
      <c r="R439" t="str">
        <f t="shared" si="38"/>
        <v>animation</v>
      </c>
      <c r="S439" s="9">
        <f t="shared" si="39"/>
        <v>42260.208333333328</v>
      </c>
      <c r="T439" s="9">
        <f t="shared" si="40"/>
        <v>42263.208333333328</v>
      </c>
    </row>
    <row r="440" spans="1:20" ht="33.6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5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7"/>
        <v>theater</v>
      </c>
      <c r="R440" t="str">
        <f t="shared" si="38"/>
        <v>plays</v>
      </c>
      <c r="S440" s="9">
        <f t="shared" si="39"/>
        <v>41337.25</v>
      </c>
      <c r="T440" s="9">
        <f t="shared" si="40"/>
        <v>41367.208333333336</v>
      </c>
    </row>
    <row r="441" spans="1:20" ht="19.2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5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7"/>
        <v>film &amp; video</v>
      </c>
      <c r="R441" t="str">
        <f t="shared" si="38"/>
        <v>science fiction</v>
      </c>
      <c r="S441" s="9">
        <f t="shared" si="39"/>
        <v>42680.208333333328</v>
      </c>
      <c r="T441" s="9">
        <f t="shared" si="40"/>
        <v>42687.25</v>
      </c>
    </row>
    <row r="442" spans="1:20" ht="19.2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5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7"/>
        <v>film &amp; video</v>
      </c>
      <c r="R442" t="str">
        <f t="shared" si="38"/>
        <v>television</v>
      </c>
      <c r="S442" s="9">
        <f t="shared" si="39"/>
        <v>42916.208333333328</v>
      </c>
      <c r="T442" s="9">
        <f t="shared" si="40"/>
        <v>42926.208333333328</v>
      </c>
    </row>
    <row r="443" spans="1:20" ht="19.2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5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7"/>
        <v>technology</v>
      </c>
      <c r="R443" t="str">
        <f t="shared" si="38"/>
        <v>wearables</v>
      </c>
      <c r="S443" s="9">
        <f t="shared" si="39"/>
        <v>41025.208333333336</v>
      </c>
      <c r="T443" s="9">
        <f t="shared" si="40"/>
        <v>41053.208333333336</v>
      </c>
    </row>
    <row r="444" spans="1:20" ht="33.6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5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7"/>
        <v>theater</v>
      </c>
      <c r="R444" t="str">
        <f t="shared" si="38"/>
        <v>plays</v>
      </c>
      <c r="S444" s="9">
        <f t="shared" si="39"/>
        <v>42980.208333333328</v>
      </c>
      <c r="T444" s="9">
        <f t="shared" si="40"/>
        <v>42996.208333333328</v>
      </c>
    </row>
    <row r="445" spans="1:20" ht="33.6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5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7"/>
        <v>theater</v>
      </c>
      <c r="R445" t="str">
        <f t="shared" si="38"/>
        <v>plays</v>
      </c>
      <c r="S445" s="9">
        <f t="shared" si="39"/>
        <v>40451.208333333336</v>
      </c>
      <c r="T445" s="9">
        <f t="shared" si="40"/>
        <v>40470.208333333336</v>
      </c>
    </row>
    <row r="446" spans="1:20" ht="19.2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5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7"/>
        <v>music</v>
      </c>
      <c r="R446" t="str">
        <f t="shared" si="38"/>
        <v>indie rock</v>
      </c>
      <c r="S446" s="9">
        <f t="shared" si="39"/>
        <v>40748.208333333336</v>
      </c>
      <c r="T446" s="9">
        <f t="shared" si="40"/>
        <v>40750.208333333336</v>
      </c>
    </row>
    <row r="447" spans="1:20" ht="33.6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5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7"/>
        <v>theater</v>
      </c>
      <c r="R447" t="str">
        <f t="shared" si="38"/>
        <v>plays</v>
      </c>
      <c r="S447" s="9">
        <f t="shared" si="39"/>
        <v>40515.25</v>
      </c>
      <c r="T447" s="9">
        <f t="shared" si="40"/>
        <v>40536.25</v>
      </c>
    </row>
    <row r="448" spans="1:20" ht="19.2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5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7"/>
        <v>technology</v>
      </c>
      <c r="R448" t="str">
        <f t="shared" si="38"/>
        <v>wearables</v>
      </c>
      <c r="S448" s="9">
        <f t="shared" si="39"/>
        <v>41261.25</v>
      </c>
      <c r="T448" s="9">
        <f t="shared" si="40"/>
        <v>41263.25</v>
      </c>
    </row>
    <row r="449" spans="1:20" ht="33.6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5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7"/>
        <v>film &amp; video</v>
      </c>
      <c r="R449" t="str">
        <f t="shared" si="38"/>
        <v>television</v>
      </c>
      <c r="S449" s="9">
        <f t="shared" si="39"/>
        <v>43088.25</v>
      </c>
      <c r="T449" s="9">
        <f t="shared" si="40"/>
        <v>43104.25</v>
      </c>
    </row>
    <row r="450" spans="1:20" ht="33.6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ref="F450:F513" si="42">(E450/D450)*100</f>
        <v>50.482758620689658</v>
      </c>
      <c r="G450" t="s">
        <v>14</v>
      </c>
      <c r="H450">
        <v>605</v>
      </c>
      <c r="I450" s="5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ref="Q450:Q513" si="43">LEFT(P450, SEARCH("/",P450)- 1)</f>
        <v>games</v>
      </c>
      <c r="R450" t="str">
        <f t="shared" ref="R450:R513" si="44">MID(P450, SEARCH("/",P450) +1, LEN(P450))</f>
        <v>video games</v>
      </c>
      <c r="S450" s="9">
        <f t="shared" ref="S450:S513" si="45">(((L450/60)/60)/24)+DATE(1970,1,1)</f>
        <v>41378.208333333336</v>
      </c>
      <c r="T450" s="9">
        <f t="shared" ref="T450:T513" si="46">(((M450/60)/60)/24)+DATE(1970,1,1)</f>
        <v>41380.208333333336</v>
      </c>
    </row>
    <row r="451" spans="1:20" ht="19.2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42"/>
        <v>967</v>
      </c>
      <c r="G451" t="s">
        <v>20</v>
      </c>
      <c r="H451">
        <v>86</v>
      </c>
      <c r="I451" s="5">
        <f t="shared" ref="I451:I514" si="47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si="43"/>
        <v>games</v>
      </c>
      <c r="R451" t="str">
        <f t="shared" si="44"/>
        <v>video games</v>
      </c>
      <c r="S451" s="9">
        <f t="shared" si="45"/>
        <v>43530.25</v>
      </c>
      <c r="T451" s="9">
        <f t="shared" si="46"/>
        <v>43547.208333333328</v>
      </c>
    </row>
    <row r="452" spans="1:20" ht="19.2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5">
        <f t="shared" si="47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3"/>
        <v>film &amp; video</v>
      </c>
      <c r="R452" t="str">
        <f t="shared" si="44"/>
        <v>animation</v>
      </c>
      <c r="S452" s="9">
        <f t="shared" si="45"/>
        <v>43394.208333333328</v>
      </c>
      <c r="T452" s="9">
        <f t="shared" si="46"/>
        <v>43417.25</v>
      </c>
    </row>
    <row r="453" spans="1:20" ht="19.2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5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3"/>
        <v>music</v>
      </c>
      <c r="R453" t="str">
        <f t="shared" si="44"/>
        <v>rock</v>
      </c>
      <c r="S453" s="9">
        <f t="shared" si="45"/>
        <v>42935.208333333328</v>
      </c>
      <c r="T453" s="9">
        <f t="shared" si="46"/>
        <v>42966.208333333328</v>
      </c>
    </row>
    <row r="454" spans="1:20" ht="33.6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5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3"/>
        <v>film &amp; video</v>
      </c>
      <c r="R454" t="str">
        <f t="shared" si="44"/>
        <v>drama</v>
      </c>
      <c r="S454" s="9">
        <f t="shared" si="45"/>
        <v>40365.208333333336</v>
      </c>
      <c r="T454" s="9">
        <f t="shared" si="46"/>
        <v>40366.208333333336</v>
      </c>
    </row>
    <row r="455" spans="1:20" ht="33.6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5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3"/>
        <v>film &amp; video</v>
      </c>
      <c r="R455" t="str">
        <f t="shared" si="44"/>
        <v>science fiction</v>
      </c>
      <c r="S455" s="9">
        <f t="shared" si="45"/>
        <v>42705.25</v>
      </c>
      <c r="T455" s="9">
        <f t="shared" si="46"/>
        <v>42746.25</v>
      </c>
    </row>
    <row r="456" spans="1:20" ht="33.6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5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3"/>
        <v>film &amp; video</v>
      </c>
      <c r="R456" t="str">
        <f t="shared" si="44"/>
        <v>drama</v>
      </c>
      <c r="S456" s="9">
        <f t="shared" si="45"/>
        <v>41568.208333333336</v>
      </c>
      <c r="T456" s="9">
        <f t="shared" si="46"/>
        <v>41604.25</v>
      </c>
    </row>
    <row r="457" spans="1:20" ht="19.2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5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3"/>
        <v>theater</v>
      </c>
      <c r="R457" t="str">
        <f t="shared" si="44"/>
        <v>plays</v>
      </c>
      <c r="S457" s="9">
        <f t="shared" si="45"/>
        <v>40809.208333333336</v>
      </c>
      <c r="T457" s="9">
        <f t="shared" si="46"/>
        <v>40832.208333333336</v>
      </c>
    </row>
    <row r="458" spans="1:20" ht="33.6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5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3"/>
        <v>music</v>
      </c>
      <c r="R458" t="str">
        <f t="shared" si="44"/>
        <v>indie rock</v>
      </c>
      <c r="S458" s="9">
        <f t="shared" si="45"/>
        <v>43141.25</v>
      </c>
      <c r="T458" s="9">
        <f t="shared" si="46"/>
        <v>43141.25</v>
      </c>
    </row>
    <row r="459" spans="1:20" ht="19.2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5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3"/>
        <v>theater</v>
      </c>
      <c r="R459" t="str">
        <f t="shared" si="44"/>
        <v>plays</v>
      </c>
      <c r="S459" s="9">
        <f t="shared" si="45"/>
        <v>42657.208333333328</v>
      </c>
      <c r="T459" s="9">
        <f t="shared" si="46"/>
        <v>42659.208333333328</v>
      </c>
    </row>
    <row r="460" spans="1:20" ht="19.2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5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3"/>
        <v>theater</v>
      </c>
      <c r="R460" t="str">
        <f t="shared" si="44"/>
        <v>plays</v>
      </c>
      <c r="S460" s="9">
        <f t="shared" si="45"/>
        <v>40265.208333333336</v>
      </c>
      <c r="T460" s="9">
        <f t="shared" si="46"/>
        <v>40309.208333333336</v>
      </c>
    </row>
    <row r="461" spans="1:20" ht="33.6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5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3"/>
        <v>film &amp; video</v>
      </c>
      <c r="R461" t="str">
        <f t="shared" si="44"/>
        <v>documentary</v>
      </c>
      <c r="S461" s="9">
        <f t="shared" si="45"/>
        <v>42001.25</v>
      </c>
      <c r="T461" s="9">
        <f t="shared" si="46"/>
        <v>42026.25</v>
      </c>
    </row>
    <row r="462" spans="1:20" ht="19.2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5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3"/>
        <v>theater</v>
      </c>
      <c r="R462" t="str">
        <f t="shared" si="44"/>
        <v>plays</v>
      </c>
      <c r="S462" s="9">
        <f t="shared" si="45"/>
        <v>40399.208333333336</v>
      </c>
      <c r="T462" s="9">
        <f t="shared" si="46"/>
        <v>40402.208333333336</v>
      </c>
    </row>
    <row r="463" spans="1:20" ht="19.2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5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3"/>
        <v>film &amp; video</v>
      </c>
      <c r="R463" t="str">
        <f t="shared" si="44"/>
        <v>drama</v>
      </c>
      <c r="S463" s="9">
        <f t="shared" si="45"/>
        <v>41757.208333333336</v>
      </c>
      <c r="T463" s="9">
        <f t="shared" si="46"/>
        <v>41777.208333333336</v>
      </c>
    </row>
    <row r="464" spans="1:20" ht="19.2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5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3"/>
        <v>games</v>
      </c>
      <c r="R464" t="str">
        <f t="shared" si="44"/>
        <v>mobile games</v>
      </c>
      <c r="S464" s="9">
        <f t="shared" si="45"/>
        <v>41304.25</v>
      </c>
      <c r="T464" s="9">
        <f t="shared" si="46"/>
        <v>41342.25</v>
      </c>
    </row>
    <row r="465" spans="1:20" ht="33.6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5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3"/>
        <v>film &amp; video</v>
      </c>
      <c r="R465" t="str">
        <f t="shared" si="44"/>
        <v>animation</v>
      </c>
      <c r="S465" s="9">
        <f t="shared" si="45"/>
        <v>41639.25</v>
      </c>
      <c r="T465" s="9">
        <f t="shared" si="46"/>
        <v>41643.25</v>
      </c>
    </row>
    <row r="466" spans="1:20" ht="33.6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5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3"/>
        <v>theater</v>
      </c>
      <c r="R466" t="str">
        <f t="shared" si="44"/>
        <v>plays</v>
      </c>
      <c r="S466" s="9">
        <f t="shared" si="45"/>
        <v>43142.25</v>
      </c>
      <c r="T466" s="9">
        <f t="shared" si="46"/>
        <v>43156.25</v>
      </c>
    </row>
    <row r="467" spans="1:20" ht="19.2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5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3"/>
        <v>publishing</v>
      </c>
      <c r="R467" t="str">
        <f t="shared" si="44"/>
        <v>translations</v>
      </c>
      <c r="S467" s="9">
        <f t="shared" si="45"/>
        <v>43127.25</v>
      </c>
      <c r="T467" s="9">
        <f t="shared" si="46"/>
        <v>43136.25</v>
      </c>
    </row>
    <row r="468" spans="1:20" ht="19.2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5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3"/>
        <v>technology</v>
      </c>
      <c r="R468" t="str">
        <f t="shared" si="44"/>
        <v>wearables</v>
      </c>
      <c r="S468" s="9">
        <f t="shared" si="45"/>
        <v>41409.208333333336</v>
      </c>
      <c r="T468" s="9">
        <f t="shared" si="46"/>
        <v>41432.208333333336</v>
      </c>
    </row>
    <row r="469" spans="1:20" ht="33.6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5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3"/>
        <v>technology</v>
      </c>
      <c r="R469" t="str">
        <f t="shared" si="44"/>
        <v>web</v>
      </c>
      <c r="S469" s="9">
        <f t="shared" si="45"/>
        <v>42331.25</v>
      </c>
      <c r="T469" s="9">
        <f t="shared" si="46"/>
        <v>42338.25</v>
      </c>
    </row>
    <row r="470" spans="1:20" ht="19.2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5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3"/>
        <v>theater</v>
      </c>
      <c r="R470" t="str">
        <f t="shared" si="44"/>
        <v>plays</v>
      </c>
      <c r="S470" s="9">
        <f t="shared" si="45"/>
        <v>43569.208333333328</v>
      </c>
      <c r="T470" s="9">
        <f t="shared" si="46"/>
        <v>43585.208333333328</v>
      </c>
    </row>
    <row r="471" spans="1:20" ht="19.2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5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3"/>
        <v>film &amp; video</v>
      </c>
      <c r="R471" t="str">
        <f t="shared" si="44"/>
        <v>drama</v>
      </c>
      <c r="S471" s="9">
        <f t="shared" si="45"/>
        <v>42142.208333333328</v>
      </c>
      <c r="T471" s="9">
        <f t="shared" si="46"/>
        <v>42144.208333333328</v>
      </c>
    </row>
    <row r="472" spans="1:20" ht="19.2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5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3"/>
        <v>technology</v>
      </c>
      <c r="R472" t="str">
        <f t="shared" si="44"/>
        <v>wearables</v>
      </c>
      <c r="S472" s="9">
        <f t="shared" si="45"/>
        <v>42716.25</v>
      </c>
      <c r="T472" s="9">
        <f t="shared" si="46"/>
        <v>42723.25</v>
      </c>
    </row>
    <row r="473" spans="1:20" ht="19.2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5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3"/>
        <v>food</v>
      </c>
      <c r="R473" t="str">
        <f t="shared" si="44"/>
        <v>food trucks</v>
      </c>
      <c r="S473" s="9">
        <f t="shared" si="45"/>
        <v>41031.208333333336</v>
      </c>
      <c r="T473" s="9">
        <f t="shared" si="46"/>
        <v>41031.208333333336</v>
      </c>
    </row>
    <row r="474" spans="1:20" ht="33.6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5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3"/>
        <v>music</v>
      </c>
      <c r="R474" t="str">
        <f t="shared" si="44"/>
        <v>rock</v>
      </c>
      <c r="S474" s="9">
        <f t="shared" si="45"/>
        <v>43535.208333333328</v>
      </c>
      <c r="T474" s="9">
        <f t="shared" si="46"/>
        <v>43589.208333333328</v>
      </c>
    </row>
    <row r="475" spans="1:20" ht="19.2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5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3"/>
        <v>music</v>
      </c>
      <c r="R475" t="str">
        <f t="shared" si="44"/>
        <v>electric music</v>
      </c>
      <c r="S475" s="9">
        <f t="shared" si="45"/>
        <v>43277.208333333328</v>
      </c>
      <c r="T475" s="9">
        <f t="shared" si="46"/>
        <v>43278.208333333328</v>
      </c>
    </row>
    <row r="476" spans="1:20" ht="19.2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5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3"/>
        <v>film &amp; video</v>
      </c>
      <c r="R476" t="str">
        <f t="shared" si="44"/>
        <v>television</v>
      </c>
      <c r="S476" s="9">
        <f t="shared" si="45"/>
        <v>41989.25</v>
      </c>
      <c r="T476" s="9">
        <f t="shared" si="46"/>
        <v>41990.25</v>
      </c>
    </row>
    <row r="477" spans="1:20" ht="33.6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5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3"/>
        <v>publishing</v>
      </c>
      <c r="R477" t="str">
        <f t="shared" si="44"/>
        <v>translations</v>
      </c>
      <c r="S477" s="9">
        <f t="shared" si="45"/>
        <v>41450.208333333336</v>
      </c>
      <c r="T477" s="9">
        <f t="shared" si="46"/>
        <v>41454.208333333336</v>
      </c>
    </row>
    <row r="478" spans="1:20" ht="33.6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5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3"/>
        <v>publishing</v>
      </c>
      <c r="R478" t="str">
        <f t="shared" si="44"/>
        <v>fiction</v>
      </c>
      <c r="S478" s="9">
        <f t="shared" si="45"/>
        <v>43322.208333333328</v>
      </c>
      <c r="T478" s="9">
        <f t="shared" si="46"/>
        <v>43328.208333333328</v>
      </c>
    </row>
    <row r="479" spans="1:20" ht="19.2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5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3"/>
        <v>film &amp; video</v>
      </c>
      <c r="R479" t="str">
        <f t="shared" si="44"/>
        <v>science fiction</v>
      </c>
      <c r="S479" s="9">
        <f t="shared" si="45"/>
        <v>40720.208333333336</v>
      </c>
      <c r="T479" s="9">
        <f t="shared" si="46"/>
        <v>40747.208333333336</v>
      </c>
    </row>
    <row r="480" spans="1:20" ht="19.2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5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3"/>
        <v>technology</v>
      </c>
      <c r="R480" t="str">
        <f t="shared" si="44"/>
        <v>wearables</v>
      </c>
      <c r="S480" s="9">
        <f t="shared" si="45"/>
        <v>42072.208333333328</v>
      </c>
      <c r="T480" s="9">
        <f t="shared" si="46"/>
        <v>42084.208333333328</v>
      </c>
    </row>
    <row r="481" spans="1:20" ht="33.6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5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3"/>
        <v>food</v>
      </c>
      <c r="R481" t="str">
        <f t="shared" si="44"/>
        <v>food trucks</v>
      </c>
      <c r="S481" s="9">
        <f t="shared" si="45"/>
        <v>42945.208333333328</v>
      </c>
      <c r="T481" s="9">
        <f t="shared" si="46"/>
        <v>42947.208333333328</v>
      </c>
    </row>
    <row r="482" spans="1:20" ht="19.2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5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3"/>
        <v>photography</v>
      </c>
      <c r="R482" t="str">
        <f t="shared" si="44"/>
        <v>photography books</v>
      </c>
      <c r="S482" s="9">
        <f t="shared" si="45"/>
        <v>40248.25</v>
      </c>
      <c r="T482" s="9">
        <f t="shared" si="46"/>
        <v>40257.208333333336</v>
      </c>
    </row>
    <row r="483" spans="1:20" ht="33.6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5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3"/>
        <v>theater</v>
      </c>
      <c r="R483" t="str">
        <f t="shared" si="44"/>
        <v>plays</v>
      </c>
      <c r="S483" s="9">
        <f t="shared" si="45"/>
        <v>41913.208333333336</v>
      </c>
      <c r="T483" s="9">
        <f t="shared" si="46"/>
        <v>41955.25</v>
      </c>
    </row>
    <row r="484" spans="1:20" ht="33.6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5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3"/>
        <v>publishing</v>
      </c>
      <c r="R484" t="str">
        <f t="shared" si="44"/>
        <v>fiction</v>
      </c>
      <c r="S484" s="9">
        <f t="shared" si="45"/>
        <v>40963.25</v>
      </c>
      <c r="T484" s="9">
        <f t="shared" si="46"/>
        <v>40974.25</v>
      </c>
    </row>
    <row r="485" spans="1:20" ht="33.6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5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3"/>
        <v>theater</v>
      </c>
      <c r="R485" t="str">
        <f t="shared" si="44"/>
        <v>plays</v>
      </c>
      <c r="S485" s="9">
        <f t="shared" si="45"/>
        <v>43811.25</v>
      </c>
      <c r="T485" s="9">
        <f t="shared" si="46"/>
        <v>43818.25</v>
      </c>
    </row>
    <row r="486" spans="1:20" ht="19.2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5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3"/>
        <v>food</v>
      </c>
      <c r="R486" t="str">
        <f t="shared" si="44"/>
        <v>food trucks</v>
      </c>
      <c r="S486" s="9">
        <f t="shared" si="45"/>
        <v>41855.208333333336</v>
      </c>
      <c r="T486" s="9">
        <f t="shared" si="46"/>
        <v>41904.208333333336</v>
      </c>
    </row>
    <row r="487" spans="1:20" ht="33.6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5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3"/>
        <v>theater</v>
      </c>
      <c r="R487" t="str">
        <f t="shared" si="44"/>
        <v>plays</v>
      </c>
      <c r="S487" s="9">
        <f t="shared" si="45"/>
        <v>43626.208333333328</v>
      </c>
      <c r="T487" s="9">
        <f t="shared" si="46"/>
        <v>43667.208333333328</v>
      </c>
    </row>
    <row r="488" spans="1:20" ht="33.6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5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3"/>
        <v>publishing</v>
      </c>
      <c r="R488" t="str">
        <f t="shared" si="44"/>
        <v>translations</v>
      </c>
      <c r="S488" s="9">
        <f t="shared" si="45"/>
        <v>43168.25</v>
      </c>
      <c r="T488" s="9">
        <f t="shared" si="46"/>
        <v>43183.208333333328</v>
      </c>
    </row>
    <row r="489" spans="1:20" ht="19.2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5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3"/>
        <v>theater</v>
      </c>
      <c r="R489" t="str">
        <f t="shared" si="44"/>
        <v>plays</v>
      </c>
      <c r="S489" s="9">
        <f t="shared" si="45"/>
        <v>42845.208333333328</v>
      </c>
      <c r="T489" s="9">
        <f t="shared" si="46"/>
        <v>42878.208333333328</v>
      </c>
    </row>
    <row r="490" spans="1:20" ht="33.6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5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3"/>
        <v>theater</v>
      </c>
      <c r="R490" t="str">
        <f t="shared" si="44"/>
        <v>plays</v>
      </c>
      <c r="S490" s="9">
        <f t="shared" si="45"/>
        <v>42403.25</v>
      </c>
      <c r="T490" s="9">
        <f t="shared" si="46"/>
        <v>42420.25</v>
      </c>
    </row>
    <row r="491" spans="1:20" ht="19.2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5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3"/>
        <v>technology</v>
      </c>
      <c r="R491" t="str">
        <f t="shared" si="44"/>
        <v>wearables</v>
      </c>
      <c r="S491" s="9">
        <f t="shared" si="45"/>
        <v>40406.208333333336</v>
      </c>
      <c r="T491" s="9">
        <f t="shared" si="46"/>
        <v>40411.208333333336</v>
      </c>
    </row>
    <row r="492" spans="1:20" ht="33.6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5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3"/>
        <v>journalism</v>
      </c>
      <c r="R492" t="str">
        <f t="shared" si="44"/>
        <v>audio</v>
      </c>
      <c r="S492" s="9">
        <f t="shared" si="45"/>
        <v>43786.25</v>
      </c>
      <c r="T492" s="9">
        <f t="shared" si="46"/>
        <v>43793.25</v>
      </c>
    </row>
    <row r="493" spans="1:20" ht="33.6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5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3"/>
        <v>food</v>
      </c>
      <c r="R493" t="str">
        <f t="shared" si="44"/>
        <v>food trucks</v>
      </c>
      <c r="S493" s="9">
        <f t="shared" si="45"/>
        <v>41456.208333333336</v>
      </c>
      <c r="T493" s="9">
        <f t="shared" si="46"/>
        <v>41482.208333333336</v>
      </c>
    </row>
    <row r="494" spans="1:20" ht="19.2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5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3"/>
        <v>film &amp; video</v>
      </c>
      <c r="R494" t="str">
        <f t="shared" si="44"/>
        <v>shorts</v>
      </c>
      <c r="S494" s="9">
        <f t="shared" si="45"/>
        <v>40336.208333333336</v>
      </c>
      <c r="T494" s="9">
        <f t="shared" si="46"/>
        <v>40371.208333333336</v>
      </c>
    </row>
    <row r="495" spans="1:20" ht="19.2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5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3"/>
        <v>photography</v>
      </c>
      <c r="R495" t="str">
        <f t="shared" si="44"/>
        <v>photography books</v>
      </c>
      <c r="S495" s="9">
        <f t="shared" si="45"/>
        <v>43645.208333333328</v>
      </c>
      <c r="T495" s="9">
        <f t="shared" si="46"/>
        <v>43658.208333333328</v>
      </c>
    </row>
    <row r="496" spans="1:20" ht="33.6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5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3"/>
        <v>technology</v>
      </c>
      <c r="R496" t="str">
        <f t="shared" si="44"/>
        <v>wearables</v>
      </c>
      <c r="S496" s="9">
        <f t="shared" si="45"/>
        <v>40990.208333333336</v>
      </c>
      <c r="T496" s="9">
        <f t="shared" si="46"/>
        <v>40991.208333333336</v>
      </c>
    </row>
    <row r="497" spans="1:20" ht="19.2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5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3"/>
        <v>theater</v>
      </c>
      <c r="R497" t="str">
        <f t="shared" si="44"/>
        <v>plays</v>
      </c>
      <c r="S497" s="9">
        <f t="shared" si="45"/>
        <v>41800.208333333336</v>
      </c>
      <c r="T497" s="9">
        <f t="shared" si="46"/>
        <v>41804.208333333336</v>
      </c>
    </row>
    <row r="498" spans="1:20" ht="19.2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5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3"/>
        <v>film &amp; video</v>
      </c>
      <c r="R498" t="str">
        <f t="shared" si="44"/>
        <v>animation</v>
      </c>
      <c r="S498" s="9">
        <f t="shared" si="45"/>
        <v>42876.208333333328</v>
      </c>
      <c r="T498" s="9">
        <f t="shared" si="46"/>
        <v>42893.208333333328</v>
      </c>
    </row>
    <row r="499" spans="1:20" ht="19.2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5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3"/>
        <v>technology</v>
      </c>
      <c r="R499" t="str">
        <f t="shared" si="44"/>
        <v>wearables</v>
      </c>
      <c r="S499" s="9">
        <f t="shared" si="45"/>
        <v>42724.25</v>
      </c>
      <c r="T499" s="9">
        <f t="shared" si="46"/>
        <v>42724.25</v>
      </c>
    </row>
    <row r="500" spans="1:20" ht="19.2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5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3"/>
        <v>technology</v>
      </c>
      <c r="R500" t="str">
        <f t="shared" si="44"/>
        <v>web</v>
      </c>
      <c r="S500" s="9">
        <f t="shared" si="45"/>
        <v>42005.25</v>
      </c>
      <c r="T500" s="9">
        <f t="shared" si="46"/>
        <v>42007.25</v>
      </c>
    </row>
    <row r="501" spans="1:20" ht="33.6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5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3"/>
        <v>film &amp; video</v>
      </c>
      <c r="R501" t="str">
        <f t="shared" si="44"/>
        <v>documentary</v>
      </c>
      <c r="S501" s="9">
        <f t="shared" si="45"/>
        <v>42444.208333333328</v>
      </c>
      <c r="T501" s="9">
        <f t="shared" si="46"/>
        <v>42449.208333333328</v>
      </c>
    </row>
    <row r="502" spans="1:20" ht="33.6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5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3"/>
        <v>theater</v>
      </c>
      <c r="R502" t="str">
        <f t="shared" si="44"/>
        <v>plays</v>
      </c>
      <c r="S502" s="9">
        <f t="shared" si="45"/>
        <v>41395.208333333336</v>
      </c>
      <c r="T502" s="9">
        <f t="shared" si="46"/>
        <v>41423.208333333336</v>
      </c>
    </row>
    <row r="503" spans="1:20" ht="19.2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5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3"/>
        <v>film &amp; video</v>
      </c>
      <c r="R503" t="str">
        <f t="shared" si="44"/>
        <v>documentary</v>
      </c>
      <c r="S503" s="9">
        <f t="shared" si="45"/>
        <v>41345.208333333336</v>
      </c>
      <c r="T503" s="9">
        <f t="shared" si="46"/>
        <v>41347.208333333336</v>
      </c>
    </row>
    <row r="504" spans="1:20" ht="33.6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5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3"/>
        <v>games</v>
      </c>
      <c r="R504" t="str">
        <f t="shared" si="44"/>
        <v>video games</v>
      </c>
      <c r="S504" s="9">
        <f t="shared" si="45"/>
        <v>41117.208333333336</v>
      </c>
      <c r="T504" s="9">
        <f t="shared" si="46"/>
        <v>41146.208333333336</v>
      </c>
    </row>
    <row r="505" spans="1:20" ht="33.6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5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3"/>
        <v>film &amp; video</v>
      </c>
      <c r="R505" t="str">
        <f t="shared" si="44"/>
        <v>drama</v>
      </c>
      <c r="S505" s="9">
        <f t="shared" si="45"/>
        <v>42186.208333333328</v>
      </c>
      <c r="T505" s="9">
        <f t="shared" si="46"/>
        <v>42206.208333333328</v>
      </c>
    </row>
    <row r="506" spans="1:20" ht="19.2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5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3"/>
        <v>music</v>
      </c>
      <c r="R506" t="str">
        <f t="shared" si="44"/>
        <v>rock</v>
      </c>
      <c r="S506" s="9">
        <f t="shared" si="45"/>
        <v>42142.208333333328</v>
      </c>
      <c r="T506" s="9">
        <f t="shared" si="46"/>
        <v>42143.208333333328</v>
      </c>
    </row>
    <row r="507" spans="1:20" ht="19.2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5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3"/>
        <v>publishing</v>
      </c>
      <c r="R507" t="str">
        <f t="shared" si="44"/>
        <v>radio &amp; podcasts</v>
      </c>
      <c r="S507" s="9">
        <f t="shared" si="45"/>
        <v>41341.25</v>
      </c>
      <c r="T507" s="9">
        <f t="shared" si="46"/>
        <v>41383.208333333336</v>
      </c>
    </row>
    <row r="508" spans="1:20" ht="33.6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5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3"/>
        <v>theater</v>
      </c>
      <c r="R508" t="str">
        <f t="shared" si="44"/>
        <v>plays</v>
      </c>
      <c r="S508" s="9">
        <f t="shared" si="45"/>
        <v>43062.25</v>
      </c>
      <c r="T508" s="9">
        <f t="shared" si="46"/>
        <v>43079.25</v>
      </c>
    </row>
    <row r="509" spans="1:20" ht="33.6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5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3"/>
        <v>technology</v>
      </c>
      <c r="R509" t="str">
        <f t="shared" si="44"/>
        <v>web</v>
      </c>
      <c r="S509" s="9">
        <f t="shared" si="45"/>
        <v>41373.208333333336</v>
      </c>
      <c r="T509" s="9">
        <f t="shared" si="46"/>
        <v>41422.208333333336</v>
      </c>
    </row>
    <row r="510" spans="1:20" ht="19.2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5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3"/>
        <v>theater</v>
      </c>
      <c r="R510" t="str">
        <f t="shared" si="44"/>
        <v>plays</v>
      </c>
      <c r="S510" s="9">
        <f t="shared" si="45"/>
        <v>43310.208333333328</v>
      </c>
      <c r="T510" s="9">
        <f t="shared" si="46"/>
        <v>43331.208333333328</v>
      </c>
    </row>
    <row r="511" spans="1:20" ht="19.2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5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3"/>
        <v>theater</v>
      </c>
      <c r="R511" t="str">
        <f t="shared" si="44"/>
        <v>plays</v>
      </c>
      <c r="S511" s="9">
        <f t="shared" si="45"/>
        <v>41034.208333333336</v>
      </c>
      <c r="T511" s="9">
        <f t="shared" si="46"/>
        <v>41044.208333333336</v>
      </c>
    </row>
    <row r="512" spans="1:20" ht="19.2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5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3"/>
        <v>film &amp; video</v>
      </c>
      <c r="R512" t="str">
        <f t="shared" si="44"/>
        <v>drama</v>
      </c>
      <c r="S512" s="9">
        <f t="shared" si="45"/>
        <v>43251.208333333328</v>
      </c>
      <c r="T512" s="9">
        <f t="shared" si="46"/>
        <v>43275.208333333328</v>
      </c>
    </row>
    <row r="513" spans="1:20" ht="19.2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5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3"/>
        <v>theater</v>
      </c>
      <c r="R513" t="str">
        <f t="shared" si="44"/>
        <v>plays</v>
      </c>
      <c r="S513" s="9">
        <f t="shared" si="45"/>
        <v>43671.208333333328</v>
      </c>
      <c r="T513" s="9">
        <f t="shared" si="46"/>
        <v>43681.208333333328</v>
      </c>
    </row>
    <row r="514" spans="1:20" ht="19.2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ref="F514:F577" si="48">(E514/D514)*100</f>
        <v>139.31868131868131</v>
      </c>
      <c r="G514" t="s">
        <v>20</v>
      </c>
      <c r="H514">
        <v>239</v>
      </c>
      <c r="I514" s="5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ref="Q514:Q577" si="49">LEFT(P514, SEARCH("/",P514)- 1)</f>
        <v>games</v>
      </c>
      <c r="R514" t="str">
        <f t="shared" ref="R514:R577" si="50">MID(P514, SEARCH("/",P514) +1, LEN(P514))</f>
        <v>video games</v>
      </c>
      <c r="S514" s="9">
        <f t="shared" ref="S514:S577" si="51">(((L514/60)/60)/24)+DATE(1970,1,1)</f>
        <v>41825.208333333336</v>
      </c>
      <c r="T514" s="9">
        <f t="shared" ref="T514:T577" si="52">(((M514/60)/60)/24)+DATE(1970,1,1)</f>
        <v>41826.208333333336</v>
      </c>
    </row>
    <row r="515" spans="1:20" ht="33.6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48"/>
        <v>39.277108433734945</v>
      </c>
      <c r="G515" t="s">
        <v>74</v>
      </c>
      <c r="H515">
        <v>35</v>
      </c>
      <c r="I515" s="5">
        <f t="shared" ref="I515:I578" si="5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si="49"/>
        <v>film &amp; video</v>
      </c>
      <c r="R515" t="str">
        <f t="shared" si="50"/>
        <v>television</v>
      </c>
      <c r="S515" s="9">
        <f t="shared" si="51"/>
        <v>40430.208333333336</v>
      </c>
      <c r="T515" s="9">
        <f t="shared" si="52"/>
        <v>40432.208333333336</v>
      </c>
    </row>
    <row r="516" spans="1:20" ht="19.2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5">
        <f t="shared" si="5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9"/>
        <v>music</v>
      </c>
      <c r="R516" t="str">
        <f t="shared" si="50"/>
        <v>rock</v>
      </c>
      <c r="S516" s="9">
        <f t="shared" si="51"/>
        <v>41614.25</v>
      </c>
      <c r="T516" s="9">
        <f t="shared" si="52"/>
        <v>41619.25</v>
      </c>
    </row>
    <row r="517" spans="1:20" ht="19.2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5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9"/>
        <v>theater</v>
      </c>
      <c r="R517" t="str">
        <f t="shared" si="50"/>
        <v>plays</v>
      </c>
      <c r="S517" s="9">
        <f t="shared" si="51"/>
        <v>40900.25</v>
      </c>
      <c r="T517" s="9">
        <f t="shared" si="52"/>
        <v>40902.25</v>
      </c>
    </row>
    <row r="518" spans="1:20" ht="19.2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5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9"/>
        <v>publishing</v>
      </c>
      <c r="R518" t="str">
        <f t="shared" si="50"/>
        <v>nonfiction</v>
      </c>
      <c r="S518" s="9">
        <f t="shared" si="51"/>
        <v>40396.208333333336</v>
      </c>
      <c r="T518" s="9">
        <f t="shared" si="52"/>
        <v>40434.208333333336</v>
      </c>
    </row>
    <row r="519" spans="1:20" ht="33.6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5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9"/>
        <v>food</v>
      </c>
      <c r="R519" t="str">
        <f t="shared" si="50"/>
        <v>food trucks</v>
      </c>
      <c r="S519" s="9">
        <f t="shared" si="51"/>
        <v>42860.208333333328</v>
      </c>
      <c r="T519" s="9">
        <f t="shared" si="52"/>
        <v>42865.208333333328</v>
      </c>
    </row>
    <row r="520" spans="1:20" ht="33.6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5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9"/>
        <v>film &amp; video</v>
      </c>
      <c r="R520" t="str">
        <f t="shared" si="50"/>
        <v>animation</v>
      </c>
      <c r="S520" s="9">
        <f t="shared" si="51"/>
        <v>43154.25</v>
      </c>
      <c r="T520" s="9">
        <f t="shared" si="52"/>
        <v>43156.25</v>
      </c>
    </row>
    <row r="521" spans="1:20" ht="19.2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5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9"/>
        <v>music</v>
      </c>
      <c r="R521" t="str">
        <f t="shared" si="50"/>
        <v>rock</v>
      </c>
      <c r="S521" s="9">
        <f t="shared" si="51"/>
        <v>42012.25</v>
      </c>
      <c r="T521" s="9">
        <f t="shared" si="52"/>
        <v>42026.25</v>
      </c>
    </row>
    <row r="522" spans="1:20" ht="19.2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5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9"/>
        <v>theater</v>
      </c>
      <c r="R522" t="str">
        <f t="shared" si="50"/>
        <v>plays</v>
      </c>
      <c r="S522" s="9">
        <f t="shared" si="51"/>
        <v>43574.208333333328</v>
      </c>
      <c r="T522" s="9">
        <f t="shared" si="52"/>
        <v>43577.208333333328</v>
      </c>
    </row>
    <row r="523" spans="1:20" ht="33.6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5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9"/>
        <v>film &amp; video</v>
      </c>
      <c r="R523" t="str">
        <f t="shared" si="50"/>
        <v>drama</v>
      </c>
      <c r="S523" s="9">
        <f t="shared" si="51"/>
        <v>42605.208333333328</v>
      </c>
      <c r="T523" s="9">
        <f t="shared" si="52"/>
        <v>42611.208333333328</v>
      </c>
    </row>
    <row r="524" spans="1:20" ht="33.6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5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9"/>
        <v>film &amp; video</v>
      </c>
      <c r="R524" t="str">
        <f t="shared" si="50"/>
        <v>shorts</v>
      </c>
      <c r="S524" s="9">
        <f t="shared" si="51"/>
        <v>41093.208333333336</v>
      </c>
      <c r="T524" s="9">
        <f t="shared" si="52"/>
        <v>41105.208333333336</v>
      </c>
    </row>
    <row r="525" spans="1:20" ht="19.2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5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9"/>
        <v>film &amp; video</v>
      </c>
      <c r="R525" t="str">
        <f t="shared" si="50"/>
        <v>shorts</v>
      </c>
      <c r="S525" s="9">
        <f t="shared" si="51"/>
        <v>40241.25</v>
      </c>
      <c r="T525" s="9">
        <f t="shared" si="52"/>
        <v>40246.25</v>
      </c>
    </row>
    <row r="526" spans="1:20" ht="19.2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5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9"/>
        <v>theater</v>
      </c>
      <c r="R526" t="str">
        <f t="shared" si="50"/>
        <v>plays</v>
      </c>
      <c r="S526" s="9">
        <f t="shared" si="51"/>
        <v>40294.208333333336</v>
      </c>
      <c r="T526" s="9">
        <f t="shared" si="52"/>
        <v>40307.208333333336</v>
      </c>
    </row>
    <row r="527" spans="1:20" ht="33.6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5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9"/>
        <v>technology</v>
      </c>
      <c r="R527" t="str">
        <f t="shared" si="50"/>
        <v>wearables</v>
      </c>
      <c r="S527" s="9">
        <f t="shared" si="51"/>
        <v>40505.25</v>
      </c>
      <c r="T527" s="9">
        <f t="shared" si="52"/>
        <v>40509.25</v>
      </c>
    </row>
    <row r="528" spans="1:20" ht="33.6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5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9"/>
        <v>theater</v>
      </c>
      <c r="R528" t="str">
        <f t="shared" si="50"/>
        <v>plays</v>
      </c>
      <c r="S528" s="9">
        <f t="shared" si="51"/>
        <v>42364.25</v>
      </c>
      <c r="T528" s="9">
        <f t="shared" si="52"/>
        <v>42401.25</v>
      </c>
    </row>
    <row r="529" spans="1:20" ht="33.6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5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9"/>
        <v>film &amp; video</v>
      </c>
      <c r="R529" t="str">
        <f t="shared" si="50"/>
        <v>animation</v>
      </c>
      <c r="S529" s="9">
        <f t="shared" si="51"/>
        <v>42405.25</v>
      </c>
      <c r="T529" s="9">
        <f t="shared" si="52"/>
        <v>42441.25</v>
      </c>
    </row>
    <row r="530" spans="1:20" ht="19.2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5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9"/>
        <v>music</v>
      </c>
      <c r="R530" t="str">
        <f t="shared" si="50"/>
        <v>indie rock</v>
      </c>
      <c r="S530" s="9">
        <f t="shared" si="51"/>
        <v>41601.25</v>
      </c>
      <c r="T530" s="9">
        <f t="shared" si="52"/>
        <v>41646.25</v>
      </c>
    </row>
    <row r="531" spans="1:20" ht="19.2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5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9"/>
        <v>games</v>
      </c>
      <c r="R531" t="str">
        <f t="shared" si="50"/>
        <v>video games</v>
      </c>
      <c r="S531" s="9">
        <f t="shared" si="51"/>
        <v>41769.208333333336</v>
      </c>
      <c r="T531" s="9">
        <f t="shared" si="52"/>
        <v>41797.208333333336</v>
      </c>
    </row>
    <row r="532" spans="1:20" ht="33.6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5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9"/>
        <v>publishing</v>
      </c>
      <c r="R532" t="str">
        <f t="shared" si="50"/>
        <v>fiction</v>
      </c>
      <c r="S532" s="9">
        <f t="shared" si="51"/>
        <v>40421.208333333336</v>
      </c>
      <c r="T532" s="9">
        <f t="shared" si="52"/>
        <v>40435.208333333336</v>
      </c>
    </row>
    <row r="533" spans="1:20" ht="33.6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5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9"/>
        <v>games</v>
      </c>
      <c r="R533" t="str">
        <f t="shared" si="50"/>
        <v>video games</v>
      </c>
      <c r="S533" s="9">
        <f t="shared" si="51"/>
        <v>41589.25</v>
      </c>
      <c r="T533" s="9">
        <f t="shared" si="52"/>
        <v>41645.25</v>
      </c>
    </row>
    <row r="534" spans="1:20" ht="33.6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5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9"/>
        <v>theater</v>
      </c>
      <c r="R534" t="str">
        <f t="shared" si="50"/>
        <v>plays</v>
      </c>
      <c r="S534" s="9">
        <f t="shared" si="51"/>
        <v>43125.25</v>
      </c>
      <c r="T534" s="9">
        <f t="shared" si="52"/>
        <v>43126.25</v>
      </c>
    </row>
    <row r="535" spans="1:20" ht="19.2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5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9"/>
        <v>music</v>
      </c>
      <c r="R535" t="str">
        <f t="shared" si="50"/>
        <v>indie rock</v>
      </c>
      <c r="S535" s="9">
        <f t="shared" si="51"/>
        <v>41479.208333333336</v>
      </c>
      <c r="T535" s="9">
        <f t="shared" si="52"/>
        <v>41515.208333333336</v>
      </c>
    </row>
    <row r="536" spans="1:20" ht="33.6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5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9"/>
        <v>film &amp; video</v>
      </c>
      <c r="R536" t="str">
        <f t="shared" si="50"/>
        <v>drama</v>
      </c>
      <c r="S536" s="9">
        <f t="shared" si="51"/>
        <v>43329.208333333328</v>
      </c>
      <c r="T536" s="9">
        <f t="shared" si="52"/>
        <v>43330.208333333328</v>
      </c>
    </row>
    <row r="537" spans="1:20" ht="33.6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5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9"/>
        <v>theater</v>
      </c>
      <c r="R537" t="str">
        <f t="shared" si="50"/>
        <v>plays</v>
      </c>
      <c r="S537" s="9">
        <f t="shared" si="51"/>
        <v>43259.208333333328</v>
      </c>
      <c r="T537" s="9">
        <f t="shared" si="52"/>
        <v>43261.208333333328</v>
      </c>
    </row>
    <row r="538" spans="1:20" ht="19.2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5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9"/>
        <v>publishing</v>
      </c>
      <c r="R538" t="str">
        <f t="shared" si="50"/>
        <v>fiction</v>
      </c>
      <c r="S538" s="9">
        <f t="shared" si="51"/>
        <v>40414.208333333336</v>
      </c>
      <c r="T538" s="9">
        <f t="shared" si="52"/>
        <v>40440.208333333336</v>
      </c>
    </row>
    <row r="539" spans="1:20" ht="33.6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5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9"/>
        <v>film &amp; video</v>
      </c>
      <c r="R539" t="str">
        <f t="shared" si="50"/>
        <v>documentary</v>
      </c>
      <c r="S539" s="9">
        <f t="shared" si="51"/>
        <v>43342.208333333328</v>
      </c>
      <c r="T539" s="9">
        <f t="shared" si="52"/>
        <v>43365.208333333328</v>
      </c>
    </row>
    <row r="540" spans="1:20" ht="19.2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5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9"/>
        <v>games</v>
      </c>
      <c r="R540" t="str">
        <f t="shared" si="50"/>
        <v>mobile games</v>
      </c>
      <c r="S540" s="9">
        <f t="shared" si="51"/>
        <v>41539.208333333336</v>
      </c>
      <c r="T540" s="9">
        <f t="shared" si="52"/>
        <v>41555.208333333336</v>
      </c>
    </row>
    <row r="541" spans="1:20" ht="19.2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5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9"/>
        <v>food</v>
      </c>
      <c r="R541" t="str">
        <f t="shared" si="50"/>
        <v>food trucks</v>
      </c>
      <c r="S541" s="9">
        <f t="shared" si="51"/>
        <v>43647.208333333328</v>
      </c>
      <c r="T541" s="9">
        <f t="shared" si="52"/>
        <v>43653.208333333328</v>
      </c>
    </row>
    <row r="542" spans="1:20" ht="33.6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5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9"/>
        <v>photography</v>
      </c>
      <c r="R542" t="str">
        <f t="shared" si="50"/>
        <v>photography books</v>
      </c>
      <c r="S542" s="9">
        <f t="shared" si="51"/>
        <v>43225.208333333328</v>
      </c>
      <c r="T542" s="9">
        <f t="shared" si="52"/>
        <v>43247.208333333328</v>
      </c>
    </row>
    <row r="543" spans="1:20" ht="33.6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5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9"/>
        <v>games</v>
      </c>
      <c r="R543" t="str">
        <f t="shared" si="50"/>
        <v>mobile games</v>
      </c>
      <c r="S543" s="9">
        <f t="shared" si="51"/>
        <v>42165.208333333328</v>
      </c>
      <c r="T543" s="9">
        <f t="shared" si="52"/>
        <v>42191.208333333328</v>
      </c>
    </row>
    <row r="544" spans="1:20" ht="19.2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5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9"/>
        <v>music</v>
      </c>
      <c r="R544" t="str">
        <f t="shared" si="50"/>
        <v>indie rock</v>
      </c>
      <c r="S544" s="9">
        <f t="shared" si="51"/>
        <v>42391.25</v>
      </c>
      <c r="T544" s="9">
        <f t="shared" si="52"/>
        <v>42421.25</v>
      </c>
    </row>
    <row r="545" spans="1:20" ht="19.2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5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9"/>
        <v>games</v>
      </c>
      <c r="R545" t="str">
        <f t="shared" si="50"/>
        <v>video games</v>
      </c>
      <c r="S545" s="9">
        <f t="shared" si="51"/>
        <v>41528.208333333336</v>
      </c>
      <c r="T545" s="9">
        <f t="shared" si="52"/>
        <v>41543.208333333336</v>
      </c>
    </row>
    <row r="546" spans="1:20" ht="33.6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5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9"/>
        <v>music</v>
      </c>
      <c r="R546" t="str">
        <f t="shared" si="50"/>
        <v>rock</v>
      </c>
      <c r="S546" s="9">
        <f t="shared" si="51"/>
        <v>42377.25</v>
      </c>
      <c r="T546" s="9">
        <f t="shared" si="52"/>
        <v>42390.25</v>
      </c>
    </row>
    <row r="547" spans="1:20" ht="19.2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5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9"/>
        <v>theater</v>
      </c>
      <c r="R547" t="str">
        <f t="shared" si="50"/>
        <v>plays</v>
      </c>
      <c r="S547" s="9">
        <f t="shared" si="51"/>
        <v>43824.25</v>
      </c>
      <c r="T547" s="9">
        <f t="shared" si="52"/>
        <v>43844.25</v>
      </c>
    </row>
    <row r="548" spans="1:20" ht="33.6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5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9"/>
        <v>theater</v>
      </c>
      <c r="R548" t="str">
        <f t="shared" si="50"/>
        <v>plays</v>
      </c>
      <c r="S548" s="9">
        <f t="shared" si="51"/>
        <v>43360.208333333328</v>
      </c>
      <c r="T548" s="9">
        <f t="shared" si="52"/>
        <v>43363.208333333328</v>
      </c>
    </row>
    <row r="549" spans="1:20" ht="19.2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5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9"/>
        <v>film &amp; video</v>
      </c>
      <c r="R549" t="str">
        <f t="shared" si="50"/>
        <v>drama</v>
      </c>
      <c r="S549" s="9">
        <f t="shared" si="51"/>
        <v>42029.25</v>
      </c>
      <c r="T549" s="9">
        <f t="shared" si="52"/>
        <v>42041.25</v>
      </c>
    </row>
    <row r="550" spans="1:20" ht="19.2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5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9"/>
        <v>theater</v>
      </c>
      <c r="R550" t="str">
        <f t="shared" si="50"/>
        <v>plays</v>
      </c>
      <c r="S550" s="9">
        <f t="shared" si="51"/>
        <v>42461.208333333328</v>
      </c>
      <c r="T550" s="9">
        <f t="shared" si="52"/>
        <v>42474.208333333328</v>
      </c>
    </row>
    <row r="551" spans="1:20" ht="33.6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5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9"/>
        <v>technology</v>
      </c>
      <c r="R551" t="str">
        <f t="shared" si="50"/>
        <v>wearables</v>
      </c>
      <c r="S551" s="9">
        <f t="shared" si="51"/>
        <v>41422.208333333336</v>
      </c>
      <c r="T551" s="9">
        <f t="shared" si="52"/>
        <v>41431.208333333336</v>
      </c>
    </row>
    <row r="552" spans="1:20" ht="33.6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5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9"/>
        <v>music</v>
      </c>
      <c r="R552" t="str">
        <f t="shared" si="50"/>
        <v>indie rock</v>
      </c>
      <c r="S552" s="9">
        <f t="shared" si="51"/>
        <v>40968.25</v>
      </c>
      <c r="T552" s="9">
        <f t="shared" si="52"/>
        <v>40989.208333333336</v>
      </c>
    </row>
    <row r="553" spans="1:20" ht="33.6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5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9"/>
        <v>technology</v>
      </c>
      <c r="R553" t="str">
        <f t="shared" si="50"/>
        <v>web</v>
      </c>
      <c r="S553" s="9">
        <f t="shared" si="51"/>
        <v>41993.25</v>
      </c>
      <c r="T553" s="9">
        <f t="shared" si="52"/>
        <v>42033.25</v>
      </c>
    </row>
    <row r="554" spans="1:20" ht="19.2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5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9"/>
        <v>theater</v>
      </c>
      <c r="R554" t="str">
        <f t="shared" si="50"/>
        <v>plays</v>
      </c>
      <c r="S554" s="9">
        <f t="shared" si="51"/>
        <v>42700.25</v>
      </c>
      <c r="T554" s="9">
        <f t="shared" si="52"/>
        <v>42702.25</v>
      </c>
    </row>
    <row r="555" spans="1:20" ht="33.6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5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9"/>
        <v>music</v>
      </c>
      <c r="R555" t="str">
        <f t="shared" si="50"/>
        <v>rock</v>
      </c>
      <c r="S555" s="9">
        <f t="shared" si="51"/>
        <v>40545.25</v>
      </c>
      <c r="T555" s="9">
        <f t="shared" si="52"/>
        <v>40546.25</v>
      </c>
    </row>
    <row r="556" spans="1:20" ht="33.6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5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9"/>
        <v>music</v>
      </c>
      <c r="R556" t="str">
        <f t="shared" si="50"/>
        <v>indie rock</v>
      </c>
      <c r="S556" s="9">
        <f t="shared" si="51"/>
        <v>42723.25</v>
      </c>
      <c r="T556" s="9">
        <f t="shared" si="52"/>
        <v>42729.25</v>
      </c>
    </row>
    <row r="557" spans="1:20" ht="19.2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5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9"/>
        <v>music</v>
      </c>
      <c r="R557" t="str">
        <f t="shared" si="50"/>
        <v>rock</v>
      </c>
      <c r="S557" s="9">
        <f t="shared" si="51"/>
        <v>41731.208333333336</v>
      </c>
      <c r="T557" s="9">
        <f t="shared" si="52"/>
        <v>41762.208333333336</v>
      </c>
    </row>
    <row r="558" spans="1:20" ht="19.2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5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9"/>
        <v>publishing</v>
      </c>
      <c r="R558" t="str">
        <f t="shared" si="50"/>
        <v>translations</v>
      </c>
      <c r="S558" s="9">
        <f t="shared" si="51"/>
        <v>40792.208333333336</v>
      </c>
      <c r="T558" s="9">
        <f t="shared" si="52"/>
        <v>40799.208333333336</v>
      </c>
    </row>
    <row r="559" spans="1:20" ht="19.2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5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9"/>
        <v>film &amp; video</v>
      </c>
      <c r="R559" t="str">
        <f t="shared" si="50"/>
        <v>science fiction</v>
      </c>
      <c r="S559" s="9">
        <f t="shared" si="51"/>
        <v>42279.208333333328</v>
      </c>
      <c r="T559" s="9">
        <f t="shared" si="52"/>
        <v>42282.208333333328</v>
      </c>
    </row>
    <row r="560" spans="1:20" ht="19.2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5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9"/>
        <v>theater</v>
      </c>
      <c r="R560" t="str">
        <f t="shared" si="50"/>
        <v>plays</v>
      </c>
      <c r="S560" s="9">
        <f t="shared" si="51"/>
        <v>42424.25</v>
      </c>
      <c r="T560" s="9">
        <f t="shared" si="52"/>
        <v>42467.208333333328</v>
      </c>
    </row>
    <row r="561" spans="1:20" ht="19.2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5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9"/>
        <v>theater</v>
      </c>
      <c r="R561" t="str">
        <f t="shared" si="50"/>
        <v>plays</v>
      </c>
      <c r="S561" s="9">
        <f t="shared" si="51"/>
        <v>42584.208333333328</v>
      </c>
      <c r="T561" s="9">
        <f t="shared" si="52"/>
        <v>42591.208333333328</v>
      </c>
    </row>
    <row r="562" spans="1:20" ht="19.2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5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9"/>
        <v>film &amp; video</v>
      </c>
      <c r="R562" t="str">
        <f t="shared" si="50"/>
        <v>animation</v>
      </c>
      <c r="S562" s="9">
        <f t="shared" si="51"/>
        <v>40865.25</v>
      </c>
      <c r="T562" s="9">
        <f t="shared" si="52"/>
        <v>40905.25</v>
      </c>
    </row>
    <row r="563" spans="1:20" ht="19.2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5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9"/>
        <v>theater</v>
      </c>
      <c r="R563" t="str">
        <f t="shared" si="50"/>
        <v>plays</v>
      </c>
      <c r="S563" s="9">
        <f t="shared" si="51"/>
        <v>40833.208333333336</v>
      </c>
      <c r="T563" s="9">
        <f t="shared" si="52"/>
        <v>40835.208333333336</v>
      </c>
    </row>
    <row r="564" spans="1:20" ht="33.6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5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9"/>
        <v>music</v>
      </c>
      <c r="R564" t="str">
        <f t="shared" si="50"/>
        <v>rock</v>
      </c>
      <c r="S564" s="9">
        <f t="shared" si="51"/>
        <v>43536.208333333328</v>
      </c>
      <c r="T564" s="9">
        <f t="shared" si="52"/>
        <v>43538.208333333328</v>
      </c>
    </row>
    <row r="565" spans="1:20" ht="19.2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5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9"/>
        <v>film &amp; video</v>
      </c>
      <c r="R565" t="str">
        <f t="shared" si="50"/>
        <v>documentary</v>
      </c>
      <c r="S565" s="9">
        <f t="shared" si="51"/>
        <v>43417.25</v>
      </c>
      <c r="T565" s="9">
        <f t="shared" si="52"/>
        <v>43437.25</v>
      </c>
    </row>
    <row r="566" spans="1:20" ht="19.2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5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9"/>
        <v>theater</v>
      </c>
      <c r="R566" t="str">
        <f t="shared" si="50"/>
        <v>plays</v>
      </c>
      <c r="S566" s="9">
        <f t="shared" si="51"/>
        <v>42078.208333333328</v>
      </c>
      <c r="T566" s="9">
        <f t="shared" si="52"/>
        <v>42086.208333333328</v>
      </c>
    </row>
    <row r="567" spans="1:20" ht="33.6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5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9"/>
        <v>theater</v>
      </c>
      <c r="R567" t="str">
        <f t="shared" si="50"/>
        <v>plays</v>
      </c>
      <c r="S567" s="9">
        <f t="shared" si="51"/>
        <v>40862.25</v>
      </c>
      <c r="T567" s="9">
        <f t="shared" si="52"/>
        <v>40882.25</v>
      </c>
    </row>
    <row r="568" spans="1:20" ht="33.6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5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9"/>
        <v>music</v>
      </c>
      <c r="R568" t="str">
        <f t="shared" si="50"/>
        <v>electric music</v>
      </c>
      <c r="S568" s="9">
        <f t="shared" si="51"/>
        <v>42424.25</v>
      </c>
      <c r="T568" s="9">
        <f t="shared" si="52"/>
        <v>42447.208333333328</v>
      </c>
    </row>
    <row r="569" spans="1:20" ht="33.6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5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9"/>
        <v>music</v>
      </c>
      <c r="R569" t="str">
        <f t="shared" si="50"/>
        <v>rock</v>
      </c>
      <c r="S569" s="9">
        <f t="shared" si="51"/>
        <v>41830.208333333336</v>
      </c>
      <c r="T569" s="9">
        <f t="shared" si="52"/>
        <v>41832.208333333336</v>
      </c>
    </row>
    <row r="570" spans="1:20" ht="33.6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5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9"/>
        <v>theater</v>
      </c>
      <c r="R570" t="str">
        <f t="shared" si="50"/>
        <v>plays</v>
      </c>
      <c r="S570" s="9">
        <f t="shared" si="51"/>
        <v>40374.208333333336</v>
      </c>
      <c r="T570" s="9">
        <f t="shared" si="52"/>
        <v>40419.208333333336</v>
      </c>
    </row>
    <row r="571" spans="1:20" ht="19.2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5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9"/>
        <v>film &amp; video</v>
      </c>
      <c r="R571" t="str">
        <f t="shared" si="50"/>
        <v>animation</v>
      </c>
      <c r="S571" s="9">
        <f t="shared" si="51"/>
        <v>40554.25</v>
      </c>
      <c r="T571" s="9">
        <f t="shared" si="52"/>
        <v>40566.25</v>
      </c>
    </row>
    <row r="572" spans="1:20" ht="19.2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5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9"/>
        <v>music</v>
      </c>
      <c r="R572" t="str">
        <f t="shared" si="50"/>
        <v>rock</v>
      </c>
      <c r="S572" s="9">
        <f t="shared" si="51"/>
        <v>41993.25</v>
      </c>
      <c r="T572" s="9">
        <f t="shared" si="52"/>
        <v>41999.25</v>
      </c>
    </row>
    <row r="573" spans="1:20" ht="19.2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5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9"/>
        <v>film &amp; video</v>
      </c>
      <c r="R573" t="str">
        <f t="shared" si="50"/>
        <v>shorts</v>
      </c>
      <c r="S573" s="9">
        <f t="shared" si="51"/>
        <v>42174.208333333328</v>
      </c>
      <c r="T573" s="9">
        <f t="shared" si="52"/>
        <v>42221.208333333328</v>
      </c>
    </row>
    <row r="574" spans="1:20" ht="19.2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5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9"/>
        <v>music</v>
      </c>
      <c r="R574" t="str">
        <f t="shared" si="50"/>
        <v>rock</v>
      </c>
      <c r="S574" s="9">
        <f t="shared" si="51"/>
        <v>42275.208333333328</v>
      </c>
      <c r="T574" s="9">
        <f t="shared" si="52"/>
        <v>42291.208333333328</v>
      </c>
    </row>
    <row r="575" spans="1:20" ht="19.2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5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9"/>
        <v>journalism</v>
      </c>
      <c r="R575" t="str">
        <f t="shared" si="50"/>
        <v>audio</v>
      </c>
      <c r="S575" s="9">
        <f t="shared" si="51"/>
        <v>41761.208333333336</v>
      </c>
      <c r="T575" s="9">
        <f t="shared" si="52"/>
        <v>41763.208333333336</v>
      </c>
    </row>
    <row r="576" spans="1:20" ht="19.2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5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9"/>
        <v>food</v>
      </c>
      <c r="R576" t="str">
        <f t="shared" si="50"/>
        <v>food trucks</v>
      </c>
      <c r="S576" s="9">
        <f t="shared" si="51"/>
        <v>43806.25</v>
      </c>
      <c r="T576" s="9">
        <f t="shared" si="52"/>
        <v>43816.25</v>
      </c>
    </row>
    <row r="577" spans="1:20" ht="19.2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5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9"/>
        <v>theater</v>
      </c>
      <c r="R577" t="str">
        <f t="shared" si="50"/>
        <v>plays</v>
      </c>
      <c r="S577" s="9">
        <f t="shared" si="51"/>
        <v>41779.208333333336</v>
      </c>
      <c r="T577" s="9">
        <f t="shared" si="52"/>
        <v>41782.208333333336</v>
      </c>
    </row>
    <row r="578" spans="1:20" ht="33.6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ref="F578:F641" si="54">(E578/D578)*100</f>
        <v>64.927835051546396</v>
      </c>
      <c r="G578" t="s">
        <v>14</v>
      </c>
      <c r="H578">
        <v>64</v>
      </c>
      <c r="I578" s="5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ref="Q578:Q641" si="55">LEFT(P578, SEARCH("/",P578)- 1)</f>
        <v>theater</v>
      </c>
      <c r="R578" t="str">
        <f t="shared" ref="R578:R641" si="56">MID(P578, SEARCH("/",P578) +1, LEN(P578))</f>
        <v>plays</v>
      </c>
      <c r="S578" s="9">
        <f t="shared" ref="S578:S641" si="57">(((L578/60)/60)/24)+DATE(1970,1,1)</f>
        <v>43040.208333333328</v>
      </c>
      <c r="T578" s="9">
        <f t="shared" ref="T578:T641" si="58">(((M578/60)/60)/24)+DATE(1970,1,1)</f>
        <v>43057.25</v>
      </c>
    </row>
    <row r="579" spans="1:20" ht="19.2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54"/>
        <v>18.853658536585368</v>
      </c>
      <c r="G579" t="s">
        <v>74</v>
      </c>
      <c r="H579">
        <v>37</v>
      </c>
      <c r="I579" s="5">
        <f t="shared" ref="I579:I642" si="59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si="55"/>
        <v>music</v>
      </c>
      <c r="R579" t="str">
        <f t="shared" si="56"/>
        <v>jazz</v>
      </c>
      <c r="S579" s="9">
        <f t="shared" si="57"/>
        <v>40613.25</v>
      </c>
      <c r="T579" s="9">
        <f t="shared" si="58"/>
        <v>40639.208333333336</v>
      </c>
    </row>
    <row r="580" spans="1:20" ht="19.2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5">
        <f t="shared" si="5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5"/>
        <v>film &amp; video</v>
      </c>
      <c r="R580" t="str">
        <f t="shared" si="56"/>
        <v>science fiction</v>
      </c>
      <c r="S580" s="9">
        <f t="shared" si="57"/>
        <v>40878.25</v>
      </c>
      <c r="T580" s="9">
        <f t="shared" si="58"/>
        <v>40881.25</v>
      </c>
    </row>
    <row r="581" spans="1:20" ht="33.6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5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5"/>
        <v>music</v>
      </c>
      <c r="R581" t="str">
        <f t="shared" si="56"/>
        <v>jazz</v>
      </c>
      <c r="S581" s="9">
        <f t="shared" si="57"/>
        <v>40762.208333333336</v>
      </c>
      <c r="T581" s="9">
        <f t="shared" si="58"/>
        <v>40774.208333333336</v>
      </c>
    </row>
    <row r="582" spans="1:20" ht="19.2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5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5"/>
        <v>theater</v>
      </c>
      <c r="R582" t="str">
        <f t="shared" si="56"/>
        <v>plays</v>
      </c>
      <c r="S582" s="9">
        <f t="shared" si="57"/>
        <v>41696.25</v>
      </c>
      <c r="T582" s="9">
        <f t="shared" si="58"/>
        <v>41704.25</v>
      </c>
    </row>
    <row r="583" spans="1:20" ht="19.2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5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5"/>
        <v>technology</v>
      </c>
      <c r="R583" t="str">
        <f t="shared" si="56"/>
        <v>web</v>
      </c>
      <c r="S583" s="9">
        <f t="shared" si="57"/>
        <v>40662.208333333336</v>
      </c>
      <c r="T583" s="9">
        <f t="shared" si="58"/>
        <v>40677.208333333336</v>
      </c>
    </row>
    <row r="584" spans="1:20" ht="19.2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5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5"/>
        <v>games</v>
      </c>
      <c r="R584" t="str">
        <f t="shared" si="56"/>
        <v>video games</v>
      </c>
      <c r="S584" s="9">
        <f t="shared" si="57"/>
        <v>42165.208333333328</v>
      </c>
      <c r="T584" s="9">
        <f t="shared" si="58"/>
        <v>42170.208333333328</v>
      </c>
    </row>
    <row r="585" spans="1:20" ht="33.6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5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5"/>
        <v>film &amp; video</v>
      </c>
      <c r="R585" t="str">
        <f t="shared" si="56"/>
        <v>documentary</v>
      </c>
      <c r="S585" s="9">
        <f t="shared" si="57"/>
        <v>40959.25</v>
      </c>
      <c r="T585" s="9">
        <f t="shared" si="58"/>
        <v>40976.25</v>
      </c>
    </row>
    <row r="586" spans="1:20" ht="33.6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5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5"/>
        <v>technology</v>
      </c>
      <c r="R586" t="str">
        <f t="shared" si="56"/>
        <v>web</v>
      </c>
      <c r="S586" s="9">
        <f t="shared" si="57"/>
        <v>41024.208333333336</v>
      </c>
      <c r="T586" s="9">
        <f t="shared" si="58"/>
        <v>41038.208333333336</v>
      </c>
    </row>
    <row r="587" spans="1:20" ht="19.2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5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5"/>
        <v>publishing</v>
      </c>
      <c r="R587" t="str">
        <f t="shared" si="56"/>
        <v>translations</v>
      </c>
      <c r="S587" s="9">
        <f t="shared" si="57"/>
        <v>40255.208333333336</v>
      </c>
      <c r="T587" s="9">
        <f t="shared" si="58"/>
        <v>40265.208333333336</v>
      </c>
    </row>
    <row r="588" spans="1:20" ht="33.6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5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5"/>
        <v>music</v>
      </c>
      <c r="R588" t="str">
        <f t="shared" si="56"/>
        <v>rock</v>
      </c>
      <c r="S588" s="9">
        <f t="shared" si="57"/>
        <v>40499.25</v>
      </c>
      <c r="T588" s="9">
        <f t="shared" si="58"/>
        <v>40518.25</v>
      </c>
    </row>
    <row r="589" spans="1:20" ht="19.2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5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5"/>
        <v>food</v>
      </c>
      <c r="R589" t="str">
        <f t="shared" si="56"/>
        <v>food trucks</v>
      </c>
      <c r="S589" s="9">
        <f t="shared" si="57"/>
        <v>43484.25</v>
      </c>
      <c r="T589" s="9">
        <f t="shared" si="58"/>
        <v>43536.208333333328</v>
      </c>
    </row>
    <row r="590" spans="1:20" ht="19.2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5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5"/>
        <v>theater</v>
      </c>
      <c r="R590" t="str">
        <f t="shared" si="56"/>
        <v>plays</v>
      </c>
      <c r="S590" s="9">
        <f t="shared" si="57"/>
        <v>40262.208333333336</v>
      </c>
      <c r="T590" s="9">
        <f t="shared" si="58"/>
        <v>40293.208333333336</v>
      </c>
    </row>
    <row r="591" spans="1:20" ht="19.2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5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5"/>
        <v>film &amp; video</v>
      </c>
      <c r="R591" t="str">
        <f t="shared" si="56"/>
        <v>documentary</v>
      </c>
      <c r="S591" s="9">
        <f t="shared" si="57"/>
        <v>42190.208333333328</v>
      </c>
      <c r="T591" s="9">
        <f t="shared" si="58"/>
        <v>42197.208333333328</v>
      </c>
    </row>
    <row r="592" spans="1:20" ht="33.6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5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5"/>
        <v>publishing</v>
      </c>
      <c r="R592" t="str">
        <f t="shared" si="56"/>
        <v>radio &amp; podcasts</v>
      </c>
      <c r="S592" s="9">
        <f t="shared" si="57"/>
        <v>41994.25</v>
      </c>
      <c r="T592" s="9">
        <f t="shared" si="58"/>
        <v>42005.25</v>
      </c>
    </row>
    <row r="593" spans="1:20" ht="19.2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5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5"/>
        <v>games</v>
      </c>
      <c r="R593" t="str">
        <f t="shared" si="56"/>
        <v>video games</v>
      </c>
      <c r="S593" s="9">
        <f t="shared" si="57"/>
        <v>40373.208333333336</v>
      </c>
      <c r="T593" s="9">
        <f t="shared" si="58"/>
        <v>40383.208333333336</v>
      </c>
    </row>
    <row r="594" spans="1:20" ht="33.6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5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5"/>
        <v>theater</v>
      </c>
      <c r="R594" t="str">
        <f t="shared" si="56"/>
        <v>plays</v>
      </c>
      <c r="S594" s="9">
        <f t="shared" si="57"/>
        <v>41789.208333333336</v>
      </c>
      <c r="T594" s="9">
        <f t="shared" si="58"/>
        <v>41798.208333333336</v>
      </c>
    </row>
    <row r="595" spans="1:20" ht="33.6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5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5"/>
        <v>film &amp; video</v>
      </c>
      <c r="R595" t="str">
        <f t="shared" si="56"/>
        <v>animation</v>
      </c>
      <c r="S595" s="9">
        <f t="shared" si="57"/>
        <v>41724.208333333336</v>
      </c>
      <c r="T595" s="9">
        <f t="shared" si="58"/>
        <v>41737.208333333336</v>
      </c>
    </row>
    <row r="596" spans="1:20" ht="33.6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5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5"/>
        <v>theater</v>
      </c>
      <c r="R596" t="str">
        <f t="shared" si="56"/>
        <v>plays</v>
      </c>
      <c r="S596" s="9">
        <f t="shared" si="57"/>
        <v>42548.208333333328</v>
      </c>
      <c r="T596" s="9">
        <f t="shared" si="58"/>
        <v>42551.208333333328</v>
      </c>
    </row>
    <row r="597" spans="1:20" ht="33.6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5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5"/>
        <v>theater</v>
      </c>
      <c r="R597" t="str">
        <f t="shared" si="56"/>
        <v>plays</v>
      </c>
      <c r="S597" s="9">
        <f t="shared" si="57"/>
        <v>40253.208333333336</v>
      </c>
      <c r="T597" s="9">
        <f t="shared" si="58"/>
        <v>40274.208333333336</v>
      </c>
    </row>
    <row r="598" spans="1:20" ht="19.2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5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5"/>
        <v>film &amp; video</v>
      </c>
      <c r="R598" t="str">
        <f t="shared" si="56"/>
        <v>drama</v>
      </c>
      <c r="S598" s="9">
        <f t="shared" si="57"/>
        <v>42434.25</v>
      </c>
      <c r="T598" s="9">
        <f t="shared" si="58"/>
        <v>42441.25</v>
      </c>
    </row>
    <row r="599" spans="1:20" ht="19.2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5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5"/>
        <v>theater</v>
      </c>
      <c r="R599" t="str">
        <f t="shared" si="56"/>
        <v>plays</v>
      </c>
      <c r="S599" s="9">
        <f t="shared" si="57"/>
        <v>43786.25</v>
      </c>
      <c r="T599" s="9">
        <f t="shared" si="58"/>
        <v>43804.25</v>
      </c>
    </row>
    <row r="600" spans="1:20" ht="33.6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5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5"/>
        <v>music</v>
      </c>
      <c r="R600" t="str">
        <f t="shared" si="56"/>
        <v>rock</v>
      </c>
      <c r="S600" s="9">
        <f t="shared" si="57"/>
        <v>40344.208333333336</v>
      </c>
      <c r="T600" s="9">
        <f t="shared" si="58"/>
        <v>40373.208333333336</v>
      </c>
    </row>
    <row r="601" spans="1:20" ht="33.6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5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5"/>
        <v>film &amp; video</v>
      </c>
      <c r="R601" t="str">
        <f t="shared" si="56"/>
        <v>documentary</v>
      </c>
      <c r="S601" s="9">
        <f t="shared" si="57"/>
        <v>42047.25</v>
      </c>
      <c r="T601" s="9">
        <f t="shared" si="58"/>
        <v>42055.25</v>
      </c>
    </row>
    <row r="602" spans="1:20" ht="19.2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5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5"/>
        <v>food</v>
      </c>
      <c r="R602" t="str">
        <f t="shared" si="56"/>
        <v>food trucks</v>
      </c>
      <c r="S602" s="9">
        <f t="shared" si="57"/>
        <v>41485.208333333336</v>
      </c>
      <c r="T602" s="9">
        <f t="shared" si="58"/>
        <v>41497.208333333336</v>
      </c>
    </row>
    <row r="603" spans="1:20" ht="19.2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5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5"/>
        <v>technology</v>
      </c>
      <c r="R603" t="str">
        <f t="shared" si="56"/>
        <v>wearables</v>
      </c>
      <c r="S603" s="9">
        <f t="shared" si="57"/>
        <v>41789.208333333336</v>
      </c>
      <c r="T603" s="9">
        <f t="shared" si="58"/>
        <v>41806.208333333336</v>
      </c>
    </row>
    <row r="604" spans="1:20" ht="33.6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5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5"/>
        <v>theater</v>
      </c>
      <c r="R604" t="str">
        <f t="shared" si="56"/>
        <v>plays</v>
      </c>
      <c r="S604" s="9">
        <f t="shared" si="57"/>
        <v>42160.208333333328</v>
      </c>
      <c r="T604" s="9">
        <f t="shared" si="58"/>
        <v>42171.208333333328</v>
      </c>
    </row>
    <row r="605" spans="1:20" ht="33.6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5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5"/>
        <v>theater</v>
      </c>
      <c r="R605" t="str">
        <f t="shared" si="56"/>
        <v>plays</v>
      </c>
      <c r="S605" s="9">
        <f t="shared" si="57"/>
        <v>43573.208333333328</v>
      </c>
      <c r="T605" s="9">
        <f t="shared" si="58"/>
        <v>43600.208333333328</v>
      </c>
    </row>
    <row r="606" spans="1:20" ht="19.2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5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5"/>
        <v>theater</v>
      </c>
      <c r="R606" t="str">
        <f t="shared" si="56"/>
        <v>plays</v>
      </c>
      <c r="S606" s="9">
        <f t="shared" si="57"/>
        <v>40565.25</v>
      </c>
      <c r="T606" s="9">
        <f t="shared" si="58"/>
        <v>40586.25</v>
      </c>
    </row>
    <row r="607" spans="1:20" ht="19.2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5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5"/>
        <v>publishing</v>
      </c>
      <c r="R607" t="str">
        <f t="shared" si="56"/>
        <v>nonfiction</v>
      </c>
      <c r="S607" s="9">
        <f t="shared" si="57"/>
        <v>42280.208333333328</v>
      </c>
      <c r="T607" s="9">
        <f t="shared" si="58"/>
        <v>42321.25</v>
      </c>
    </row>
    <row r="608" spans="1:20" ht="19.2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5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5"/>
        <v>music</v>
      </c>
      <c r="R608" t="str">
        <f t="shared" si="56"/>
        <v>rock</v>
      </c>
      <c r="S608" s="9">
        <f t="shared" si="57"/>
        <v>42436.25</v>
      </c>
      <c r="T608" s="9">
        <f t="shared" si="58"/>
        <v>42447.208333333328</v>
      </c>
    </row>
    <row r="609" spans="1:20" ht="19.2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5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5"/>
        <v>food</v>
      </c>
      <c r="R609" t="str">
        <f t="shared" si="56"/>
        <v>food trucks</v>
      </c>
      <c r="S609" s="9">
        <f t="shared" si="57"/>
        <v>41721.208333333336</v>
      </c>
      <c r="T609" s="9">
        <f t="shared" si="58"/>
        <v>41723.208333333336</v>
      </c>
    </row>
    <row r="610" spans="1:20" ht="19.2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5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5"/>
        <v>music</v>
      </c>
      <c r="R610" t="str">
        <f t="shared" si="56"/>
        <v>jazz</v>
      </c>
      <c r="S610" s="9">
        <f t="shared" si="57"/>
        <v>43530.25</v>
      </c>
      <c r="T610" s="9">
        <f t="shared" si="58"/>
        <v>43534.25</v>
      </c>
    </row>
    <row r="611" spans="1:20" ht="19.2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5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5"/>
        <v>film &amp; video</v>
      </c>
      <c r="R611" t="str">
        <f t="shared" si="56"/>
        <v>science fiction</v>
      </c>
      <c r="S611" s="9">
        <f t="shared" si="57"/>
        <v>43481.25</v>
      </c>
      <c r="T611" s="9">
        <f t="shared" si="58"/>
        <v>43498.25</v>
      </c>
    </row>
    <row r="612" spans="1:20" ht="33.6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5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5"/>
        <v>theater</v>
      </c>
      <c r="R612" t="str">
        <f t="shared" si="56"/>
        <v>plays</v>
      </c>
      <c r="S612" s="9">
        <f t="shared" si="57"/>
        <v>41259.25</v>
      </c>
      <c r="T612" s="9">
        <f t="shared" si="58"/>
        <v>41273.25</v>
      </c>
    </row>
    <row r="613" spans="1:20" ht="19.2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5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5"/>
        <v>theater</v>
      </c>
      <c r="R613" t="str">
        <f t="shared" si="56"/>
        <v>plays</v>
      </c>
      <c r="S613" s="9">
        <f t="shared" si="57"/>
        <v>41480.208333333336</v>
      </c>
      <c r="T613" s="9">
        <f t="shared" si="58"/>
        <v>41492.208333333336</v>
      </c>
    </row>
    <row r="614" spans="1:20" ht="19.2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5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5"/>
        <v>music</v>
      </c>
      <c r="R614" t="str">
        <f t="shared" si="56"/>
        <v>electric music</v>
      </c>
      <c r="S614" s="9">
        <f t="shared" si="57"/>
        <v>40474.208333333336</v>
      </c>
      <c r="T614" s="9">
        <f t="shared" si="58"/>
        <v>40497.25</v>
      </c>
    </row>
    <row r="615" spans="1:20" ht="33.6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5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5"/>
        <v>theater</v>
      </c>
      <c r="R615" t="str">
        <f t="shared" si="56"/>
        <v>plays</v>
      </c>
      <c r="S615" s="9">
        <f t="shared" si="57"/>
        <v>42973.208333333328</v>
      </c>
      <c r="T615" s="9">
        <f t="shared" si="58"/>
        <v>42982.208333333328</v>
      </c>
    </row>
    <row r="616" spans="1:20" ht="33.6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5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5"/>
        <v>theater</v>
      </c>
      <c r="R616" t="str">
        <f t="shared" si="56"/>
        <v>plays</v>
      </c>
      <c r="S616" s="9">
        <f t="shared" si="57"/>
        <v>42746.25</v>
      </c>
      <c r="T616" s="9">
        <f t="shared" si="58"/>
        <v>42764.25</v>
      </c>
    </row>
    <row r="617" spans="1:20" ht="19.2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5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5"/>
        <v>theater</v>
      </c>
      <c r="R617" t="str">
        <f t="shared" si="56"/>
        <v>plays</v>
      </c>
      <c r="S617" s="9">
        <f t="shared" si="57"/>
        <v>42489.208333333328</v>
      </c>
      <c r="T617" s="9">
        <f t="shared" si="58"/>
        <v>42499.208333333328</v>
      </c>
    </row>
    <row r="618" spans="1:20" ht="33.6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5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5"/>
        <v>music</v>
      </c>
      <c r="R618" t="str">
        <f t="shared" si="56"/>
        <v>indie rock</v>
      </c>
      <c r="S618" s="9">
        <f t="shared" si="57"/>
        <v>41537.208333333336</v>
      </c>
      <c r="T618" s="9">
        <f t="shared" si="58"/>
        <v>41538.208333333336</v>
      </c>
    </row>
    <row r="619" spans="1:20" ht="19.2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5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5"/>
        <v>theater</v>
      </c>
      <c r="R619" t="str">
        <f t="shared" si="56"/>
        <v>plays</v>
      </c>
      <c r="S619" s="9">
        <f t="shared" si="57"/>
        <v>41794.208333333336</v>
      </c>
      <c r="T619" s="9">
        <f t="shared" si="58"/>
        <v>41804.208333333336</v>
      </c>
    </row>
    <row r="620" spans="1:20" ht="33.6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5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5"/>
        <v>publishing</v>
      </c>
      <c r="R620" t="str">
        <f t="shared" si="56"/>
        <v>nonfiction</v>
      </c>
      <c r="S620" s="9">
        <f t="shared" si="57"/>
        <v>41396.208333333336</v>
      </c>
      <c r="T620" s="9">
        <f t="shared" si="58"/>
        <v>41417.208333333336</v>
      </c>
    </row>
    <row r="621" spans="1:20" ht="33.6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5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5"/>
        <v>theater</v>
      </c>
      <c r="R621" t="str">
        <f t="shared" si="56"/>
        <v>plays</v>
      </c>
      <c r="S621" s="9">
        <f t="shared" si="57"/>
        <v>40669.208333333336</v>
      </c>
      <c r="T621" s="9">
        <f t="shared" si="58"/>
        <v>40670.208333333336</v>
      </c>
    </row>
    <row r="622" spans="1:20" ht="19.2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5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5"/>
        <v>photography</v>
      </c>
      <c r="R622" t="str">
        <f t="shared" si="56"/>
        <v>photography books</v>
      </c>
      <c r="S622" s="9">
        <f t="shared" si="57"/>
        <v>42559.208333333328</v>
      </c>
      <c r="T622" s="9">
        <f t="shared" si="58"/>
        <v>42563.208333333328</v>
      </c>
    </row>
    <row r="623" spans="1:20" ht="33.6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5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5"/>
        <v>theater</v>
      </c>
      <c r="R623" t="str">
        <f t="shared" si="56"/>
        <v>plays</v>
      </c>
      <c r="S623" s="9">
        <f t="shared" si="57"/>
        <v>42626.208333333328</v>
      </c>
      <c r="T623" s="9">
        <f t="shared" si="58"/>
        <v>42631.208333333328</v>
      </c>
    </row>
    <row r="624" spans="1:20" ht="19.2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5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5"/>
        <v>music</v>
      </c>
      <c r="R624" t="str">
        <f t="shared" si="56"/>
        <v>indie rock</v>
      </c>
      <c r="S624" s="9">
        <f t="shared" si="57"/>
        <v>43205.208333333328</v>
      </c>
      <c r="T624" s="9">
        <f t="shared" si="58"/>
        <v>43231.208333333328</v>
      </c>
    </row>
    <row r="625" spans="1:20" ht="19.2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5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5"/>
        <v>theater</v>
      </c>
      <c r="R625" t="str">
        <f t="shared" si="56"/>
        <v>plays</v>
      </c>
      <c r="S625" s="9">
        <f t="shared" si="57"/>
        <v>42201.208333333328</v>
      </c>
      <c r="T625" s="9">
        <f t="shared" si="58"/>
        <v>42206.208333333328</v>
      </c>
    </row>
    <row r="626" spans="1:20" ht="19.2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5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5"/>
        <v>photography</v>
      </c>
      <c r="R626" t="str">
        <f t="shared" si="56"/>
        <v>photography books</v>
      </c>
      <c r="S626" s="9">
        <f t="shared" si="57"/>
        <v>42029.25</v>
      </c>
      <c r="T626" s="9">
        <f t="shared" si="58"/>
        <v>42035.25</v>
      </c>
    </row>
    <row r="627" spans="1:20" ht="33.6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5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5"/>
        <v>theater</v>
      </c>
      <c r="R627" t="str">
        <f t="shared" si="56"/>
        <v>plays</v>
      </c>
      <c r="S627" s="9">
        <f t="shared" si="57"/>
        <v>43857.25</v>
      </c>
      <c r="T627" s="9">
        <f t="shared" si="58"/>
        <v>43871.25</v>
      </c>
    </row>
    <row r="628" spans="1:20" ht="33.6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5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5"/>
        <v>theater</v>
      </c>
      <c r="R628" t="str">
        <f t="shared" si="56"/>
        <v>plays</v>
      </c>
      <c r="S628" s="9">
        <f t="shared" si="57"/>
        <v>40449.208333333336</v>
      </c>
      <c r="T628" s="9">
        <f t="shared" si="58"/>
        <v>40458.208333333336</v>
      </c>
    </row>
    <row r="629" spans="1:20" ht="33.6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5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5"/>
        <v>food</v>
      </c>
      <c r="R629" t="str">
        <f t="shared" si="56"/>
        <v>food trucks</v>
      </c>
      <c r="S629" s="9">
        <f t="shared" si="57"/>
        <v>40345.208333333336</v>
      </c>
      <c r="T629" s="9">
        <f t="shared" si="58"/>
        <v>40369.208333333336</v>
      </c>
    </row>
    <row r="630" spans="1:20" ht="19.2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5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5"/>
        <v>music</v>
      </c>
      <c r="R630" t="str">
        <f t="shared" si="56"/>
        <v>indie rock</v>
      </c>
      <c r="S630" s="9">
        <f t="shared" si="57"/>
        <v>40455.208333333336</v>
      </c>
      <c r="T630" s="9">
        <f t="shared" si="58"/>
        <v>40458.208333333336</v>
      </c>
    </row>
    <row r="631" spans="1:20" ht="19.2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5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5"/>
        <v>theater</v>
      </c>
      <c r="R631" t="str">
        <f t="shared" si="56"/>
        <v>plays</v>
      </c>
      <c r="S631" s="9">
        <f t="shared" si="57"/>
        <v>42557.208333333328</v>
      </c>
      <c r="T631" s="9">
        <f t="shared" si="58"/>
        <v>42559.208333333328</v>
      </c>
    </row>
    <row r="632" spans="1:20" ht="19.2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5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5"/>
        <v>theater</v>
      </c>
      <c r="R632" t="str">
        <f t="shared" si="56"/>
        <v>plays</v>
      </c>
      <c r="S632" s="9">
        <f t="shared" si="57"/>
        <v>43586.208333333328</v>
      </c>
      <c r="T632" s="9">
        <f t="shared" si="58"/>
        <v>43597.208333333328</v>
      </c>
    </row>
    <row r="633" spans="1:20" ht="19.2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5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5"/>
        <v>theater</v>
      </c>
      <c r="R633" t="str">
        <f t="shared" si="56"/>
        <v>plays</v>
      </c>
      <c r="S633" s="9">
        <f t="shared" si="57"/>
        <v>43550.208333333328</v>
      </c>
      <c r="T633" s="9">
        <f t="shared" si="58"/>
        <v>43554.208333333328</v>
      </c>
    </row>
    <row r="634" spans="1:20" ht="19.2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5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5"/>
        <v>theater</v>
      </c>
      <c r="R634" t="str">
        <f t="shared" si="56"/>
        <v>plays</v>
      </c>
      <c r="S634" s="9">
        <f t="shared" si="57"/>
        <v>41945.208333333336</v>
      </c>
      <c r="T634" s="9">
        <f t="shared" si="58"/>
        <v>41963.25</v>
      </c>
    </row>
    <row r="635" spans="1:20" ht="33.6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5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5"/>
        <v>film &amp; video</v>
      </c>
      <c r="R635" t="str">
        <f t="shared" si="56"/>
        <v>animation</v>
      </c>
      <c r="S635" s="9">
        <f t="shared" si="57"/>
        <v>42315.25</v>
      </c>
      <c r="T635" s="9">
        <f t="shared" si="58"/>
        <v>42319.25</v>
      </c>
    </row>
    <row r="636" spans="1:20" ht="19.2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5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5"/>
        <v>film &amp; video</v>
      </c>
      <c r="R636" t="str">
        <f t="shared" si="56"/>
        <v>television</v>
      </c>
      <c r="S636" s="9">
        <f t="shared" si="57"/>
        <v>42819.208333333328</v>
      </c>
      <c r="T636" s="9">
        <f t="shared" si="58"/>
        <v>42833.208333333328</v>
      </c>
    </row>
    <row r="637" spans="1:20" ht="19.2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5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5"/>
        <v>film &amp; video</v>
      </c>
      <c r="R637" t="str">
        <f t="shared" si="56"/>
        <v>television</v>
      </c>
      <c r="S637" s="9">
        <f t="shared" si="57"/>
        <v>41314.25</v>
      </c>
      <c r="T637" s="9">
        <f t="shared" si="58"/>
        <v>41346.208333333336</v>
      </c>
    </row>
    <row r="638" spans="1:20" ht="19.2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5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5"/>
        <v>film &amp; video</v>
      </c>
      <c r="R638" t="str">
        <f t="shared" si="56"/>
        <v>animation</v>
      </c>
      <c r="S638" s="9">
        <f t="shared" si="57"/>
        <v>40926.25</v>
      </c>
      <c r="T638" s="9">
        <f t="shared" si="58"/>
        <v>40971.25</v>
      </c>
    </row>
    <row r="639" spans="1:20" ht="19.2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5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5"/>
        <v>theater</v>
      </c>
      <c r="R639" t="str">
        <f t="shared" si="56"/>
        <v>plays</v>
      </c>
      <c r="S639" s="9">
        <f t="shared" si="57"/>
        <v>42688.25</v>
      </c>
      <c r="T639" s="9">
        <f t="shared" si="58"/>
        <v>42696.25</v>
      </c>
    </row>
    <row r="640" spans="1:20" ht="19.2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5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5"/>
        <v>theater</v>
      </c>
      <c r="R640" t="str">
        <f t="shared" si="56"/>
        <v>plays</v>
      </c>
      <c r="S640" s="9">
        <f t="shared" si="57"/>
        <v>40386.208333333336</v>
      </c>
      <c r="T640" s="9">
        <f t="shared" si="58"/>
        <v>40398.208333333336</v>
      </c>
    </row>
    <row r="641" spans="1:20" ht="19.2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5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5"/>
        <v>film &amp; video</v>
      </c>
      <c r="R641" t="str">
        <f t="shared" si="56"/>
        <v>drama</v>
      </c>
      <c r="S641" s="9">
        <f t="shared" si="57"/>
        <v>43309.208333333328</v>
      </c>
      <c r="T641" s="9">
        <f t="shared" si="58"/>
        <v>43309.208333333328</v>
      </c>
    </row>
    <row r="642" spans="1:20" ht="33.6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ref="F642:F705" si="60">(E642/D642)*100</f>
        <v>16.501669449081803</v>
      </c>
      <c r="G642" t="s">
        <v>14</v>
      </c>
      <c r="H642">
        <v>257</v>
      </c>
      <c r="I642" s="5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ref="Q642:Q705" si="61">LEFT(P642, SEARCH("/",P642)- 1)</f>
        <v>theater</v>
      </c>
      <c r="R642" t="str">
        <f t="shared" ref="R642:R705" si="62">MID(P642, SEARCH("/",P642) +1, LEN(P642))</f>
        <v>plays</v>
      </c>
      <c r="S642" s="9">
        <f t="shared" ref="S642:S705" si="63">(((L642/60)/60)/24)+DATE(1970,1,1)</f>
        <v>42387.25</v>
      </c>
      <c r="T642" s="9">
        <f t="shared" ref="T642:T705" si="64">(((M642/60)/60)/24)+DATE(1970,1,1)</f>
        <v>42390.25</v>
      </c>
    </row>
    <row r="643" spans="1:20" ht="33.6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60"/>
        <v>119.96808510638297</v>
      </c>
      <c r="G643" t="s">
        <v>20</v>
      </c>
      <c r="H643">
        <v>194</v>
      </c>
      <c r="I643" s="5">
        <f t="shared" ref="I643:I706" si="65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si="61"/>
        <v>theater</v>
      </c>
      <c r="R643" t="str">
        <f t="shared" si="62"/>
        <v>plays</v>
      </c>
      <c r="S643" s="9">
        <f t="shared" si="63"/>
        <v>42786.25</v>
      </c>
      <c r="T643" s="9">
        <f t="shared" si="64"/>
        <v>42814.208333333328</v>
      </c>
    </row>
    <row r="644" spans="1:20" ht="33.6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5">
        <f t="shared" si="65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1"/>
        <v>technology</v>
      </c>
      <c r="R644" t="str">
        <f t="shared" si="62"/>
        <v>wearables</v>
      </c>
      <c r="S644" s="9">
        <f t="shared" si="63"/>
        <v>43451.25</v>
      </c>
      <c r="T644" s="9">
        <f t="shared" si="64"/>
        <v>43460.25</v>
      </c>
    </row>
    <row r="645" spans="1:20" ht="33.6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5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1"/>
        <v>theater</v>
      </c>
      <c r="R645" t="str">
        <f t="shared" si="62"/>
        <v>plays</v>
      </c>
      <c r="S645" s="9">
        <f t="shared" si="63"/>
        <v>42795.25</v>
      </c>
      <c r="T645" s="9">
        <f t="shared" si="64"/>
        <v>42813.208333333328</v>
      </c>
    </row>
    <row r="646" spans="1:20" ht="19.2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5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1"/>
        <v>theater</v>
      </c>
      <c r="R646" t="str">
        <f t="shared" si="62"/>
        <v>plays</v>
      </c>
      <c r="S646" s="9">
        <f t="shared" si="63"/>
        <v>43452.25</v>
      </c>
      <c r="T646" s="9">
        <f t="shared" si="64"/>
        <v>43468.25</v>
      </c>
    </row>
    <row r="647" spans="1:20" ht="19.2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5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1"/>
        <v>music</v>
      </c>
      <c r="R647" t="str">
        <f t="shared" si="62"/>
        <v>rock</v>
      </c>
      <c r="S647" s="9">
        <f t="shared" si="63"/>
        <v>43369.208333333328</v>
      </c>
      <c r="T647" s="9">
        <f t="shared" si="64"/>
        <v>43390.208333333328</v>
      </c>
    </row>
    <row r="648" spans="1:20" ht="19.2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5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1"/>
        <v>games</v>
      </c>
      <c r="R648" t="str">
        <f t="shared" si="62"/>
        <v>video games</v>
      </c>
      <c r="S648" s="9">
        <f t="shared" si="63"/>
        <v>41346.208333333336</v>
      </c>
      <c r="T648" s="9">
        <f t="shared" si="64"/>
        <v>41357.208333333336</v>
      </c>
    </row>
    <row r="649" spans="1:20" ht="33.6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5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1"/>
        <v>publishing</v>
      </c>
      <c r="R649" t="str">
        <f t="shared" si="62"/>
        <v>translations</v>
      </c>
      <c r="S649" s="9">
        <f t="shared" si="63"/>
        <v>43199.208333333328</v>
      </c>
      <c r="T649" s="9">
        <f t="shared" si="64"/>
        <v>43223.208333333328</v>
      </c>
    </row>
    <row r="650" spans="1:20" ht="19.2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5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1"/>
        <v>food</v>
      </c>
      <c r="R650" t="str">
        <f t="shared" si="62"/>
        <v>food trucks</v>
      </c>
      <c r="S650" s="9">
        <f t="shared" si="63"/>
        <v>42922.208333333328</v>
      </c>
      <c r="T650" s="9">
        <f t="shared" si="64"/>
        <v>42940.208333333328</v>
      </c>
    </row>
    <row r="651" spans="1:20" ht="19.2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5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1"/>
        <v>theater</v>
      </c>
      <c r="R651" t="str">
        <f t="shared" si="62"/>
        <v>plays</v>
      </c>
      <c r="S651" s="9">
        <f t="shared" si="63"/>
        <v>40471.208333333336</v>
      </c>
      <c r="T651" s="9">
        <f t="shared" si="64"/>
        <v>40482.208333333336</v>
      </c>
    </row>
    <row r="652" spans="1:20" ht="19.2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5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1"/>
        <v>music</v>
      </c>
      <c r="R652" t="str">
        <f t="shared" si="62"/>
        <v>jazz</v>
      </c>
      <c r="S652" s="9">
        <f t="shared" si="63"/>
        <v>41828.208333333336</v>
      </c>
      <c r="T652" s="9">
        <f t="shared" si="64"/>
        <v>41855.208333333336</v>
      </c>
    </row>
    <row r="653" spans="1:20" ht="19.2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5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1"/>
        <v>film &amp; video</v>
      </c>
      <c r="R653" t="str">
        <f t="shared" si="62"/>
        <v>shorts</v>
      </c>
      <c r="S653" s="9">
        <f t="shared" si="63"/>
        <v>41692.25</v>
      </c>
      <c r="T653" s="9">
        <f t="shared" si="64"/>
        <v>41707.25</v>
      </c>
    </row>
    <row r="654" spans="1:20" ht="19.2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5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1"/>
        <v>technology</v>
      </c>
      <c r="R654" t="str">
        <f t="shared" si="62"/>
        <v>web</v>
      </c>
      <c r="S654" s="9">
        <f t="shared" si="63"/>
        <v>42587.208333333328</v>
      </c>
      <c r="T654" s="9">
        <f t="shared" si="64"/>
        <v>42630.208333333328</v>
      </c>
    </row>
    <row r="655" spans="1:20" ht="33.6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5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1"/>
        <v>technology</v>
      </c>
      <c r="R655" t="str">
        <f t="shared" si="62"/>
        <v>web</v>
      </c>
      <c r="S655" s="9">
        <f t="shared" si="63"/>
        <v>42468.208333333328</v>
      </c>
      <c r="T655" s="9">
        <f t="shared" si="64"/>
        <v>42470.208333333328</v>
      </c>
    </row>
    <row r="656" spans="1:20" ht="19.2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5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1"/>
        <v>music</v>
      </c>
      <c r="R656" t="str">
        <f t="shared" si="62"/>
        <v>metal</v>
      </c>
      <c r="S656" s="9">
        <f t="shared" si="63"/>
        <v>42240.208333333328</v>
      </c>
      <c r="T656" s="9">
        <f t="shared" si="64"/>
        <v>42245.208333333328</v>
      </c>
    </row>
    <row r="657" spans="1:20" ht="33.6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5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1"/>
        <v>photography</v>
      </c>
      <c r="R657" t="str">
        <f t="shared" si="62"/>
        <v>photography books</v>
      </c>
      <c r="S657" s="9">
        <f t="shared" si="63"/>
        <v>42796.25</v>
      </c>
      <c r="T657" s="9">
        <f t="shared" si="64"/>
        <v>42809.208333333328</v>
      </c>
    </row>
    <row r="658" spans="1:20" ht="33.6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5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1"/>
        <v>food</v>
      </c>
      <c r="R658" t="str">
        <f t="shared" si="62"/>
        <v>food trucks</v>
      </c>
      <c r="S658" s="9">
        <f t="shared" si="63"/>
        <v>43097.25</v>
      </c>
      <c r="T658" s="9">
        <f t="shared" si="64"/>
        <v>43102.25</v>
      </c>
    </row>
    <row r="659" spans="1:20" ht="19.2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5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1"/>
        <v>film &amp; video</v>
      </c>
      <c r="R659" t="str">
        <f t="shared" si="62"/>
        <v>science fiction</v>
      </c>
      <c r="S659" s="9">
        <f t="shared" si="63"/>
        <v>43096.25</v>
      </c>
      <c r="T659" s="9">
        <f t="shared" si="64"/>
        <v>43112.25</v>
      </c>
    </row>
    <row r="660" spans="1:20" ht="33.6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5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1"/>
        <v>music</v>
      </c>
      <c r="R660" t="str">
        <f t="shared" si="62"/>
        <v>rock</v>
      </c>
      <c r="S660" s="9">
        <f t="shared" si="63"/>
        <v>42246.208333333328</v>
      </c>
      <c r="T660" s="9">
        <f t="shared" si="64"/>
        <v>42269.208333333328</v>
      </c>
    </row>
    <row r="661" spans="1:20" ht="19.2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5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1"/>
        <v>film &amp; video</v>
      </c>
      <c r="R661" t="str">
        <f t="shared" si="62"/>
        <v>documentary</v>
      </c>
      <c r="S661" s="9">
        <f t="shared" si="63"/>
        <v>40570.25</v>
      </c>
      <c r="T661" s="9">
        <f t="shared" si="64"/>
        <v>40571.25</v>
      </c>
    </row>
    <row r="662" spans="1:20" ht="33.6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5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1"/>
        <v>theater</v>
      </c>
      <c r="R662" t="str">
        <f t="shared" si="62"/>
        <v>plays</v>
      </c>
      <c r="S662" s="9">
        <f t="shared" si="63"/>
        <v>42237.208333333328</v>
      </c>
      <c r="T662" s="9">
        <f t="shared" si="64"/>
        <v>42246.208333333328</v>
      </c>
    </row>
    <row r="663" spans="1:20" ht="19.2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5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1"/>
        <v>music</v>
      </c>
      <c r="R663" t="str">
        <f t="shared" si="62"/>
        <v>jazz</v>
      </c>
      <c r="S663" s="9">
        <f t="shared" si="63"/>
        <v>40996.208333333336</v>
      </c>
      <c r="T663" s="9">
        <f t="shared" si="64"/>
        <v>41026.208333333336</v>
      </c>
    </row>
    <row r="664" spans="1:20" ht="19.2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5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1"/>
        <v>theater</v>
      </c>
      <c r="R664" t="str">
        <f t="shared" si="62"/>
        <v>plays</v>
      </c>
      <c r="S664" s="9">
        <f t="shared" si="63"/>
        <v>43443.25</v>
      </c>
      <c r="T664" s="9">
        <f t="shared" si="64"/>
        <v>43447.25</v>
      </c>
    </row>
    <row r="665" spans="1:20" ht="19.2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5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1"/>
        <v>theater</v>
      </c>
      <c r="R665" t="str">
        <f t="shared" si="62"/>
        <v>plays</v>
      </c>
      <c r="S665" s="9">
        <f t="shared" si="63"/>
        <v>40458.208333333336</v>
      </c>
      <c r="T665" s="9">
        <f t="shared" si="64"/>
        <v>40481.208333333336</v>
      </c>
    </row>
    <row r="666" spans="1:20" ht="19.2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5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1"/>
        <v>music</v>
      </c>
      <c r="R666" t="str">
        <f t="shared" si="62"/>
        <v>jazz</v>
      </c>
      <c r="S666" s="9">
        <f t="shared" si="63"/>
        <v>40959.25</v>
      </c>
      <c r="T666" s="9">
        <f t="shared" si="64"/>
        <v>40969.25</v>
      </c>
    </row>
    <row r="667" spans="1:20" ht="33.6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5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1"/>
        <v>film &amp; video</v>
      </c>
      <c r="R667" t="str">
        <f t="shared" si="62"/>
        <v>documentary</v>
      </c>
      <c r="S667" s="9">
        <f t="shared" si="63"/>
        <v>40733.208333333336</v>
      </c>
      <c r="T667" s="9">
        <f t="shared" si="64"/>
        <v>40747.208333333336</v>
      </c>
    </row>
    <row r="668" spans="1:20" ht="19.2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5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1"/>
        <v>theater</v>
      </c>
      <c r="R668" t="str">
        <f t="shared" si="62"/>
        <v>plays</v>
      </c>
      <c r="S668" s="9">
        <f t="shared" si="63"/>
        <v>41516.208333333336</v>
      </c>
      <c r="T668" s="9">
        <f t="shared" si="64"/>
        <v>41522.208333333336</v>
      </c>
    </row>
    <row r="669" spans="1:20" ht="33.6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5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1"/>
        <v>journalism</v>
      </c>
      <c r="R669" t="str">
        <f t="shared" si="62"/>
        <v>audio</v>
      </c>
      <c r="S669" s="9">
        <f t="shared" si="63"/>
        <v>41892.208333333336</v>
      </c>
      <c r="T669" s="9">
        <f t="shared" si="64"/>
        <v>41901.208333333336</v>
      </c>
    </row>
    <row r="670" spans="1:20" ht="33.6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5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1"/>
        <v>theater</v>
      </c>
      <c r="R670" t="str">
        <f t="shared" si="62"/>
        <v>plays</v>
      </c>
      <c r="S670" s="9">
        <f t="shared" si="63"/>
        <v>41122.208333333336</v>
      </c>
      <c r="T670" s="9">
        <f t="shared" si="64"/>
        <v>41134.208333333336</v>
      </c>
    </row>
    <row r="671" spans="1:20" ht="19.2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5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1"/>
        <v>theater</v>
      </c>
      <c r="R671" t="str">
        <f t="shared" si="62"/>
        <v>plays</v>
      </c>
      <c r="S671" s="9">
        <f t="shared" si="63"/>
        <v>42912.208333333328</v>
      </c>
      <c r="T671" s="9">
        <f t="shared" si="64"/>
        <v>42921.208333333328</v>
      </c>
    </row>
    <row r="672" spans="1:20" ht="33.6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5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1"/>
        <v>music</v>
      </c>
      <c r="R672" t="str">
        <f t="shared" si="62"/>
        <v>indie rock</v>
      </c>
      <c r="S672" s="9">
        <f t="shared" si="63"/>
        <v>42425.25</v>
      </c>
      <c r="T672" s="9">
        <f t="shared" si="64"/>
        <v>42437.25</v>
      </c>
    </row>
    <row r="673" spans="1:20" ht="33.6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5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1"/>
        <v>theater</v>
      </c>
      <c r="R673" t="str">
        <f t="shared" si="62"/>
        <v>plays</v>
      </c>
      <c r="S673" s="9">
        <f t="shared" si="63"/>
        <v>40390.208333333336</v>
      </c>
      <c r="T673" s="9">
        <f t="shared" si="64"/>
        <v>40394.208333333336</v>
      </c>
    </row>
    <row r="674" spans="1:20" ht="19.2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5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1"/>
        <v>theater</v>
      </c>
      <c r="R674" t="str">
        <f t="shared" si="62"/>
        <v>plays</v>
      </c>
      <c r="S674" s="9">
        <f t="shared" si="63"/>
        <v>43180.208333333328</v>
      </c>
      <c r="T674" s="9">
        <f t="shared" si="64"/>
        <v>43190.208333333328</v>
      </c>
    </row>
    <row r="675" spans="1:20" ht="19.2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5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1"/>
        <v>music</v>
      </c>
      <c r="R675" t="str">
        <f t="shared" si="62"/>
        <v>indie rock</v>
      </c>
      <c r="S675" s="9">
        <f t="shared" si="63"/>
        <v>42475.208333333328</v>
      </c>
      <c r="T675" s="9">
        <f t="shared" si="64"/>
        <v>42496.208333333328</v>
      </c>
    </row>
    <row r="676" spans="1:20" ht="19.2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5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1"/>
        <v>photography</v>
      </c>
      <c r="R676" t="str">
        <f t="shared" si="62"/>
        <v>photography books</v>
      </c>
      <c r="S676" s="9">
        <f t="shared" si="63"/>
        <v>40774.208333333336</v>
      </c>
      <c r="T676" s="9">
        <f t="shared" si="64"/>
        <v>40821.208333333336</v>
      </c>
    </row>
    <row r="677" spans="1:20" ht="19.2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5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1"/>
        <v>journalism</v>
      </c>
      <c r="R677" t="str">
        <f t="shared" si="62"/>
        <v>audio</v>
      </c>
      <c r="S677" s="9">
        <f t="shared" si="63"/>
        <v>43719.208333333328</v>
      </c>
      <c r="T677" s="9">
        <f t="shared" si="64"/>
        <v>43726.208333333328</v>
      </c>
    </row>
    <row r="678" spans="1:20" ht="33.6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5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1"/>
        <v>photography</v>
      </c>
      <c r="R678" t="str">
        <f t="shared" si="62"/>
        <v>photography books</v>
      </c>
      <c r="S678" s="9">
        <f t="shared" si="63"/>
        <v>41178.208333333336</v>
      </c>
      <c r="T678" s="9">
        <f t="shared" si="64"/>
        <v>41187.208333333336</v>
      </c>
    </row>
    <row r="679" spans="1:20" ht="33.6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5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1"/>
        <v>publishing</v>
      </c>
      <c r="R679" t="str">
        <f t="shared" si="62"/>
        <v>fiction</v>
      </c>
      <c r="S679" s="9">
        <f t="shared" si="63"/>
        <v>42561.208333333328</v>
      </c>
      <c r="T679" s="9">
        <f t="shared" si="64"/>
        <v>42611.208333333328</v>
      </c>
    </row>
    <row r="680" spans="1:20" ht="19.2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5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1"/>
        <v>film &amp; video</v>
      </c>
      <c r="R680" t="str">
        <f t="shared" si="62"/>
        <v>drama</v>
      </c>
      <c r="S680" s="9">
        <f t="shared" si="63"/>
        <v>43484.25</v>
      </c>
      <c r="T680" s="9">
        <f t="shared" si="64"/>
        <v>43486.25</v>
      </c>
    </row>
    <row r="681" spans="1:20" ht="19.2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5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1"/>
        <v>food</v>
      </c>
      <c r="R681" t="str">
        <f t="shared" si="62"/>
        <v>food trucks</v>
      </c>
      <c r="S681" s="9">
        <f t="shared" si="63"/>
        <v>43756.208333333328</v>
      </c>
      <c r="T681" s="9">
        <f t="shared" si="64"/>
        <v>43761.208333333328</v>
      </c>
    </row>
    <row r="682" spans="1:20" ht="33.6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5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1"/>
        <v>games</v>
      </c>
      <c r="R682" t="str">
        <f t="shared" si="62"/>
        <v>mobile games</v>
      </c>
      <c r="S682" s="9">
        <f t="shared" si="63"/>
        <v>43813.25</v>
      </c>
      <c r="T682" s="9">
        <f t="shared" si="64"/>
        <v>43815.25</v>
      </c>
    </row>
    <row r="683" spans="1:20" ht="33.6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5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1"/>
        <v>theater</v>
      </c>
      <c r="R683" t="str">
        <f t="shared" si="62"/>
        <v>plays</v>
      </c>
      <c r="S683" s="9">
        <f t="shared" si="63"/>
        <v>40898.25</v>
      </c>
      <c r="T683" s="9">
        <f t="shared" si="64"/>
        <v>40904.25</v>
      </c>
    </row>
    <row r="684" spans="1:20" ht="19.2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5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1"/>
        <v>theater</v>
      </c>
      <c r="R684" t="str">
        <f t="shared" si="62"/>
        <v>plays</v>
      </c>
      <c r="S684" s="9">
        <f t="shared" si="63"/>
        <v>41619.25</v>
      </c>
      <c r="T684" s="9">
        <f t="shared" si="64"/>
        <v>41628.25</v>
      </c>
    </row>
    <row r="685" spans="1:20" ht="19.2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5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1"/>
        <v>theater</v>
      </c>
      <c r="R685" t="str">
        <f t="shared" si="62"/>
        <v>plays</v>
      </c>
      <c r="S685" s="9">
        <f t="shared" si="63"/>
        <v>43359.208333333328</v>
      </c>
      <c r="T685" s="9">
        <f t="shared" si="64"/>
        <v>43361.208333333328</v>
      </c>
    </row>
    <row r="686" spans="1:20" ht="19.2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5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1"/>
        <v>publishing</v>
      </c>
      <c r="R686" t="str">
        <f t="shared" si="62"/>
        <v>nonfiction</v>
      </c>
      <c r="S686" s="9">
        <f t="shared" si="63"/>
        <v>40358.208333333336</v>
      </c>
      <c r="T686" s="9">
        <f t="shared" si="64"/>
        <v>40378.208333333336</v>
      </c>
    </row>
    <row r="687" spans="1:20" ht="33.6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5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1"/>
        <v>theater</v>
      </c>
      <c r="R687" t="str">
        <f t="shared" si="62"/>
        <v>plays</v>
      </c>
      <c r="S687" s="9">
        <f t="shared" si="63"/>
        <v>42239.208333333328</v>
      </c>
      <c r="T687" s="9">
        <f t="shared" si="64"/>
        <v>42263.208333333328</v>
      </c>
    </row>
    <row r="688" spans="1:20" ht="19.2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5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1"/>
        <v>technology</v>
      </c>
      <c r="R688" t="str">
        <f t="shared" si="62"/>
        <v>wearables</v>
      </c>
      <c r="S688" s="9">
        <f t="shared" si="63"/>
        <v>43186.208333333328</v>
      </c>
      <c r="T688" s="9">
        <f t="shared" si="64"/>
        <v>43197.208333333328</v>
      </c>
    </row>
    <row r="689" spans="1:20" ht="19.2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5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1"/>
        <v>theater</v>
      </c>
      <c r="R689" t="str">
        <f t="shared" si="62"/>
        <v>plays</v>
      </c>
      <c r="S689" s="9">
        <f t="shared" si="63"/>
        <v>42806.25</v>
      </c>
      <c r="T689" s="9">
        <f t="shared" si="64"/>
        <v>42809.208333333328</v>
      </c>
    </row>
    <row r="690" spans="1:20" ht="19.2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5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1"/>
        <v>film &amp; video</v>
      </c>
      <c r="R690" t="str">
        <f t="shared" si="62"/>
        <v>television</v>
      </c>
      <c r="S690" s="9">
        <f t="shared" si="63"/>
        <v>43475.25</v>
      </c>
      <c r="T690" s="9">
        <f t="shared" si="64"/>
        <v>43491.25</v>
      </c>
    </row>
    <row r="691" spans="1:20" ht="19.2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5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1"/>
        <v>technology</v>
      </c>
      <c r="R691" t="str">
        <f t="shared" si="62"/>
        <v>web</v>
      </c>
      <c r="S691" s="9">
        <f t="shared" si="63"/>
        <v>41576.208333333336</v>
      </c>
      <c r="T691" s="9">
        <f t="shared" si="64"/>
        <v>41588.25</v>
      </c>
    </row>
    <row r="692" spans="1:20" ht="33.6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5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1"/>
        <v>film &amp; video</v>
      </c>
      <c r="R692" t="str">
        <f t="shared" si="62"/>
        <v>documentary</v>
      </c>
      <c r="S692" s="9">
        <f t="shared" si="63"/>
        <v>40874.25</v>
      </c>
      <c r="T692" s="9">
        <f t="shared" si="64"/>
        <v>40880.25</v>
      </c>
    </row>
    <row r="693" spans="1:20" ht="19.2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5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1"/>
        <v>film &amp; video</v>
      </c>
      <c r="R693" t="str">
        <f t="shared" si="62"/>
        <v>documentary</v>
      </c>
      <c r="S693" s="9">
        <f t="shared" si="63"/>
        <v>41185.208333333336</v>
      </c>
      <c r="T693" s="9">
        <f t="shared" si="64"/>
        <v>41202.208333333336</v>
      </c>
    </row>
    <row r="694" spans="1:20" ht="33.6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5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1"/>
        <v>music</v>
      </c>
      <c r="R694" t="str">
        <f t="shared" si="62"/>
        <v>rock</v>
      </c>
      <c r="S694" s="9">
        <f t="shared" si="63"/>
        <v>43655.208333333328</v>
      </c>
      <c r="T694" s="9">
        <f t="shared" si="64"/>
        <v>43673.208333333328</v>
      </c>
    </row>
    <row r="695" spans="1:20" ht="33.6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5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1"/>
        <v>theater</v>
      </c>
      <c r="R695" t="str">
        <f t="shared" si="62"/>
        <v>plays</v>
      </c>
      <c r="S695" s="9">
        <f t="shared" si="63"/>
        <v>43025.208333333328</v>
      </c>
      <c r="T695" s="9">
        <f t="shared" si="64"/>
        <v>43042.208333333328</v>
      </c>
    </row>
    <row r="696" spans="1:20" ht="19.2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5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1"/>
        <v>theater</v>
      </c>
      <c r="R696" t="str">
        <f t="shared" si="62"/>
        <v>plays</v>
      </c>
      <c r="S696" s="9">
        <f t="shared" si="63"/>
        <v>43066.25</v>
      </c>
      <c r="T696" s="9">
        <f t="shared" si="64"/>
        <v>43103.25</v>
      </c>
    </row>
    <row r="697" spans="1:20" ht="19.2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5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1"/>
        <v>music</v>
      </c>
      <c r="R697" t="str">
        <f t="shared" si="62"/>
        <v>rock</v>
      </c>
      <c r="S697" s="9">
        <f t="shared" si="63"/>
        <v>42322.25</v>
      </c>
      <c r="T697" s="9">
        <f t="shared" si="64"/>
        <v>42338.25</v>
      </c>
    </row>
    <row r="698" spans="1:20" ht="19.2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5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1"/>
        <v>theater</v>
      </c>
      <c r="R698" t="str">
        <f t="shared" si="62"/>
        <v>plays</v>
      </c>
      <c r="S698" s="9">
        <f t="shared" si="63"/>
        <v>42114.208333333328</v>
      </c>
      <c r="T698" s="9">
        <f t="shared" si="64"/>
        <v>42115.208333333328</v>
      </c>
    </row>
    <row r="699" spans="1:20" ht="33.6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5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1"/>
        <v>music</v>
      </c>
      <c r="R699" t="str">
        <f t="shared" si="62"/>
        <v>electric music</v>
      </c>
      <c r="S699" s="9">
        <f t="shared" si="63"/>
        <v>43190.208333333328</v>
      </c>
      <c r="T699" s="9">
        <f t="shared" si="64"/>
        <v>43192.208333333328</v>
      </c>
    </row>
    <row r="700" spans="1:20" ht="19.2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5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1"/>
        <v>technology</v>
      </c>
      <c r="R700" t="str">
        <f t="shared" si="62"/>
        <v>wearables</v>
      </c>
      <c r="S700" s="9">
        <f t="shared" si="63"/>
        <v>40871.25</v>
      </c>
      <c r="T700" s="9">
        <f t="shared" si="64"/>
        <v>40885.25</v>
      </c>
    </row>
    <row r="701" spans="1:20" ht="19.2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5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1"/>
        <v>film &amp; video</v>
      </c>
      <c r="R701" t="str">
        <f t="shared" si="62"/>
        <v>drama</v>
      </c>
      <c r="S701" s="9">
        <f t="shared" si="63"/>
        <v>43641.208333333328</v>
      </c>
      <c r="T701" s="9">
        <f t="shared" si="64"/>
        <v>43642.208333333328</v>
      </c>
    </row>
    <row r="702" spans="1:20" ht="33.6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5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1"/>
        <v>technology</v>
      </c>
      <c r="R702" t="str">
        <f t="shared" si="62"/>
        <v>wearables</v>
      </c>
      <c r="S702" s="9">
        <f t="shared" si="63"/>
        <v>40203.25</v>
      </c>
      <c r="T702" s="9">
        <f t="shared" si="64"/>
        <v>40218.25</v>
      </c>
    </row>
    <row r="703" spans="1:20" ht="33.6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5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1"/>
        <v>theater</v>
      </c>
      <c r="R703" t="str">
        <f t="shared" si="62"/>
        <v>plays</v>
      </c>
      <c r="S703" s="9">
        <f t="shared" si="63"/>
        <v>40629.208333333336</v>
      </c>
      <c r="T703" s="9">
        <f t="shared" si="64"/>
        <v>40636.208333333336</v>
      </c>
    </row>
    <row r="704" spans="1:20" ht="33.6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5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1"/>
        <v>technology</v>
      </c>
      <c r="R704" t="str">
        <f t="shared" si="62"/>
        <v>wearables</v>
      </c>
      <c r="S704" s="9">
        <f t="shared" si="63"/>
        <v>41477.208333333336</v>
      </c>
      <c r="T704" s="9">
        <f t="shared" si="64"/>
        <v>41482.208333333336</v>
      </c>
    </row>
    <row r="705" spans="1:20" ht="19.2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5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1"/>
        <v>publishing</v>
      </c>
      <c r="R705" t="str">
        <f t="shared" si="62"/>
        <v>translations</v>
      </c>
      <c r="S705" s="9">
        <f t="shared" si="63"/>
        <v>41020.208333333336</v>
      </c>
      <c r="T705" s="9">
        <f t="shared" si="64"/>
        <v>41037.208333333336</v>
      </c>
    </row>
    <row r="706" spans="1:20" ht="33.6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ref="F706:F769" si="66">(E706/D706)*100</f>
        <v>122.78160919540231</v>
      </c>
      <c r="G706" t="s">
        <v>20</v>
      </c>
      <c r="H706">
        <v>116</v>
      </c>
      <c r="I706" s="5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ref="Q706:Q769" si="67">LEFT(P706, SEARCH("/",P706)- 1)</f>
        <v>film &amp; video</v>
      </c>
      <c r="R706" t="str">
        <f t="shared" ref="R706:R769" si="68">MID(P706, SEARCH("/",P706) +1, LEN(P706))</f>
        <v>animation</v>
      </c>
      <c r="S706" s="9">
        <f t="shared" ref="S706:S769" si="69">(((L706/60)/60)/24)+DATE(1970,1,1)</f>
        <v>42555.208333333328</v>
      </c>
      <c r="T706" s="9">
        <f t="shared" ref="T706:T769" si="70">(((M706/60)/60)/24)+DATE(1970,1,1)</f>
        <v>42570.208333333328</v>
      </c>
    </row>
    <row r="707" spans="1:20" ht="19.2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66"/>
        <v>99.026517383618156</v>
      </c>
      <c r="G707" t="s">
        <v>14</v>
      </c>
      <c r="H707">
        <v>2025</v>
      </c>
      <c r="I707" s="5">
        <f t="shared" ref="I707:I770" si="71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si="67"/>
        <v>publishing</v>
      </c>
      <c r="R707" t="str">
        <f t="shared" si="68"/>
        <v>nonfiction</v>
      </c>
      <c r="S707" s="9">
        <f t="shared" si="69"/>
        <v>41619.25</v>
      </c>
      <c r="T707" s="9">
        <f t="shared" si="70"/>
        <v>41623.25</v>
      </c>
    </row>
    <row r="708" spans="1:20" ht="33.6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5">
        <f t="shared" si="71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7"/>
        <v>technology</v>
      </c>
      <c r="R708" t="str">
        <f t="shared" si="68"/>
        <v>web</v>
      </c>
      <c r="S708" s="9">
        <f t="shared" si="69"/>
        <v>43471.25</v>
      </c>
      <c r="T708" s="9">
        <f t="shared" si="70"/>
        <v>43479.25</v>
      </c>
    </row>
    <row r="709" spans="1:20" ht="33.6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5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7"/>
        <v>film &amp; video</v>
      </c>
      <c r="R709" t="str">
        <f t="shared" si="68"/>
        <v>drama</v>
      </c>
      <c r="S709" s="9">
        <f t="shared" si="69"/>
        <v>43442.25</v>
      </c>
      <c r="T709" s="9">
        <f t="shared" si="70"/>
        <v>43478.25</v>
      </c>
    </row>
    <row r="710" spans="1:20" ht="19.2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5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7"/>
        <v>theater</v>
      </c>
      <c r="R710" t="str">
        <f t="shared" si="68"/>
        <v>plays</v>
      </c>
      <c r="S710" s="9">
        <f t="shared" si="69"/>
        <v>42877.208333333328</v>
      </c>
      <c r="T710" s="9">
        <f t="shared" si="70"/>
        <v>42887.208333333328</v>
      </c>
    </row>
    <row r="711" spans="1:20" ht="19.2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5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7"/>
        <v>theater</v>
      </c>
      <c r="R711" t="str">
        <f t="shared" si="68"/>
        <v>plays</v>
      </c>
      <c r="S711" s="9">
        <f t="shared" si="69"/>
        <v>41018.208333333336</v>
      </c>
      <c r="T711" s="9">
        <f t="shared" si="70"/>
        <v>41025.208333333336</v>
      </c>
    </row>
    <row r="712" spans="1:20" ht="33.6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5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7"/>
        <v>theater</v>
      </c>
      <c r="R712" t="str">
        <f t="shared" si="68"/>
        <v>plays</v>
      </c>
      <c r="S712" s="9">
        <f t="shared" si="69"/>
        <v>43295.208333333328</v>
      </c>
      <c r="T712" s="9">
        <f t="shared" si="70"/>
        <v>43302.208333333328</v>
      </c>
    </row>
    <row r="713" spans="1:20" ht="33.6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5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7"/>
        <v>theater</v>
      </c>
      <c r="R713" t="str">
        <f t="shared" si="68"/>
        <v>plays</v>
      </c>
      <c r="S713" s="9">
        <f t="shared" si="69"/>
        <v>42393.25</v>
      </c>
      <c r="T713" s="9">
        <f t="shared" si="70"/>
        <v>42395.25</v>
      </c>
    </row>
    <row r="714" spans="1:20" ht="33.6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5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7"/>
        <v>theater</v>
      </c>
      <c r="R714" t="str">
        <f t="shared" si="68"/>
        <v>plays</v>
      </c>
      <c r="S714" s="9">
        <f t="shared" si="69"/>
        <v>42559.208333333328</v>
      </c>
      <c r="T714" s="9">
        <f t="shared" si="70"/>
        <v>42600.208333333328</v>
      </c>
    </row>
    <row r="715" spans="1:20" ht="19.2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5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7"/>
        <v>publishing</v>
      </c>
      <c r="R715" t="str">
        <f t="shared" si="68"/>
        <v>radio &amp; podcasts</v>
      </c>
      <c r="S715" s="9">
        <f t="shared" si="69"/>
        <v>42604.208333333328</v>
      </c>
      <c r="T715" s="9">
        <f t="shared" si="70"/>
        <v>42616.208333333328</v>
      </c>
    </row>
    <row r="716" spans="1:20" ht="33.6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5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7"/>
        <v>music</v>
      </c>
      <c r="R716" t="str">
        <f t="shared" si="68"/>
        <v>rock</v>
      </c>
      <c r="S716" s="9">
        <f t="shared" si="69"/>
        <v>41870.208333333336</v>
      </c>
      <c r="T716" s="9">
        <f t="shared" si="70"/>
        <v>41871.208333333336</v>
      </c>
    </row>
    <row r="717" spans="1:20" ht="19.2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5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7"/>
        <v>games</v>
      </c>
      <c r="R717" t="str">
        <f t="shared" si="68"/>
        <v>mobile games</v>
      </c>
      <c r="S717" s="9">
        <f t="shared" si="69"/>
        <v>40397.208333333336</v>
      </c>
      <c r="T717" s="9">
        <f t="shared" si="70"/>
        <v>40402.208333333336</v>
      </c>
    </row>
    <row r="718" spans="1:20" ht="19.2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5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7"/>
        <v>theater</v>
      </c>
      <c r="R718" t="str">
        <f t="shared" si="68"/>
        <v>plays</v>
      </c>
      <c r="S718" s="9">
        <f t="shared" si="69"/>
        <v>41465.208333333336</v>
      </c>
      <c r="T718" s="9">
        <f t="shared" si="70"/>
        <v>41493.208333333336</v>
      </c>
    </row>
    <row r="719" spans="1:20" ht="33.6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5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7"/>
        <v>film &amp; video</v>
      </c>
      <c r="R719" t="str">
        <f t="shared" si="68"/>
        <v>documentary</v>
      </c>
      <c r="S719" s="9">
        <f t="shared" si="69"/>
        <v>40777.208333333336</v>
      </c>
      <c r="T719" s="9">
        <f t="shared" si="70"/>
        <v>40798.208333333336</v>
      </c>
    </row>
    <row r="720" spans="1:20" ht="19.2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5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7"/>
        <v>technology</v>
      </c>
      <c r="R720" t="str">
        <f t="shared" si="68"/>
        <v>wearables</v>
      </c>
      <c r="S720" s="9">
        <f t="shared" si="69"/>
        <v>41442.208333333336</v>
      </c>
      <c r="T720" s="9">
        <f t="shared" si="70"/>
        <v>41468.208333333336</v>
      </c>
    </row>
    <row r="721" spans="1:20" ht="19.2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5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7"/>
        <v>publishing</v>
      </c>
      <c r="R721" t="str">
        <f t="shared" si="68"/>
        <v>fiction</v>
      </c>
      <c r="S721" s="9">
        <f t="shared" si="69"/>
        <v>41058.208333333336</v>
      </c>
      <c r="T721" s="9">
        <f t="shared" si="70"/>
        <v>41069.208333333336</v>
      </c>
    </row>
    <row r="722" spans="1:20" ht="33.6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5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7"/>
        <v>theater</v>
      </c>
      <c r="R722" t="str">
        <f t="shared" si="68"/>
        <v>plays</v>
      </c>
      <c r="S722" s="9">
        <f t="shared" si="69"/>
        <v>43152.25</v>
      </c>
      <c r="T722" s="9">
        <f t="shared" si="70"/>
        <v>43166.25</v>
      </c>
    </row>
    <row r="723" spans="1:20" ht="33.6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5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7"/>
        <v>music</v>
      </c>
      <c r="R723" t="str">
        <f t="shared" si="68"/>
        <v>rock</v>
      </c>
      <c r="S723" s="9">
        <f t="shared" si="69"/>
        <v>43194.208333333328</v>
      </c>
      <c r="T723" s="9">
        <f t="shared" si="70"/>
        <v>43200.208333333328</v>
      </c>
    </row>
    <row r="724" spans="1:20" ht="19.2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5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7"/>
        <v>film &amp; video</v>
      </c>
      <c r="R724" t="str">
        <f t="shared" si="68"/>
        <v>documentary</v>
      </c>
      <c r="S724" s="9">
        <f t="shared" si="69"/>
        <v>43045.25</v>
      </c>
      <c r="T724" s="9">
        <f t="shared" si="70"/>
        <v>43072.25</v>
      </c>
    </row>
    <row r="725" spans="1:20" ht="19.2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5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7"/>
        <v>theater</v>
      </c>
      <c r="R725" t="str">
        <f t="shared" si="68"/>
        <v>plays</v>
      </c>
      <c r="S725" s="9">
        <f t="shared" si="69"/>
        <v>42431.25</v>
      </c>
      <c r="T725" s="9">
        <f t="shared" si="70"/>
        <v>42452.208333333328</v>
      </c>
    </row>
    <row r="726" spans="1:20" ht="33.6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5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7"/>
        <v>theater</v>
      </c>
      <c r="R726" t="str">
        <f t="shared" si="68"/>
        <v>plays</v>
      </c>
      <c r="S726" s="9">
        <f t="shared" si="69"/>
        <v>41934.208333333336</v>
      </c>
      <c r="T726" s="9">
        <f t="shared" si="70"/>
        <v>41936.208333333336</v>
      </c>
    </row>
    <row r="727" spans="1:20" ht="19.2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5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7"/>
        <v>games</v>
      </c>
      <c r="R727" t="str">
        <f t="shared" si="68"/>
        <v>mobile games</v>
      </c>
      <c r="S727" s="9">
        <f t="shared" si="69"/>
        <v>41958.25</v>
      </c>
      <c r="T727" s="9">
        <f t="shared" si="70"/>
        <v>41960.25</v>
      </c>
    </row>
    <row r="728" spans="1:20" ht="33.6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5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7"/>
        <v>theater</v>
      </c>
      <c r="R728" t="str">
        <f t="shared" si="68"/>
        <v>plays</v>
      </c>
      <c r="S728" s="9">
        <f t="shared" si="69"/>
        <v>40476.208333333336</v>
      </c>
      <c r="T728" s="9">
        <f t="shared" si="70"/>
        <v>40482.208333333336</v>
      </c>
    </row>
    <row r="729" spans="1:20" ht="33.6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5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7"/>
        <v>technology</v>
      </c>
      <c r="R729" t="str">
        <f t="shared" si="68"/>
        <v>web</v>
      </c>
      <c r="S729" s="9">
        <f t="shared" si="69"/>
        <v>43485.25</v>
      </c>
      <c r="T729" s="9">
        <f t="shared" si="70"/>
        <v>43543.208333333328</v>
      </c>
    </row>
    <row r="730" spans="1:20" ht="33.6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5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7"/>
        <v>theater</v>
      </c>
      <c r="R730" t="str">
        <f t="shared" si="68"/>
        <v>plays</v>
      </c>
      <c r="S730" s="9">
        <f t="shared" si="69"/>
        <v>42515.208333333328</v>
      </c>
      <c r="T730" s="9">
        <f t="shared" si="70"/>
        <v>42526.208333333328</v>
      </c>
    </row>
    <row r="731" spans="1:20" ht="33.6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5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7"/>
        <v>film &amp; video</v>
      </c>
      <c r="R731" t="str">
        <f t="shared" si="68"/>
        <v>drama</v>
      </c>
      <c r="S731" s="9">
        <f t="shared" si="69"/>
        <v>41309.25</v>
      </c>
      <c r="T731" s="9">
        <f t="shared" si="70"/>
        <v>41311.25</v>
      </c>
    </row>
    <row r="732" spans="1:20" ht="19.2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5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7"/>
        <v>technology</v>
      </c>
      <c r="R732" t="str">
        <f t="shared" si="68"/>
        <v>wearables</v>
      </c>
      <c r="S732" s="9">
        <f t="shared" si="69"/>
        <v>42147.208333333328</v>
      </c>
      <c r="T732" s="9">
        <f t="shared" si="70"/>
        <v>42153.208333333328</v>
      </c>
    </row>
    <row r="733" spans="1:20" ht="33.6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5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7"/>
        <v>technology</v>
      </c>
      <c r="R733" t="str">
        <f t="shared" si="68"/>
        <v>web</v>
      </c>
      <c r="S733" s="9">
        <f t="shared" si="69"/>
        <v>42939.208333333328</v>
      </c>
      <c r="T733" s="9">
        <f t="shared" si="70"/>
        <v>42940.208333333328</v>
      </c>
    </row>
    <row r="734" spans="1:20" ht="19.2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5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7"/>
        <v>music</v>
      </c>
      <c r="R734" t="str">
        <f t="shared" si="68"/>
        <v>rock</v>
      </c>
      <c r="S734" s="9">
        <f t="shared" si="69"/>
        <v>42816.208333333328</v>
      </c>
      <c r="T734" s="9">
        <f t="shared" si="70"/>
        <v>42839.208333333328</v>
      </c>
    </row>
    <row r="735" spans="1:20" ht="19.2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5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7"/>
        <v>music</v>
      </c>
      <c r="R735" t="str">
        <f t="shared" si="68"/>
        <v>metal</v>
      </c>
      <c r="S735" s="9">
        <f t="shared" si="69"/>
        <v>41844.208333333336</v>
      </c>
      <c r="T735" s="9">
        <f t="shared" si="70"/>
        <v>41857.208333333336</v>
      </c>
    </row>
    <row r="736" spans="1:20" ht="19.2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5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7"/>
        <v>theater</v>
      </c>
      <c r="R736" t="str">
        <f t="shared" si="68"/>
        <v>plays</v>
      </c>
      <c r="S736" s="9">
        <f t="shared" si="69"/>
        <v>42763.25</v>
      </c>
      <c r="T736" s="9">
        <f t="shared" si="70"/>
        <v>42775.25</v>
      </c>
    </row>
    <row r="737" spans="1:20" ht="33.6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5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7"/>
        <v>photography</v>
      </c>
      <c r="R737" t="str">
        <f t="shared" si="68"/>
        <v>photography books</v>
      </c>
      <c r="S737" s="9">
        <f t="shared" si="69"/>
        <v>42459.208333333328</v>
      </c>
      <c r="T737" s="9">
        <f t="shared" si="70"/>
        <v>42466.208333333328</v>
      </c>
    </row>
    <row r="738" spans="1:20" ht="19.2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5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7"/>
        <v>publishing</v>
      </c>
      <c r="R738" t="str">
        <f t="shared" si="68"/>
        <v>nonfiction</v>
      </c>
      <c r="S738" s="9">
        <f t="shared" si="69"/>
        <v>42055.25</v>
      </c>
      <c r="T738" s="9">
        <f t="shared" si="70"/>
        <v>42059.25</v>
      </c>
    </row>
    <row r="739" spans="1:20" ht="33.6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5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7"/>
        <v>music</v>
      </c>
      <c r="R739" t="str">
        <f t="shared" si="68"/>
        <v>indie rock</v>
      </c>
      <c r="S739" s="9">
        <f t="shared" si="69"/>
        <v>42685.25</v>
      </c>
      <c r="T739" s="9">
        <f t="shared" si="70"/>
        <v>42697.25</v>
      </c>
    </row>
    <row r="740" spans="1:20" ht="33.6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5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7"/>
        <v>theater</v>
      </c>
      <c r="R740" t="str">
        <f t="shared" si="68"/>
        <v>plays</v>
      </c>
      <c r="S740" s="9">
        <f t="shared" si="69"/>
        <v>41959.25</v>
      </c>
      <c r="T740" s="9">
        <f t="shared" si="70"/>
        <v>41981.25</v>
      </c>
    </row>
    <row r="741" spans="1:20" ht="19.2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5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7"/>
        <v>music</v>
      </c>
      <c r="R741" t="str">
        <f t="shared" si="68"/>
        <v>indie rock</v>
      </c>
      <c r="S741" s="9">
        <f t="shared" si="69"/>
        <v>41089.208333333336</v>
      </c>
      <c r="T741" s="9">
        <f t="shared" si="70"/>
        <v>41090.208333333336</v>
      </c>
    </row>
    <row r="742" spans="1:20" ht="33.6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5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7"/>
        <v>theater</v>
      </c>
      <c r="R742" t="str">
        <f t="shared" si="68"/>
        <v>plays</v>
      </c>
      <c r="S742" s="9">
        <f t="shared" si="69"/>
        <v>42769.25</v>
      </c>
      <c r="T742" s="9">
        <f t="shared" si="70"/>
        <v>42772.25</v>
      </c>
    </row>
    <row r="743" spans="1:20" ht="19.2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5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7"/>
        <v>theater</v>
      </c>
      <c r="R743" t="str">
        <f t="shared" si="68"/>
        <v>plays</v>
      </c>
      <c r="S743" s="9">
        <f t="shared" si="69"/>
        <v>40321.208333333336</v>
      </c>
      <c r="T743" s="9">
        <f t="shared" si="70"/>
        <v>40322.208333333336</v>
      </c>
    </row>
    <row r="744" spans="1:20" ht="33.6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5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7"/>
        <v>music</v>
      </c>
      <c r="R744" t="str">
        <f t="shared" si="68"/>
        <v>electric music</v>
      </c>
      <c r="S744" s="9">
        <f t="shared" si="69"/>
        <v>40197.25</v>
      </c>
      <c r="T744" s="9">
        <f t="shared" si="70"/>
        <v>40239.25</v>
      </c>
    </row>
    <row r="745" spans="1:20" ht="33.6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5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7"/>
        <v>theater</v>
      </c>
      <c r="R745" t="str">
        <f t="shared" si="68"/>
        <v>plays</v>
      </c>
      <c r="S745" s="9">
        <f t="shared" si="69"/>
        <v>42298.208333333328</v>
      </c>
      <c r="T745" s="9">
        <f t="shared" si="70"/>
        <v>42304.208333333328</v>
      </c>
    </row>
    <row r="746" spans="1:20" ht="19.2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5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7"/>
        <v>theater</v>
      </c>
      <c r="R746" t="str">
        <f t="shared" si="68"/>
        <v>plays</v>
      </c>
      <c r="S746" s="9">
        <f t="shared" si="69"/>
        <v>43322.208333333328</v>
      </c>
      <c r="T746" s="9">
        <f t="shared" si="70"/>
        <v>43324.208333333328</v>
      </c>
    </row>
    <row r="747" spans="1:20" ht="33.6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5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7"/>
        <v>technology</v>
      </c>
      <c r="R747" t="str">
        <f t="shared" si="68"/>
        <v>wearables</v>
      </c>
      <c r="S747" s="9">
        <f t="shared" si="69"/>
        <v>40328.208333333336</v>
      </c>
      <c r="T747" s="9">
        <f t="shared" si="70"/>
        <v>40355.208333333336</v>
      </c>
    </row>
    <row r="748" spans="1:20" ht="33.6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5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7"/>
        <v>technology</v>
      </c>
      <c r="R748" t="str">
        <f t="shared" si="68"/>
        <v>web</v>
      </c>
      <c r="S748" s="9">
        <f t="shared" si="69"/>
        <v>40825.208333333336</v>
      </c>
      <c r="T748" s="9">
        <f t="shared" si="70"/>
        <v>40830.208333333336</v>
      </c>
    </row>
    <row r="749" spans="1:20" ht="19.2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5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7"/>
        <v>theater</v>
      </c>
      <c r="R749" t="str">
        <f t="shared" si="68"/>
        <v>plays</v>
      </c>
      <c r="S749" s="9">
        <f t="shared" si="69"/>
        <v>40423.208333333336</v>
      </c>
      <c r="T749" s="9">
        <f t="shared" si="70"/>
        <v>40434.208333333336</v>
      </c>
    </row>
    <row r="750" spans="1:20" ht="19.2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5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7"/>
        <v>film &amp; video</v>
      </c>
      <c r="R750" t="str">
        <f t="shared" si="68"/>
        <v>animation</v>
      </c>
      <c r="S750" s="9">
        <f t="shared" si="69"/>
        <v>40238.25</v>
      </c>
      <c r="T750" s="9">
        <f t="shared" si="70"/>
        <v>40263.208333333336</v>
      </c>
    </row>
    <row r="751" spans="1:20" ht="19.2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5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7"/>
        <v>technology</v>
      </c>
      <c r="R751" t="str">
        <f t="shared" si="68"/>
        <v>wearables</v>
      </c>
      <c r="S751" s="9">
        <f t="shared" si="69"/>
        <v>41920.208333333336</v>
      </c>
      <c r="T751" s="9">
        <f t="shared" si="70"/>
        <v>41932.208333333336</v>
      </c>
    </row>
    <row r="752" spans="1:20" ht="33.6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5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7"/>
        <v>music</v>
      </c>
      <c r="R752" t="str">
        <f t="shared" si="68"/>
        <v>electric music</v>
      </c>
      <c r="S752" s="9">
        <f t="shared" si="69"/>
        <v>40360.208333333336</v>
      </c>
      <c r="T752" s="9">
        <f t="shared" si="70"/>
        <v>40385.208333333336</v>
      </c>
    </row>
    <row r="753" spans="1:20" ht="19.2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5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7"/>
        <v>publishing</v>
      </c>
      <c r="R753" t="str">
        <f t="shared" si="68"/>
        <v>nonfiction</v>
      </c>
      <c r="S753" s="9">
        <f t="shared" si="69"/>
        <v>42446.208333333328</v>
      </c>
      <c r="T753" s="9">
        <f t="shared" si="70"/>
        <v>42461.208333333328</v>
      </c>
    </row>
    <row r="754" spans="1:20" ht="19.2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5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7"/>
        <v>theater</v>
      </c>
      <c r="R754" t="str">
        <f t="shared" si="68"/>
        <v>plays</v>
      </c>
      <c r="S754" s="9">
        <f t="shared" si="69"/>
        <v>40395.208333333336</v>
      </c>
      <c r="T754" s="9">
        <f t="shared" si="70"/>
        <v>40413.208333333336</v>
      </c>
    </row>
    <row r="755" spans="1:20" ht="19.2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5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7"/>
        <v>photography</v>
      </c>
      <c r="R755" t="str">
        <f t="shared" si="68"/>
        <v>photography books</v>
      </c>
      <c r="S755" s="9">
        <f t="shared" si="69"/>
        <v>40321.208333333336</v>
      </c>
      <c r="T755" s="9">
        <f t="shared" si="70"/>
        <v>40336.208333333336</v>
      </c>
    </row>
    <row r="756" spans="1:20" ht="19.2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5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7"/>
        <v>theater</v>
      </c>
      <c r="R756" t="str">
        <f t="shared" si="68"/>
        <v>plays</v>
      </c>
      <c r="S756" s="9">
        <f t="shared" si="69"/>
        <v>41210.208333333336</v>
      </c>
      <c r="T756" s="9">
        <f t="shared" si="70"/>
        <v>41263.25</v>
      </c>
    </row>
    <row r="757" spans="1:20" ht="19.2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5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7"/>
        <v>theater</v>
      </c>
      <c r="R757" t="str">
        <f t="shared" si="68"/>
        <v>plays</v>
      </c>
      <c r="S757" s="9">
        <f t="shared" si="69"/>
        <v>43096.25</v>
      </c>
      <c r="T757" s="9">
        <f t="shared" si="70"/>
        <v>43108.25</v>
      </c>
    </row>
    <row r="758" spans="1:20" ht="33.6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5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7"/>
        <v>theater</v>
      </c>
      <c r="R758" t="str">
        <f t="shared" si="68"/>
        <v>plays</v>
      </c>
      <c r="S758" s="9">
        <f t="shared" si="69"/>
        <v>42024.25</v>
      </c>
      <c r="T758" s="9">
        <f t="shared" si="70"/>
        <v>42030.25</v>
      </c>
    </row>
    <row r="759" spans="1:20" ht="19.2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5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7"/>
        <v>film &amp; video</v>
      </c>
      <c r="R759" t="str">
        <f t="shared" si="68"/>
        <v>drama</v>
      </c>
      <c r="S759" s="9">
        <f t="shared" si="69"/>
        <v>40675.208333333336</v>
      </c>
      <c r="T759" s="9">
        <f t="shared" si="70"/>
        <v>40679.208333333336</v>
      </c>
    </row>
    <row r="760" spans="1:20" ht="19.2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5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7"/>
        <v>music</v>
      </c>
      <c r="R760" t="str">
        <f t="shared" si="68"/>
        <v>rock</v>
      </c>
      <c r="S760" s="9">
        <f t="shared" si="69"/>
        <v>41936.208333333336</v>
      </c>
      <c r="T760" s="9">
        <f t="shared" si="70"/>
        <v>41945.208333333336</v>
      </c>
    </row>
    <row r="761" spans="1:20" ht="33.6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5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7"/>
        <v>music</v>
      </c>
      <c r="R761" t="str">
        <f t="shared" si="68"/>
        <v>electric music</v>
      </c>
      <c r="S761" s="9">
        <f t="shared" si="69"/>
        <v>43136.25</v>
      </c>
      <c r="T761" s="9">
        <f t="shared" si="70"/>
        <v>43166.25</v>
      </c>
    </row>
    <row r="762" spans="1:20" ht="19.2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5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7"/>
        <v>games</v>
      </c>
      <c r="R762" t="str">
        <f t="shared" si="68"/>
        <v>video games</v>
      </c>
      <c r="S762" s="9">
        <f t="shared" si="69"/>
        <v>43678.208333333328</v>
      </c>
      <c r="T762" s="9">
        <f t="shared" si="70"/>
        <v>43707.208333333328</v>
      </c>
    </row>
    <row r="763" spans="1:20" ht="19.2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5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7"/>
        <v>music</v>
      </c>
      <c r="R763" t="str">
        <f t="shared" si="68"/>
        <v>rock</v>
      </c>
      <c r="S763" s="9">
        <f t="shared" si="69"/>
        <v>42938.208333333328</v>
      </c>
      <c r="T763" s="9">
        <f t="shared" si="70"/>
        <v>42943.208333333328</v>
      </c>
    </row>
    <row r="764" spans="1:20" ht="19.2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5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7"/>
        <v>music</v>
      </c>
      <c r="R764" t="str">
        <f t="shared" si="68"/>
        <v>jazz</v>
      </c>
      <c r="S764" s="9">
        <f t="shared" si="69"/>
        <v>41241.25</v>
      </c>
      <c r="T764" s="9">
        <f t="shared" si="70"/>
        <v>41252.25</v>
      </c>
    </row>
    <row r="765" spans="1:20" ht="19.2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5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7"/>
        <v>theater</v>
      </c>
      <c r="R765" t="str">
        <f t="shared" si="68"/>
        <v>plays</v>
      </c>
      <c r="S765" s="9">
        <f t="shared" si="69"/>
        <v>41037.208333333336</v>
      </c>
      <c r="T765" s="9">
        <f t="shared" si="70"/>
        <v>41072.208333333336</v>
      </c>
    </row>
    <row r="766" spans="1:20" ht="33.6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5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7"/>
        <v>music</v>
      </c>
      <c r="R766" t="str">
        <f t="shared" si="68"/>
        <v>rock</v>
      </c>
      <c r="S766" s="9">
        <f t="shared" si="69"/>
        <v>40676.208333333336</v>
      </c>
      <c r="T766" s="9">
        <f t="shared" si="70"/>
        <v>40684.208333333336</v>
      </c>
    </row>
    <row r="767" spans="1:20" ht="19.2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5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7"/>
        <v>music</v>
      </c>
      <c r="R767" t="str">
        <f t="shared" si="68"/>
        <v>indie rock</v>
      </c>
      <c r="S767" s="9">
        <f t="shared" si="69"/>
        <v>42840.208333333328</v>
      </c>
      <c r="T767" s="9">
        <f t="shared" si="70"/>
        <v>42865.208333333328</v>
      </c>
    </row>
    <row r="768" spans="1:20" ht="33.6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5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7"/>
        <v>film &amp; video</v>
      </c>
      <c r="R768" t="str">
        <f t="shared" si="68"/>
        <v>science fiction</v>
      </c>
      <c r="S768" s="9">
        <f t="shared" si="69"/>
        <v>43362.208333333328</v>
      </c>
      <c r="T768" s="9">
        <f t="shared" si="70"/>
        <v>43363.208333333328</v>
      </c>
    </row>
    <row r="769" spans="1:20" ht="33.6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5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7"/>
        <v>publishing</v>
      </c>
      <c r="R769" t="str">
        <f t="shared" si="68"/>
        <v>translations</v>
      </c>
      <c r="S769" s="9">
        <f t="shared" si="69"/>
        <v>42283.208333333328</v>
      </c>
      <c r="T769" s="9">
        <f t="shared" si="70"/>
        <v>42328.25</v>
      </c>
    </row>
    <row r="770" spans="1:20" ht="33.6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ref="F770:F833" si="72">(E770/D770)*100</f>
        <v>231</v>
      </c>
      <c r="G770" t="s">
        <v>20</v>
      </c>
      <c r="H770">
        <v>150</v>
      </c>
      <c r="I770" s="5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ref="Q770:Q833" si="73">LEFT(P770, SEARCH("/",P770)- 1)</f>
        <v>theater</v>
      </c>
      <c r="R770" t="str">
        <f t="shared" ref="R770:R833" si="74">MID(P770, SEARCH("/",P770) +1, LEN(P770))</f>
        <v>plays</v>
      </c>
      <c r="S770" s="9">
        <f t="shared" ref="S770:S833" si="75">(((L770/60)/60)/24)+DATE(1970,1,1)</f>
        <v>41619.25</v>
      </c>
      <c r="T770" s="9">
        <f t="shared" ref="T770:T833" si="76">(((M770/60)/60)/24)+DATE(1970,1,1)</f>
        <v>41634.25</v>
      </c>
    </row>
    <row r="771" spans="1:20" ht="19.2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72"/>
        <v>86.867834394904463</v>
      </c>
      <c r="G771" t="s">
        <v>14</v>
      </c>
      <c r="H771">
        <v>3410</v>
      </c>
      <c r="I771" s="5">
        <f t="shared" ref="I771:I834" si="77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si="73"/>
        <v>games</v>
      </c>
      <c r="R771" t="str">
        <f t="shared" si="74"/>
        <v>video games</v>
      </c>
      <c r="S771" s="9">
        <f t="shared" si="75"/>
        <v>41501.208333333336</v>
      </c>
      <c r="T771" s="9">
        <f t="shared" si="76"/>
        <v>41527.208333333336</v>
      </c>
    </row>
    <row r="772" spans="1:20" ht="33.6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5">
        <f t="shared" si="7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3"/>
        <v>theater</v>
      </c>
      <c r="R772" t="str">
        <f t="shared" si="74"/>
        <v>plays</v>
      </c>
      <c r="S772" s="9">
        <f t="shared" si="75"/>
        <v>41743.208333333336</v>
      </c>
      <c r="T772" s="9">
        <f t="shared" si="76"/>
        <v>41750.208333333336</v>
      </c>
    </row>
    <row r="773" spans="1:20" ht="33.6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5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3"/>
        <v>theater</v>
      </c>
      <c r="R773" t="str">
        <f t="shared" si="74"/>
        <v>plays</v>
      </c>
      <c r="S773" s="9">
        <f t="shared" si="75"/>
        <v>43491.25</v>
      </c>
      <c r="T773" s="9">
        <f t="shared" si="76"/>
        <v>43518.25</v>
      </c>
    </row>
    <row r="774" spans="1:20" ht="33.6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5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3"/>
        <v>music</v>
      </c>
      <c r="R774" t="str">
        <f t="shared" si="74"/>
        <v>indie rock</v>
      </c>
      <c r="S774" s="9">
        <f t="shared" si="75"/>
        <v>43505.25</v>
      </c>
      <c r="T774" s="9">
        <f t="shared" si="76"/>
        <v>43509.25</v>
      </c>
    </row>
    <row r="775" spans="1:20" ht="33.6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5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3"/>
        <v>theater</v>
      </c>
      <c r="R775" t="str">
        <f t="shared" si="74"/>
        <v>plays</v>
      </c>
      <c r="S775" s="9">
        <f t="shared" si="75"/>
        <v>42838.208333333328</v>
      </c>
      <c r="T775" s="9">
        <f t="shared" si="76"/>
        <v>42848.208333333328</v>
      </c>
    </row>
    <row r="776" spans="1:20" ht="19.2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5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3"/>
        <v>technology</v>
      </c>
      <c r="R776" t="str">
        <f t="shared" si="74"/>
        <v>web</v>
      </c>
      <c r="S776" s="9">
        <f t="shared" si="75"/>
        <v>42513.208333333328</v>
      </c>
      <c r="T776" s="9">
        <f t="shared" si="76"/>
        <v>42554.208333333328</v>
      </c>
    </row>
    <row r="777" spans="1:20" ht="33.6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5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3"/>
        <v>music</v>
      </c>
      <c r="R777" t="str">
        <f t="shared" si="74"/>
        <v>rock</v>
      </c>
      <c r="S777" s="9">
        <f t="shared" si="75"/>
        <v>41949.25</v>
      </c>
      <c r="T777" s="9">
        <f t="shared" si="76"/>
        <v>41959.25</v>
      </c>
    </row>
    <row r="778" spans="1:20" ht="19.2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5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3"/>
        <v>theater</v>
      </c>
      <c r="R778" t="str">
        <f t="shared" si="74"/>
        <v>plays</v>
      </c>
      <c r="S778" s="9">
        <f t="shared" si="75"/>
        <v>43650.208333333328</v>
      </c>
      <c r="T778" s="9">
        <f t="shared" si="76"/>
        <v>43668.208333333328</v>
      </c>
    </row>
    <row r="779" spans="1:20" ht="19.2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5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3"/>
        <v>theater</v>
      </c>
      <c r="R779" t="str">
        <f t="shared" si="74"/>
        <v>plays</v>
      </c>
      <c r="S779" s="9">
        <f t="shared" si="75"/>
        <v>40809.208333333336</v>
      </c>
      <c r="T779" s="9">
        <f t="shared" si="76"/>
        <v>40838.208333333336</v>
      </c>
    </row>
    <row r="780" spans="1:20" ht="19.2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5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3"/>
        <v>film &amp; video</v>
      </c>
      <c r="R780" t="str">
        <f t="shared" si="74"/>
        <v>animation</v>
      </c>
      <c r="S780" s="9">
        <f t="shared" si="75"/>
        <v>40768.208333333336</v>
      </c>
      <c r="T780" s="9">
        <f t="shared" si="76"/>
        <v>40773.208333333336</v>
      </c>
    </row>
    <row r="781" spans="1:20" ht="19.2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5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3"/>
        <v>theater</v>
      </c>
      <c r="R781" t="str">
        <f t="shared" si="74"/>
        <v>plays</v>
      </c>
      <c r="S781" s="9">
        <f t="shared" si="75"/>
        <v>42230.208333333328</v>
      </c>
      <c r="T781" s="9">
        <f t="shared" si="76"/>
        <v>42239.208333333328</v>
      </c>
    </row>
    <row r="782" spans="1:20" ht="33.6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5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3"/>
        <v>film &amp; video</v>
      </c>
      <c r="R782" t="str">
        <f t="shared" si="74"/>
        <v>drama</v>
      </c>
      <c r="S782" s="9">
        <f t="shared" si="75"/>
        <v>42573.208333333328</v>
      </c>
      <c r="T782" s="9">
        <f t="shared" si="76"/>
        <v>42592.208333333328</v>
      </c>
    </row>
    <row r="783" spans="1:20" ht="33.6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5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3"/>
        <v>theater</v>
      </c>
      <c r="R783" t="str">
        <f t="shared" si="74"/>
        <v>plays</v>
      </c>
      <c r="S783" s="9">
        <f t="shared" si="75"/>
        <v>40482.208333333336</v>
      </c>
      <c r="T783" s="9">
        <f t="shared" si="76"/>
        <v>40533.25</v>
      </c>
    </row>
    <row r="784" spans="1:20" ht="19.2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5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3"/>
        <v>film &amp; video</v>
      </c>
      <c r="R784" t="str">
        <f t="shared" si="74"/>
        <v>animation</v>
      </c>
      <c r="S784" s="9">
        <f t="shared" si="75"/>
        <v>40603.25</v>
      </c>
      <c r="T784" s="9">
        <f t="shared" si="76"/>
        <v>40631.208333333336</v>
      </c>
    </row>
    <row r="785" spans="1:20" ht="19.2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5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3"/>
        <v>music</v>
      </c>
      <c r="R785" t="str">
        <f t="shared" si="74"/>
        <v>rock</v>
      </c>
      <c r="S785" s="9">
        <f t="shared" si="75"/>
        <v>41625.25</v>
      </c>
      <c r="T785" s="9">
        <f t="shared" si="76"/>
        <v>41632.25</v>
      </c>
    </row>
    <row r="786" spans="1:20" ht="19.2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5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3"/>
        <v>technology</v>
      </c>
      <c r="R786" t="str">
        <f t="shared" si="74"/>
        <v>web</v>
      </c>
      <c r="S786" s="9">
        <f t="shared" si="75"/>
        <v>42435.25</v>
      </c>
      <c r="T786" s="9">
        <f t="shared" si="76"/>
        <v>42446.208333333328</v>
      </c>
    </row>
    <row r="787" spans="1:20" ht="33.6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5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3"/>
        <v>film &amp; video</v>
      </c>
      <c r="R787" t="str">
        <f t="shared" si="74"/>
        <v>animation</v>
      </c>
      <c r="S787" s="9">
        <f t="shared" si="75"/>
        <v>43582.208333333328</v>
      </c>
      <c r="T787" s="9">
        <f t="shared" si="76"/>
        <v>43616.208333333328</v>
      </c>
    </row>
    <row r="788" spans="1:20" ht="19.2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5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3"/>
        <v>music</v>
      </c>
      <c r="R788" t="str">
        <f t="shared" si="74"/>
        <v>jazz</v>
      </c>
      <c r="S788" s="9">
        <f t="shared" si="75"/>
        <v>43186.208333333328</v>
      </c>
      <c r="T788" s="9">
        <f t="shared" si="76"/>
        <v>43193.208333333328</v>
      </c>
    </row>
    <row r="789" spans="1:20" ht="19.2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5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3"/>
        <v>music</v>
      </c>
      <c r="R789" t="str">
        <f t="shared" si="74"/>
        <v>rock</v>
      </c>
      <c r="S789" s="9">
        <f t="shared" si="75"/>
        <v>40684.208333333336</v>
      </c>
      <c r="T789" s="9">
        <f t="shared" si="76"/>
        <v>40693.208333333336</v>
      </c>
    </row>
    <row r="790" spans="1:20" ht="19.2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5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3"/>
        <v>film &amp; video</v>
      </c>
      <c r="R790" t="str">
        <f t="shared" si="74"/>
        <v>animation</v>
      </c>
      <c r="S790" s="9">
        <f t="shared" si="75"/>
        <v>41202.208333333336</v>
      </c>
      <c r="T790" s="9">
        <f t="shared" si="76"/>
        <v>41223.25</v>
      </c>
    </row>
    <row r="791" spans="1:20" ht="33.6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5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3"/>
        <v>theater</v>
      </c>
      <c r="R791" t="str">
        <f t="shared" si="74"/>
        <v>plays</v>
      </c>
      <c r="S791" s="9">
        <f t="shared" si="75"/>
        <v>41786.208333333336</v>
      </c>
      <c r="T791" s="9">
        <f t="shared" si="76"/>
        <v>41823.208333333336</v>
      </c>
    </row>
    <row r="792" spans="1:20" ht="19.2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5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3"/>
        <v>theater</v>
      </c>
      <c r="R792" t="str">
        <f t="shared" si="74"/>
        <v>plays</v>
      </c>
      <c r="S792" s="9">
        <f t="shared" si="75"/>
        <v>40223.25</v>
      </c>
      <c r="T792" s="9">
        <f t="shared" si="76"/>
        <v>40229.25</v>
      </c>
    </row>
    <row r="793" spans="1:20" ht="19.2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5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3"/>
        <v>food</v>
      </c>
      <c r="R793" t="str">
        <f t="shared" si="74"/>
        <v>food trucks</v>
      </c>
      <c r="S793" s="9">
        <f t="shared" si="75"/>
        <v>42715.25</v>
      </c>
      <c r="T793" s="9">
        <f t="shared" si="76"/>
        <v>42731.25</v>
      </c>
    </row>
    <row r="794" spans="1:20" ht="19.2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5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3"/>
        <v>theater</v>
      </c>
      <c r="R794" t="str">
        <f t="shared" si="74"/>
        <v>plays</v>
      </c>
      <c r="S794" s="9">
        <f t="shared" si="75"/>
        <v>41451.208333333336</v>
      </c>
      <c r="T794" s="9">
        <f t="shared" si="76"/>
        <v>41479.208333333336</v>
      </c>
    </row>
    <row r="795" spans="1:20" ht="33.6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5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3"/>
        <v>publishing</v>
      </c>
      <c r="R795" t="str">
        <f t="shared" si="74"/>
        <v>nonfiction</v>
      </c>
      <c r="S795" s="9">
        <f t="shared" si="75"/>
        <v>41450.208333333336</v>
      </c>
      <c r="T795" s="9">
        <f t="shared" si="76"/>
        <v>41454.208333333336</v>
      </c>
    </row>
    <row r="796" spans="1:20" ht="19.2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5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3"/>
        <v>music</v>
      </c>
      <c r="R796" t="str">
        <f t="shared" si="74"/>
        <v>rock</v>
      </c>
      <c r="S796" s="9">
        <f t="shared" si="75"/>
        <v>43091.25</v>
      </c>
      <c r="T796" s="9">
        <f t="shared" si="76"/>
        <v>43103.25</v>
      </c>
    </row>
    <row r="797" spans="1:20" ht="33.6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5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3"/>
        <v>film &amp; video</v>
      </c>
      <c r="R797" t="str">
        <f t="shared" si="74"/>
        <v>drama</v>
      </c>
      <c r="S797" s="9">
        <f t="shared" si="75"/>
        <v>42675.208333333328</v>
      </c>
      <c r="T797" s="9">
        <f t="shared" si="76"/>
        <v>42678.208333333328</v>
      </c>
    </row>
    <row r="798" spans="1:20" ht="19.2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5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3"/>
        <v>games</v>
      </c>
      <c r="R798" t="str">
        <f t="shared" si="74"/>
        <v>mobile games</v>
      </c>
      <c r="S798" s="9">
        <f t="shared" si="75"/>
        <v>41859.208333333336</v>
      </c>
      <c r="T798" s="9">
        <f t="shared" si="76"/>
        <v>41866.208333333336</v>
      </c>
    </row>
    <row r="799" spans="1:20" ht="19.2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5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3"/>
        <v>technology</v>
      </c>
      <c r="R799" t="str">
        <f t="shared" si="74"/>
        <v>web</v>
      </c>
      <c r="S799" s="9">
        <f t="shared" si="75"/>
        <v>43464.25</v>
      </c>
      <c r="T799" s="9">
        <f t="shared" si="76"/>
        <v>43487.25</v>
      </c>
    </row>
    <row r="800" spans="1:20" ht="19.2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5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3"/>
        <v>theater</v>
      </c>
      <c r="R800" t="str">
        <f t="shared" si="74"/>
        <v>plays</v>
      </c>
      <c r="S800" s="9">
        <f t="shared" si="75"/>
        <v>41060.208333333336</v>
      </c>
      <c r="T800" s="9">
        <f t="shared" si="76"/>
        <v>41088.208333333336</v>
      </c>
    </row>
    <row r="801" spans="1:20" ht="19.2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5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3"/>
        <v>theater</v>
      </c>
      <c r="R801" t="str">
        <f t="shared" si="74"/>
        <v>plays</v>
      </c>
      <c r="S801" s="9">
        <f t="shared" si="75"/>
        <v>42399.25</v>
      </c>
      <c r="T801" s="9">
        <f t="shared" si="76"/>
        <v>42403.25</v>
      </c>
    </row>
    <row r="802" spans="1:20" ht="19.2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5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3"/>
        <v>music</v>
      </c>
      <c r="R802" t="str">
        <f t="shared" si="74"/>
        <v>rock</v>
      </c>
      <c r="S802" s="9">
        <f t="shared" si="75"/>
        <v>42167.208333333328</v>
      </c>
      <c r="T802" s="9">
        <f t="shared" si="76"/>
        <v>42171.208333333328</v>
      </c>
    </row>
    <row r="803" spans="1:20" ht="19.2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5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3"/>
        <v>photography</v>
      </c>
      <c r="R803" t="str">
        <f t="shared" si="74"/>
        <v>photography books</v>
      </c>
      <c r="S803" s="9">
        <f t="shared" si="75"/>
        <v>43830.25</v>
      </c>
      <c r="T803" s="9">
        <f t="shared" si="76"/>
        <v>43852.25</v>
      </c>
    </row>
    <row r="804" spans="1:20" ht="33.6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5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3"/>
        <v>photography</v>
      </c>
      <c r="R804" t="str">
        <f t="shared" si="74"/>
        <v>photography books</v>
      </c>
      <c r="S804" s="9">
        <f t="shared" si="75"/>
        <v>43650.208333333328</v>
      </c>
      <c r="T804" s="9">
        <f t="shared" si="76"/>
        <v>43652.208333333328</v>
      </c>
    </row>
    <row r="805" spans="1:20" ht="33.6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5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3"/>
        <v>theater</v>
      </c>
      <c r="R805" t="str">
        <f t="shared" si="74"/>
        <v>plays</v>
      </c>
      <c r="S805" s="9">
        <f t="shared" si="75"/>
        <v>43492.25</v>
      </c>
      <c r="T805" s="9">
        <f t="shared" si="76"/>
        <v>43526.25</v>
      </c>
    </row>
    <row r="806" spans="1:20" ht="19.2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5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3"/>
        <v>music</v>
      </c>
      <c r="R806" t="str">
        <f t="shared" si="74"/>
        <v>rock</v>
      </c>
      <c r="S806" s="9">
        <f t="shared" si="75"/>
        <v>43102.25</v>
      </c>
      <c r="T806" s="9">
        <f t="shared" si="76"/>
        <v>43122.25</v>
      </c>
    </row>
    <row r="807" spans="1:20" ht="33.6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5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3"/>
        <v>film &amp; video</v>
      </c>
      <c r="R807" t="str">
        <f t="shared" si="74"/>
        <v>documentary</v>
      </c>
      <c r="S807" s="9">
        <f t="shared" si="75"/>
        <v>41958.25</v>
      </c>
      <c r="T807" s="9">
        <f t="shared" si="76"/>
        <v>42009.25</v>
      </c>
    </row>
    <row r="808" spans="1:20" ht="19.2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5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3"/>
        <v>film &amp; video</v>
      </c>
      <c r="R808" t="str">
        <f t="shared" si="74"/>
        <v>drama</v>
      </c>
      <c r="S808" s="9">
        <f t="shared" si="75"/>
        <v>40973.25</v>
      </c>
      <c r="T808" s="9">
        <f t="shared" si="76"/>
        <v>40997.208333333336</v>
      </c>
    </row>
    <row r="809" spans="1:20" ht="19.2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5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3"/>
        <v>theater</v>
      </c>
      <c r="R809" t="str">
        <f t="shared" si="74"/>
        <v>plays</v>
      </c>
      <c r="S809" s="9">
        <f t="shared" si="75"/>
        <v>43753.208333333328</v>
      </c>
      <c r="T809" s="9">
        <f t="shared" si="76"/>
        <v>43797.25</v>
      </c>
    </row>
    <row r="810" spans="1:20" ht="19.2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5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3"/>
        <v>food</v>
      </c>
      <c r="R810" t="str">
        <f t="shared" si="74"/>
        <v>food trucks</v>
      </c>
      <c r="S810" s="9">
        <f t="shared" si="75"/>
        <v>42507.208333333328</v>
      </c>
      <c r="T810" s="9">
        <f t="shared" si="76"/>
        <v>42524.208333333328</v>
      </c>
    </row>
    <row r="811" spans="1:20" ht="19.2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5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3"/>
        <v>film &amp; video</v>
      </c>
      <c r="R811" t="str">
        <f t="shared" si="74"/>
        <v>documentary</v>
      </c>
      <c r="S811" s="9">
        <f t="shared" si="75"/>
        <v>41135.208333333336</v>
      </c>
      <c r="T811" s="9">
        <f t="shared" si="76"/>
        <v>41136.208333333336</v>
      </c>
    </row>
    <row r="812" spans="1:20" ht="33.6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5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3"/>
        <v>theater</v>
      </c>
      <c r="R812" t="str">
        <f t="shared" si="74"/>
        <v>plays</v>
      </c>
      <c r="S812" s="9">
        <f t="shared" si="75"/>
        <v>43067.25</v>
      </c>
      <c r="T812" s="9">
        <f t="shared" si="76"/>
        <v>43077.25</v>
      </c>
    </row>
    <row r="813" spans="1:20" ht="33.6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5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3"/>
        <v>games</v>
      </c>
      <c r="R813" t="str">
        <f t="shared" si="74"/>
        <v>video games</v>
      </c>
      <c r="S813" s="9">
        <f t="shared" si="75"/>
        <v>42378.25</v>
      </c>
      <c r="T813" s="9">
        <f t="shared" si="76"/>
        <v>42380.25</v>
      </c>
    </row>
    <row r="814" spans="1:20" ht="19.2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5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3"/>
        <v>publishing</v>
      </c>
      <c r="R814" t="str">
        <f t="shared" si="74"/>
        <v>nonfiction</v>
      </c>
      <c r="S814" s="9">
        <f t="shared" si="75"/>
        <v>43206.208333333328</v>
      </c>
      <c r="T814" s="9">
        <f t="shared" si="76"/>
        <v>43211.208333333328</v>
      </c>
    </row>
    <row r="815" spans="1:20" ht="19.2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5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3"/>
        <v>games</v>
      </c>
      <c r="R815" t="str">
        <f t="shared" si="74"/>
        <v>video games</v>
      </c>
      <c r="S815" s="9">
        <f t="shared" si="75"/>
        <v>41148.208333333336</v>
      </c>
      <c r="T815" s="9">
        <f t="shared" si="76"/>
        <v>41158.208333333336</v>
      </c>
    </row>
    <row r="816" spans="1:20" ht="19.2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5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3"/>
        <v>music</v>
      </c>
      <c r="R816" t="str">
        <f t="shared" si="74"/>
        <v>rock</v>
      </c>
      <c r="S816" s="9">
        <f t="shared" si="75"/>
        <v>42517.208333333328</v>
      </c>
      <c r="T816" s="9">
        <f t="shared" si="76"/>
        <v>42519.208333333328</v>
      </c>
    </row>
    <row r="817" spans="1:20" ht="33.6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5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3"/>
        <v>music</v>
      </c>
      <c r="R817" t="str">
        <f t="shared" si="74"/>
        <v>rock</v>
      </c>
      <c r="S817" s="9">
        <f t="shared" si="75"/>
        <v>43068.25</v>
      </c>
      <c r="T817" s="9">
        <f t="shared" si="76"/>
        <v>43094.25</v>
      </c>
    </row>
    <row r="818" spans="1:20" ht="33.6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5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3"/>
        <v>theater</v>
      </c>
      <c r="R818" t="str">
        <f t="shared" si="74"/>
        <v>plays</v>
      </c>
      <c r="S818" s="9">
        <f t="shared" si="75"/>
        <v>41680.25</v>
      </c>
      <c r="T818" s="9">
        <f t="shared" si="76"/>
        <v>41682.25</v>
      </c>
    </row>
    <row r="819" spans="1:20" ht="19.2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5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3"/>
        <v>publishing</v>
      </c>
      <c r="R819" t="str">
        <f t="shared" si="74"/>
        <v>nonfiction</v>
      </c>
      <c r="S819" s="9">
        <f t="shared" si="75"/>
        <v>43589.208333333328</v>
      </c>
      <c r="T819" s="9">
        <f t="shared" si="76"/>
        <v>43617.208333333328</v>
      </c>
    </row>
    <row r="820" spans="1:20" ht="19.2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5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3"/>
        <v>theater</v>
      </c>
      <c r="R820" t="str">
        <f t="shared" si="74"/>
        <v>plays</v>
      </c>
      <c r="S820" s="9">
        <f t="shared" si="75"/>
        <v>43486.25</v>
      </c>
      <c r="T820" s="9">
        <f t="shared" si="76"/>
        <v>43499.25</v>
      </c>
    </row>
    <row r="821" spans="1:20" ht="33.6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5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3"/>
        <v>games</v>
      </c>
      <c r="R821" t="str">
        <f t="shared" si="74"/>
        <v>video games</v>
      </c>
      <c r="S821" s="9">
        <f t="shared" si="75"/>
        <v>41237.25</v>
      </c>
      <c r="T821" s="9">
        <f t="shared" si="76"/>
        <v>41252.25</v>
      </c>
    </row>
    <row r="822" spans="1:20" ht="19.2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5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3"/>
        <v>music</v>
      </c>
      <c r="R822" t="str">
        <f t="shared" si="74"/>
        <v>rock</v>
      </c>
      <c r="S822" s="9">
        <f t="shared" si="75"/>
        <v>43310.208333333328</v>
      </c>
      <c r="T822" s="9">
        <f t="shared" si="76"/>
        <v>43323.208333333328</v>
      </c>
    </row>
    <row r="823" spans="1:20" ht="19.2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5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3"/>
        <v>film &amp; video</v>
      </c>
      <c r="R823" t="str">
        <f t="shared" si="74"/>
        <v>documentary</v>
      </c>
      <c r="S823" s="9">
        <f t="shared" si="75"/>
        <v>42794.25</v>
      </c>
      <c r="T823" s="9">
        <f t="shared" si="76"/>
        <v>42807.208333333328</v>
      </c>
    </row>
    <row r="824" spans="1:20" ht="19.2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5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3"/>
        <v>music</v>
      </c>
      <c r="R824" t="str">
        <f t="shared" si="74"/>
        <v>rock</v>
      </c>
      <c r="S824" s="9">
        <f t="shared" si="75"/>
        <v>41698.25</v>
      </c>
      <c r="T824" s="9">
        <f t="shared" si="76"/>
        <v>41715.208333333336</v>
      </c>
    </row>
    <row r="825" spans="1:20" ht="33.6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5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3"/>
        <v>music</v>
      </c>
      <c r="R825" t="str">
        <f t="shared" si="74"/>
        <v>rock</v>
      </c>
      <c r="S825" s="9">
        <f t="shared" si="75"/>
        <v>41892.208333333336</v>
      </c>
      <c r="T825" s="9">
        <f t="shared" si="76"/>
        <v>41917.208333333336</v>
      </c>
    </row>
    <row r="826" spans="1:20" ht="19.2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5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3"/>
        <v>publishing</v>
      </c>
      <c r="R826" t="str">
        <f t="shared" si="74"/>
        <v>nonfiction</v>
      </c>
      <c r="S826" s="9">
        <f t="shared" si="75"/>
        <v>40348.208333333336</v>
      </c>
      <c r="T826" s="9">
        <f t="shared" si="76"/>
        <v>40380.208333333336</v>
      </c>
    </row>
    <row r="827" spans="1:20" ht="33.6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5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3"/>
        <v>film &amp; video</v>
      </c>
      <c r="R827" t="str">
        <f t="shared" si="74"/>
        <v>shorts</v>
      </c>
      <c r="S827" s="9">
        <f t="shared" si="75"/>
        <v>42941.208333333328</v>
      </c>
      <c r="T827" s="9">
        <f t="shared" si="76"/>
        <v>42953.208333333328</v>
      </c>
    </row>
    <row r="828" spans="1:20" ht="33.6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5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3"/>
        <v>theater</v>
      </c>
      <c r="R828" t="str">
        <f t="shared" si="74"/>
        <v>plays</v>
      </c>
      <c r="S828" s="9">
        <f t="shared" si="75"/>
        <v>40525.25</v>
      </c>
      <c r="T828" s="9">
        <f t="shared" si="76"/>
        <v>40553.25</v>
      </c>
    </row>
    <row r="829" spans="1:20" ht="33.6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5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3"/>
        <v>film &amp; video</v>
      </c>
      <c r="R829" t="str">
        <f t="shared" si="74"/>
        <v>drama</v>
      </c>
      <c r="S829" s="9">
        <f t="shared" si="75"/>
        <v>40666.208333333336</v>
      </c>
      <c r="T829" s="9">
        <f t="shared" si="76"/>
        <v>40678.208333333336</v>
      </c>
    </row>
    <row r="830" spans="1:20" ht="33.6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5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3"/>
        <v>theater</v>
      </c>
      <c r="R830" t="str">
        <f t="shared" si="74"/>
        <v>plays</v>
      </c>
      <c r="S830" s="9">
        <f t="shared" si="75"/>
        <v>43340.208333333328</v>
      </c>
      <c r="T830" s="9">
        <f t="shared" si="76"/>
        <v>43365.208333333328</v>
      </c>
    </row>
    <row r="831" spans="1:20" ht="19.2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5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3"/>
        <v>theater</v>
      </c>
      <c r="R831" t="str">
        <f t="shared" si="74"/>
        <v>plays</v>
      </c>
      <c r="S831" s="9">
        <f t="shared" si="75"/>
        <v>42164.208333333328</v>
      </c>
      <c r="T831" s="9">
        <f t="shared" si="76"/>
        <v>42179.208333333328</v>
      </c>
    </row>
    <row r="832" spans="1:20" ht="33.6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5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3"/>
        <v>theater</v>
      </c>
      <c r="R832" t="str">
        <f t="shared" si="74"/>
        <v>plays</v>
      </c>
      <c r="S832" s="9">
        <f t="shared" si="75"/>
        <v>43103.25</v>
      </c>
      <c r="T832" s="9">
        <f t="shared" si="76"/>
        <v>43162.25</v>
      </c>
    </row>
    <row r="833" spans="1:20" ht="33.6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5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3"/>
        <v>photography</v>
      </c>
      <c r="R833" t="str">
        <f t="shared" si="74"/>
        <v>photography books</v>
      </c>
      <c r="S833" s="9">
        <f t="shared" si="75"/>
        <v>40994.208333333336</v>
      </c>
      <c r="T833" s="9">
        <f t="shared" si="76"/>
        <v>41028.208333333336</v>
      </c>
    </row>
    <row r="834" spans="1:20" ht="19.2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ref="F834:F897" si="78">(E834/D834)*100</f>
        <v>315.17592592592592</v>
      </c>
      <c r="G834" t="s">
        <v>20</v>
      </c>
      <c r="H834">
        <v>1297</v>
      </c>
      <c r="I834" s="5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ref="Q834:Q897" si="79">LEFT(P834, SEARCH("/",P834)- 1)</f>
        <v>publishing</v>
      </c>
      <c r="R834" t="str">
        <f t="shared" ref="R834:R897" si="80">MID(P834, SEARCH("/",P834) +1, LEN(P834))</f>
        <v>translations</v>
      </c>
      <c r="S834" s="9">
        <f t="shared" ref="S834:S897" si="81">(((L834/60)/60)/24)+DATE(1970,1,1)</f>
        <v>42299.208333333328</v>
      </c>
      <c r="T834" s="9">
        <f t="shared" ref="T834:T897" si="82">(((M834/60)/60)/24)+DATE(1970,1,1)</f>
        <v>42333.25</v>
      </c>
    </row>
    <row r="835" spans="1:20" ht="33.6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78"/>
        <v>157.69117647058823</v>
      </c>
      <c r="G835" t="s">
        <v>20</v>
      </c>
      <c r="H835">
        <v>165</v>
      </c>
      <c r="I835" s="5">
        <f t="shared" ref="I835:I898" si="8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si="79"/>
        <v>publishing</v>
      </c>
      <c r="R835" t="str">
        <f t="shared" si="80"/>
        <v>translations</v>
      </c>
      <c r="S835" s="9">
        <f t="shared" si="81"/>
        <v>40588.25</v>
      </c>
      <c r="T835" s="9">
        <f t="shared" si="82"/>
        <v>40599.25</v>
      </c>
    </row>
    <row r="836" spans="1:20" ht="19.2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5">
        <f t="shared" si="8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79"/>
        <v>theater</v>
      </c>
      <c r="R836" t="str">
        <f t="shared" si="80"/>
        <v>plays</v>
      </c>
      <c r="S836" s="9">
        <f t="shared" si="81"/>
        <v>41448.208333333336</v>
      </c>
      <c r="T836" s="9">
        <f t="shared" si="82"/>
        <v>41454.208333333336</v>
      </c>
    </row>
    <row r="837" spans="1:20" ht="19.2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5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79"/>
        <v>technology</v>
      </c>
      <c r="R837" t="str">
        <f t="shared" si="80"/>
        <v>web</v>
      </c>
      <c r="S837" s="9">
        <f t="shared" si="81"/>
        <v>42063.25</v>
      </c>
      <c r="T837" s="9">
        <f t="shared" si="82"/>
        <v>42069.25</v>
      </c>
    </row>
    <row r="838" spans="1:20" ht="19.2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5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79"/>
        <v>music</v>
      </c>
      <c r="R838" t="str">
        <f t="shared" si="80"/>
        <v>indie rock</v>
      </c>
      <c r="S838" s="9">
        <f t="shared" si="81"/>
        <v>40214.25</v>
      </c>
      <c r="T838" s="9">
        <f t="shared" si="82"/>
        <v>40225.25</v>
      </c>
    </row>
    <row r="839" spans="1:20" ht="33.6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5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79"/>
        <v>music</v>
      </c>
      <c r="R839" t="str">
        <f t="shared" si="80"/>
        <v>jazz</v>
      </c>
      <c r="S839" s="9">
        <f t="shared" si="81"/>
        <v>40629.208333333336</v>
      </c>
      <c r="T839" s="9">
        <f t="shared" si="82"/>
        <v>40683.208333333336</v>
      </c>
    </row>
    <row r="840" spans="1:20" ht="19.2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5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79"/>
        <v>theater</v>
      </c>
      <c r="R840" t="str">
        <f t="shared" si="80"/>
        <v>plays</v>
      </c>
      <c r="S840" s="9">
        <f t="shared" si="81"/>
        <v>43370.208333333328</v>
      </c>
      <c r="T840" s="9">
        <f t="shared" si="82"/>
        <v>43379.208333333328</v>
      </c>
    </row>
    <row r="841" spans="1:20" ht="19.2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5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79"/>
        <v>film &amp; video</v>
      </c>
      <c r="R841" t="str">
        <f t="shared" si="80"/>
        <v>documentary</v>
      </c>
      <c r="S841" s="9">
        <f t="shared" si="81"/>
        <v>41715.208333333336</v>
      </c>
      <c r="T841" s="9">
        <f t="shared" si="82"/>
        <v>41760.208333333336</v>
      </c>
    </row>
    <row r="842" spans="1:20" ht="19.2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5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79"/>
        <v>theater</v>
      </c>
      <c r="R842" t="str">
        <f t="shared" si="80"/>
        <v>plays</v>
      </c>
      <c r="S842" s="9">
        <f t="shared" si="81"/>
        <v>41836.208333333336</v>
      </c>
      <c r="T842" s="9">
        <f t="shared" si="82"/>
        <v>41838.208333333336</v>
      </c>
    </row>
    <row r="843" spans="1:20" ht="19.2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5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79"/>
        <v>technology</v>
      </c>
      <c r="R843" t="str">
        <f t="shared" si="80"/>
        <v>web</v>
      </c>
      <c r="S843" s="9">
        <f t="shared" si="81"/>
        <v>42419.25</v>
      </c>
      <c r="T843" s="9">
        <f t="shared" si="82"/>
        <v>42435.25</v>
      </c>
    </row>
    <row r="844" spans="1:20" ht="33.6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5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79"/>
        <v>technology</v>
      </c>
      <c r="R844" t="str">
        <f t="shared" si="80"/>
        <v>wearables</v>
      </c>
      <c r="S844" s="9">
        <f t="shared" si="81"/>
        <v>43266.208333333328</v>
      </c>
      <c r="T844" s="9">
        <f t="shared" si="82"/>
        <v>43269.208333333328</v>
      </c>
    </row>
    <row r="845" spans="1:20" ht="33.6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5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79"/>
        <v>photography</v>
      </c>
      <c r="R845" t="str">
        <f t="shared" si="80"/>
        <v>photography books</v>
      </c>
      <c r="S845" s="9">
        <f t="shared" si="81"/>
        <v>43338.208333333328</v>
      </c>
      <c r="T845" s="9">
        <f t="shared" si="82"/>
        <v>43344.208333333328</v>
      </c>
    </row>
    <row r="846" spans="1:20" ht="19.2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5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79"/>
        <v>film &amp; video</v>
      </c>
      <c r="R846" t="str">
        <f t="shared" si="80"/>
        <v>documentary</v>
      </c>
      <c r="S846" s="9">
        <f t="shared" si="81"/>
        <v>40930.25</v>
      </c>
      <c r="T846" s="9">
        <f t="shared" si="82"/>
        <v>40933.25</v>
      </c>
    </row>
    <row r="847" spans="1:20" ht="19.2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5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79"/>
        <v>technology</v>
      </c>
      <c r="R847" t="str">
        <f t="shared" si="80"/>
        <v>web</v>
      </c>
      <c r="S847" s="9">
        <f t="shared" si="81"/>
        <v>43235.208333333328</v>
      </c>
      <c r="T847" s="9">
        <f t="shared" si="82"/>
        <v>43272.208333333328</v>
      </c>
    </row>
    <row r="848" spans="1:20" ht="19.2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5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79"/>
        <v>technology</v>
      </c>
      <c r="R848" t="str">
        <f t="shared" si="80"/>
        <v>web</v>
      </c>
      <c r="S848" s="9">
        <f t="shared" si="81"/>
        <v>43302.208333333328</v>
      </c>
      <c r="T848" s="9">
        <f t="shared" si="82"/>
        <v>43338.208333333328</v>
      </c>
    </row>
    <row r="849" spans="1:20" ht="19.2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5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79"/>
        <v>food</v>
      </c>
      <c r="R849" t="str">
        <f t="shared" si="80"/>
        <v>food trucks</v>
      </c>
      <c r="S849" s="9">
        <f t="shared" si="81"/>
        <v>43107.25</v>
      </c>
      <c r="T849" s="9">
        <f t="shared" si="82"/>
        <v>43110.25</v>
      </c>
    </row>
    <row r="850" spans="1:20" ht="19.2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5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79"/>
        <v>film &amp; video</v>
      </c>
      <c r="R850" t="str">
        <f t="shared" si="80"/>
        <v>drama</v>
      </c>
      <c r="S850" s="9">
        <f t="shared" si="81"/>
        <v>40341.208333333336</v>
      </c>
      <c r="T850" s="9">
        <f t="shared" si="82"/>
        <v>40350.208333333336</v>
      </c>
    </row>
    <row r="851" spans="1:20" ht="33.6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5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79"/>
        <v>music</v>
      </c>
      <c r="R851" t="str">
        <f t="shared" si="80"/>
        <v>indie rock</v>
      </c>
      <c r="S851" s="9">
        <f t="shared" si="81"/>
        <v>40948.25</v>
      </c>
      <c r="T851" s="9">
        <f t="shared" si="82"/>
        <v>40951.25</v>
      </c>
    </row>
    <row r="852" spans="1:20" ht="33.6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5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79"/>
        <v>music</v>
      </c>
      <c r="R852" t="str">
        <f t="shared" si="80"/>
        <v>rock</v>
      </c>
      <c r="S852" s="9">
        <f t="shared" si="81"/>
        <v>40866.25</v>
      </c>
      <c r="T852" s="9">
        <f t="shared" si="82"/>
        <v>40881.25</v>
      </c>
    </row>
    <row r="853" spans="1:20" ht="33.6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5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79"/>
        <v>music</v>
      </c>
      <c r="R853" t="str">
        <f t="shared" si="80"/>
        <v>electric music</v>
      </c>
      <c r="S853" s="9">
        <f t="shared" si="81"/>
        <v>41031.208333333336</v>
      </c>
      <c r="T853" s="9">
        <f t="shared" si="82"/>
        <v>41064.208333333336</v>
      </c>
    </row>
    <row r="854" spans="1:20" ht="33.6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5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79"/>
        <v>games</v>
      </c>
      <c r="R854" t="str">
        <f t="shared" si="80"/>
        <v>video games</v>
      </c>
      <c r="S854" s="9">
        <f t="shared" si="81"/>
        <v>40740.208333333336</v>
      </c>
      <c r="T854" s="9">
        <f t="shared" si="82"/>
        <v>40750.208333333336</v>
      </c>
    </row>
    <row r="855" spans="1:20" ht="19.2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5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79"/>
        <v>music</v>
      </c>
      <c r="R855" t="str">
        <f t="shared" si="80"/>
        <v>indie rock</v>
      </c>
      <c r="S855" s="9">
        <f t="shared" si="81"/>
        <v>40714.208333333336</v>
      </c>
      <c r="T855" s="9">
        <f t="shared" si="82"/>
        <v>40719.208333333336</v>
      </c>
    </row>
    <row r="856" spans="1:20" ht="33.6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5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79"/>
        <v>publishing</v>
      </c>
      <c r="R856" t="str">
        <f t="shared" si="80"/>
        <v>fiction</v>
      </c>
      <c r="S856" s="9">
        <f t="shared" si="81"/>
        <v>43787.25</v>
      </c>
      <c r="T856" s="9">
        <f t="shared" si="82"/>
        <v>43814.25</v>
      </c>
    </row>
    <row r="857" spans="1:20" ht="33.6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5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79"/>
        <v>theater</v>
      </c>
      <c r="R857" t="str">
        <f t="shared" si="80"/>
        <v>plays</v>
      </c>
      <c r="S857" s="9">
        <f t="shared" si="81"/>
        <v>40712.208333333336</v>
      </c>
      <c r="T857" s="9">
        <f t="shared" si="82"/>
        <v>40743.208333333336</v>
      </c>
    </row>
    <row r="858" spans="1:20" ht="19.2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5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79"/>
        <v>food</v>
      </c>
      <c r="R858" t="str">
        <f t="shared" si="80"/>
        <v>food trucks</v>
      </c>
      <c r="S858" s="9">
        <f t="shared" si="81"/>
        <v>41023.208333333336</v>
      </c>
      <c r="T858" s="9">
        <f t="shared" si="82"/>
        <v>41040.208333333336</v>
      </c>
    </row>
    <row r="859" spans="1:20" ht="33.6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5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79"/>
        <v>film &amp; video</v>
      </c>
      <c r="R859" t="str">
        <f t="shared" si="80"/>
        <v>shorts</v>
      </c>
      <c r="S859" s="9">
        <f t="shared" si="81"/>
        <v>40944.25</v>
      </c>
      <c r="T859" s="9">
        <f t="shared" si="82"/>
        <v>40967.25</v>
      </c>
    </row>
    <row r="860" spans="1:20" ht="33.6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5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79"/>
        <v>food</v>
      </c>
      <c r="R860" t="str">
        <f t="shared" si="80"/>
        <v>food trucks</v>
      </c>
      <c r="S860" s="9">
        <f t="shared" si="81"/>
        <v>43211.208333333328</v>
      </c>
      <c r="T860" s="9">
        <f t="shared" si="82"/>
        <v>43218.208333333328</v>
      </c>
    </row>
    <row r="861" spans="1:20" ht="33.6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5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79"/>
        <v>theater</v>
      </c>
      <c r="R861" t="str">
        <f t="shared" si="80"/>
        <v>plays</v>
      </c>
      <c r="S861" s="9">
        <f t="shared" si="81"/>
        <v>41334.25</v>
      </c>
      <c r="T861" s="9">
        <f t="shared" si="82"/>
        <v>41352.208333333336</v>
      </c>
    </row>
    <row r="862" spans="1:20" ht="33.6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5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79"/>
        <v>technology</v>
      </c>
      <c r="R862" t="str">
        <f t="shared" si="80"/>
        <v>wearables</v>
      </c>
      <c r="S862" s="9">
        <f t="shared" si="81"/>
        <v>43515.25</v>
      </c>
      <c r="T862" s="9">
        <f t="shared" si="82"/>
        <v>43525.25</v>
      </c>
    </row>
    <row r="863" spans="1:20" ht="19.2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5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79"/>
        <v>theater</v>
      </c>
      <c r="R863" t="str">
        <f t="shared" si="80"/>
        <v>plays</v>
      </c>
      <c r="S863" s="9">
        <f t="shared" si="81"/>
        <v>40258.208333333336</v>
      </c>
      <c r="T863" s="9">
        <f t="shared" si="82"/>
        <v>40266.208333333336</v>
      </c>
    </row>
    <row r="864" spans="1:20" ht="33.6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5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79"/>
        <v>theater</v>
      </c>
      <c r="R864" t="str">
        <f t="shared" si="80"/>
        <v>plays</v>
      </c>
      <c r="S864" s="9">
        <f t="shared" si="81"/>
        <v>40756.208333333336</v>
      </c>
      <c r="T864" s="9">
        <f t="shared" si="82"/>
        <v>40760.208333333336</v>
      </c>
    </row>
    <row r="865" spans="1:20" ht="19.2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5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79"/>
        <v>film &amp; video</v>
      </c>
      <c r="R865" t="str">
        <f t="shared" si="80"/>
        <v>television</v>
      </c>
      <c r="S865" s="9">
        <f t="shared" si="81"/>
        <v>42172.208333333328</v>
      </c>
      <c r="T865" s="9">
        <f t="shared" si="82"/>
        <v>42195.208333333328</v>
      </c>
    </row>
    <row r="866" spans="1:20" ht="19.2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5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79"/>
        <v>film &amp; video</v>
      </c>
      <c r="R866" t="str">
        <f t="shared" si="80"/>
        <v>shorts</v>
      </c>
      <c r="S866" s="9">
        <f t="shared" si="81"/>
        <v>42601.208333333328</v>
      </c>
      <c r="T866" s="9">
        <f t="shared" si="82"/>
        <v>42606.208333333328</v>
      </c>
    </row>
    <row r="867" spans="1:20" ht="33.6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5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79"/>
        <v>theater</v>
      </c>
      <c r="R867" t="str">
        <f t="shared" si="80"/>
        <v>plays</v>
      </c>
      <c r="S867" s="9">
        <f t="shared" si="81"/>
        <v>41897.208333333336</v>
      </c>
      <c r="T867" s="9">
        <f t="shared" si="82"/>
        <v>41906.208333333336</v>
      </c>
    </row>
    <row r="868" spans="1:20" ht="19.2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5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79"/>
        <v>photography</v>
      </c>
      <c r="R868" t="str">
        <f t="shared" si="80"/>
        <v>photography books</v>
      </c>
      <c r="S868" s="9">
        <f t="shared" si="81"/>
        <v>40671.208333333336</v>
      </c>
      <c r="T868" s="9">
        <f t="shared" si="82"/>
        <v>40672.208333333336</v>
      </c>
    </row>
    <row r="869" spans="1:20" ht="33.6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5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79"/>
        <v>food</v>
      </c>
      <c r="R869" t="str">
        <f t="shared" si="80"/>
        <v>food trucks</v>
      </c>
      <c r="S869" s="9">
        <f t="shared" si="81"/>
        <v>43382.208333333328</v>
      </c>
      <c r="T869" s="9">
        <f t="shared" si="82"/>
        <v>43388.208333333328</v>
      </c>
    </row>
    <row r="870" spans="1:20" ht="33.6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5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79"/>
        <v>theater</v>
      </c>
      <c r="R870" t="str">
        <f t="shared" si="80"/>
        <v>plays</v>
      </c>
      <c r="S870" s="9">
        <f t="shared" si="81"/>
        <v>41559.208333333336</v>
      </c>
      <c r="T870" s="9">
        <f t="shared" si="82"/>
        <v>41570.208333333336</v>
      </c>
    </row>
    <row r="871" spans="1:20" ht="33.6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5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79"/>
        <v>film &amp; video</v>
      </c>
      <c r="R871" t="str">
        <f t="shared" si="80"/>
        <v>drama</v>
      </c>
      <c r="S871" s="9">
        <f t="shared" si="81"/>
        <v>40350.208333333336</v>
      </c>
      <c r="T871" s="9">
        <f t="shared" si="82"/>
        <v>40364.208333333336</v>
      </c>
    </row>
    <row r="872" spans="1:20" ht="33.6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5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79"/>
        <v>theater</v>
      </c>
      <c r="R872" t="str">
        <f t="shared" si="80"/>
        <v>plays</v>
      </c>
      <c r="S872" s="9">
        <f t="shared" si="81"/>
        <v>42240.208333333328</v>
      </c>
      <c r="T872" s="9">
        <f t="shared" si="82"/>
        <v>42265.208333333328</v>
      </c>
    </row>
    <row r="873" spans="1:20" ht="33.6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5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79"/>
        <v>theater</v>
      </c>
      <c r="R873" t="str">
        <f t="shared" si="80"/>
        <v>plays</v>
      </c>
      <c r="S873" s="9">
        <f t="shared" si="81"/>
        <v>43040.208333333328</v>
      </c>
      <c r="T873" s="9">
        <f t="shared" si="82"/>
        <v>43058.25</v>
      </c>
    </row>
    <row r="874" spans="1:20" ht="19.2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5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79"/>
        <v>film &amp; video</v>
      </c>
      <c r="R874" t="str">
        <f t="shared" si="80"/>
        <v>science fiction</v>
      </c>
      <c r="S874" s="9">
        <f t="shared" si="81"/>
        <v>43346.208333333328</v>
      </c>
      <c r="T874" s="9">
        <f t="shared" si="82"/>
        <v>43351.208333333328</v>
      </c>
    </row>
    <row r="875" spans="1:20" ht="19.2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5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79"/>
        <v>photography</v>
      </c>
      <c r="R875" t="str">
        <f t="shared" si="80"/>
        <v>photography books</v>
      </c>
      <c r="S875" s="9">
        <f t="shared" si="81"/>
        <v>41647.25</v>
      </c>
      <c r="T875" s="9">
        <f t="shared" si="82"/>
        <v>41652.25</v>
      </c>
    </row>
    <row r="876" spans="1:20" ht="19.2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5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79"/>
        <v>photography</v>
      </c>
      <c r="R876" t="str">
        <f t="shared" si="80"/>
        <v>photography books</v>
      </c>
      <c r="S876" s="9">
        <f t="shared" si="81"/>
        <v>40291.208333333336</v>
      </c>
      <c r="T876" s="9">
        <f t="shared" si="82"/>
        <v>40329.208333333336</v>
      </c>
    </row>
    <row r="877" spans="1:20" ht="19.2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5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79"/>
        <v>music</v>
      </c>
      <c r="R877" t="str">
        <f t="shared" si="80"/>
        <v>rock</v>
      </c>
      <c r="S877" s="9">
        <f t="shared" si="81"/>
        <v>40556.25</v>
      </c>
      <c r="T877" s="9">
        <f t="shared" si="82"/>
        <v>40557.25</v>
      </c>
    </row>
    <row r="878" spans="1:20" ht="33.6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5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79"/>
        <v>photography</v>
      </c>
      <c r="R878" t="str">
        <f t="shared" si="80"/>
        <v>photography books</v>
      </c>
      <c r="S878" s="9">
        <f t="shared" si="81"/>
        <v>43624.208333333328</v>
      </c>
      <c r="T878" s="9">
        <f t="shared" si="82"/>
        <v>43648.208333333328</v>
      </c>
    </row>
    <row r="879" spans="1:20" ht="19.2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5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79"/>
        <v>food</v>
      </c>
      <c r="R879" t="str">
        <f t="shared" si="80"/>
        <v>food trucks</v>
      </c>
      <c r="S879" s="9">
        <f t="shared" si="81"/>
        <v>42577.208333333328</v>
      </c>
      <c r="T879" s="9">
        <f t="shared" si="82"/>
        <v>42578.208333333328</v>
      </c>
    </row>
    <row r="880" spans="1:20" ht="33.6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5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79"/>
        <v>music</v>
      </c>
      <c r="R880" t="str">
        <f t="shared" si="80"/>
        <v>metal</v>
      </c>
      <c r="S880" s="9">
        <f t="shared" si="81"/>
        <v>43845.25</v>
      </c>
      <c r="T880" s="9">
        <f t="shared" si="82"/>
        <v>43869.25</v>
      </c>
    </row>
    <row r="881" spans="1:20" ht="33.6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5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79"/>
        <v>publishing</v>
      </c>
      <c r="R881" t="str">
        <f t="shared" si="80"/>
        <v>nonfiction</v>
      </c>
      <c r="S881" s="9">
        <f t="shared" si="81"/>
        <v>42788.25</v>
      </c>
      <c r="T881" s="9">
        <f t="shared" si="82"/>
        <v>42797.25</v>
      </c>
    </row>
    <row r="882" spans="1:20" ht="33.6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5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79"/>
        <v>music</v>
      </c>
      <c r="R882" t="str">
        <f t="shared" si="80"/>
        <v>electric music</v>
      </c>
      <c r="S882" s="9">
        <f t="shared" si="81"/>
        <v>43667.208333333328</v>
      </c>
      <c r="T882" s="9">
        <f t="shared" si="82"/>
        <v>43669.208333333328</v>
      </c>
    </row>
    <row r="883" spans="1:20" ht="33.6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5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79"/>
        <v>theater</v>
      </c>
      <c r="R883" t="str">
        <f t="shared" si="80"/>
        <v>plays</v>
      </c>
      <c r="S883" s="9">
        <f t="shared" si="81"/>
        <v>42194.208333333328</v>
      </c>
      <c r="T883" s="9">
        <f t="shared" si="82"/>
        <v>42223.208333333328</v>
      </c>
    </row>
    <row r="884" spans="1:20" ht="33.6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5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79"/>
        <v>theater</v>
      </c>
      <c r="R884" t="str">
        <f t="shared" si="80"/>
        <v>plays</v>
      </c>
      <c r="S884" s="9">
        <f t="shared" si="81"/>
        <v>42025.25</v>
      </c>
      <c r="T884" s="9">
        <f t="shared" si="82"/>
        <v>42029.25</v>
      </c>
    </row>
    <row r="885" spans="1:20" ht="33.6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5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79"/>
        <v>film &amp; video</v>
      </c>
      <c r="R885" t="str">
        <f t="shared" si="80"/>
        <v>shorts</v>
      </c>
      <c r="S885" s="9">
        <f t="shared" si="81"/>
        <v>40323.208333333336</v>
      </c>
      <c r="T885" s="9">
        <f t="shared" si="82"/>
        <v>40359.208333333336</v>
      </c>
    </row>
    <row r="886" spans="1:20" ht="19.2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5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79"/>
        <v>theater</v>
      </c>
      <c r="R886" t="str">
        <f t="shared" si="80"/>
        <v>plays</v>
      </c>
      <c r="S886" s="9">
        <f t="shared" si="81"/>
        <v>41763.208333333336</v>
      </c>
      <c r="T886" s="9">
        <f t="shared" si="82"/>
        <v>41765.208333333336</v>
      </c>
    </row>
    <row r="887" spans="1:20" ht="19.2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5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79"/>
        <v>theater</v>
      </c>
      <c r="R887" t="str">
        <f t="shared" si="80"/>
        <v>plays</v>
      </c>
      <c r="S887" s="9">
        <f t="shared" si="81"/>
        <v>40335.208333333336</v>
      </c>
      <c r="T887" s="9">
        <f t="shared" si="82"/>
        <v>40373.208333333336</v>
      </c>
    </row>
    <row r="888" spans="1:20" ht="19.2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5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79"/>
        <v>music</v>
      </c>
      <c r="R888" t="str">
        <f t="shared" si="80"/>
        <v>indie rock</v>
      </c>
      <c r="S888" s="9">
        <f t="shared" si="81"/>
        <v>40416.208333333336</v>
      </c>
      <c r="T888" s="9">
        <f t="shared" si="82"/>
        <v>40434.208333333336</v>
      </c>
    </row>
    <row r="889" spans="1:20" ht="33.6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5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79"/>
        <v>theater</v>
      </c>
      <c r="R889" t="str">
        <f t="shared" si="80"/>
        <v>plays</v>
      </c>
      <c r="S889" s="9">
        <f t="shared" si="81"/>
        <v>42202.208333333328</v>
      </c>
      <c r="T889" s="9">
        <f t="shared" si="82"/>
        <v>42249.208333333328</v>
      </c>
    </row>
    <row r="890" spans="1:20" ht="33.6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5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79"/>
        <v>theater</v>
      </c>
      <c r="R890" t="str">
        <f t="shared" si="80"/>
        <v>plays</v>
      </c>
      <c r="S890" s="9">
        <f t="shared" si="81"/>
        <v>42836.208333333328</v>
      </c>
      <c r="T890" s="9">
        <f t="shared" si="82"/>
        <v>42855.208333333328</v>
      </c>
    </row>
    <row r="891" spans="1:20" ht="19.2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5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79"/>
        <v>music</v>
      </c>
      <c r="R891" t="str">
        <f t="shared" si="80"/>
        <v>electric music</v>
      </c>
      <c r="S891" s="9">
        <f t="shared" si="81"/>
        <v>41710.208333333336</v>
      </c>
      <c r="T891" s="9">
        <f t="shared" si="82"/>
        <v>41717.208333333336</v>
      </c>
    </row>
    <row r="892" spans="1:20" ht="19.2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5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79"/>
        <v>music</v>
      </c>
      <c r="R892" t="str">
        <f t="shared" si="80"/>
        <v>indie rock</v>
      </c>
      <c r="S892" s="9">
        <f t="shared" si="81"/>
        <v>43640.208333333328</v>
      </c>
      <c r="T892" s="9">
        <f t="shared" si="82"/>
        <v>43641.208333333328</v>
      </c>
    </row>
    <row r="893" spans="1:20" ht="33.6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5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79"/>
        <v>film &amp; video</v>
      </c>
      <c r="R893" t="str">
        <f t="shared" si="80"/>
        <v>documentary</v>
      </c>
      <c r="S893" s="9">
        <f t="shared" si="81"/>
        <v>40880.25</v>
      </c>
      <c r="T893" s="9">
        <f t="shared" si="82"/>
        <v>40924.25</v>
      </c>
    </row>
    <row r="894" spans="1:20" ht="19.2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5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79"/>
        <v>publishing</v>
      </c>
      <c r="R894" t="str">
        <f t="shared" si="80"/>
        <v>translations</v>
      </c>
      <c r="S894" s="9">
        <f t="shared" si="81"/>
        <v>40319.208333333336</v>
      </c>
      <c r="T894" s="9">
        <f t="shared" si="82"/>
        <v>40360.208333333336</v>
      </c>
    </row>
    <row r="895" spans="1:20" ht="19.2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5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79"/>
        <v>film &amp; video</v>
      </c>
      <c r="R895" t="str">
        <f t="shared" si="80"/>
        <v>documentary</v>
      </c>
      <c r="S895" s="9">
        <f t="shared" si="81"/>
        <v>42170.208333333328</v>
      </c>
      <c r="T895" s="9">
        <f t="shared" si="82"/>
        <v>42174.208333333328</v>
      </c>
    </row>
    <row r="896" spans="1:20" ht="19.2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5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79"/>
        <v>film &amp; video</v>
      </c>
      <c r="R896" t="str">
        <f t="shared" si="80"/>
        <v>television</v>
      </c>
      <c r="S896" s="9">
        <f t="shared" si="81"/>
        <v>41466.208333333336</v>
      </c>
      <c r="T896" s="9">
        <f t="shared" si="82"/>
        <v>41496.208333333336</v>
      </c>
    </row>
    <row r="897" spans="1:20" ht="33.6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5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79"/>
        <v>theater</v>
      </c>
      <c r="R897" t="str">
        <f t="shared" si="80"/>
        <v>plays</v>
      </c>
      <c r="S897" s="9">
        <f t="shared" si="81"/>
        <v>43134.25</v>
      </c>
      <c r="T897" s="9">
        <f t="shared" si="82"/>
        <v>43143.25</v>
      </c>
    </row>
    <row r="898" spans="1:20" ht="33.6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ref="F898:F961" si="84">(E898/D898)*100</f>
        <v>774.43434343434342</v>
      </c>
      <c r="G898" t="s">
        <v>20</v>
      </c>
      <c r="H898">
        <v>1460</v>
      </c>
      <c r="I898" s="5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ref="Q898:Q961" si="85">LEFT(P898, SEARCH("/",P898)- 1)</f>
        <v>food</v>
      </c>
      <c r="R898" t="str">
        <f t="shared" ref="R898:R961" si="86">MID(P898, SEARCH("/",P898) +1, LEN(P898))</f>
        <v>food trucks</v>
      </c>
      <c r="S898" s="9">
        <f t="shared" ref="S898:S961" si="87">(((L898/60)/60)/24)+DATE(1970,1,1)</f>
        <v>40738.208333333336</v>
      </c>
      <c r="T898" s="9">
        <f t="shared" ref="T898:T961" si="88">(((M898/60)/60)/24)+DATE(1970,1,1)</f>
        <v>40741.208333333336</v>
      </c>
    </row>
    <row r="899" spans="1:20" ht="19.2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84"/>
        <v>27.693181818181817</v>
      </c>
      <c r="G899" t="s">
        <v>14</v>
      </c>
      <c r="H899">
        <v>27</v>
      </c>
      <c r="I899" s="5">
        <f t="shared" ref="I899:I962" si="89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si="85"/>
        <v>theater</v>
      </c>
      <c r="R899" t="str">
        <f t="shared" si="86"/>
        <v>plays</v>
      </c>
      <c r="S899" s="9">
        <f t="shared" si="87"/>
        <v>43583.208333333328</v>
      </c>
      <c r="T899" s="9">
        <f t="shared" si="88"/>
        <v>43585.208333333328</v>
      </c>
    </row>
    <row r="900" spans="1:20" ht="19.2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5">
        <f t="shared" si="8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5"/>
        <v>film &amp; video</v>
      </c>
      <c r="R900" t="str">
        <f t="shared" si="86"/>
        <v>documentary</v>
      </c>
      <c r="S900" s="9">
        <f t="shared" si="87"/>
        <v>43815.25</v>
      </c>
      <c r="T900" s="9">
        <f t="shared" si="88"/>
        <v>43821.25</v>
      </c>
    </row>
    <row r="901" spans="1:20" ht="33.6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5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5"/>
        <v>music</v>
      </c>
      <c r="R901" t="str">
        <f t="shared" si="86"/>
        <v>jazz</v>
      </c>
      <c r="S901" s="9">
        <f t="shared" si="87"/>
        <v>41554.208333333336</v>
      </c>
      <c r="T901" s="9">
        <f t="shared" si="88"/>
        <v>41572.208333333336</v>
      </c>
    </row>
    <row r="902" spans="1:20" ht="19.2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5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5"/>
        <v>technology</v>
      </c>
      <c r="R902" t="str">
        <f t="shared" si="86"/>
        <v>web</v>
      </c>
      <c r="S902" s="9">
        <f t="shared" si="87"/>
        <v>41901.208333333336</v>
      </c>
      <c r="T902" s="9">
        <f t="shared" si="88"/>
        <v>41902.208333333336</v>
      </c>
    </row>
    <row r="903" spans="1:20" ht="19.2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5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5"/>
        <v>music</v>
      </c>
      <c r="R903" t="str">
        <f t="shared" si="86"/>
        <v>rock</v>
      </c>
      <c r="S903" s="9">
        <f t="shared" si="87"/>
        <v>43298.208333333328</v>
      </c>
      <c r="T903" s="9">
        <f t="shared" si="88"/>
        <v>43331.208333333328</v>
      </c>
    </row>
    <row r="904" spans="1:20" ht="19.2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5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5"/>
        <v>technology</v>
      </c>
      <c r="R904" t="str">
        <f t="shared" si="86"/>
        <v>web</v>
      </c>
      <c r="S904" s="9">
        <f t="shared" si="87"/>
        <v>42399.25</v>
      </c>
      <c r="T904" s="9">
        <f t="shared" si="88"/>
        <v>42441.25</v>
      </c>
    </row>
    <row r="905" spans="1:20" ht="33.6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5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5"/>
        <v>publishing</v>
      </c>
      <c r="R905" t="str">
        <f t="shared" si="86"/>
        <v>nonfiction</v>
      </c>
      <c r="S905" s="9">
        <f t="shared" si="87"/>
        <v>41034.208333333336</v>
      </c>
      <c r="T905" s="9">
        <f t="shared" si="88"/>
        <v>41049.208333333336</v>
      </c>
    </row>
    <row r="906" spans="1:20" ht="19.2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5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5"/>
        <v>publishing</v>
      </c>
      <c r="R906" t="str">
        <f t="shared" si="86"/>
        <v>radio &amp; podcasts</v>
      </c>
      <c r="S906" s="9">
        <f t="shared" si="87"/>
        <v>41186.208333333336</v>
      </c>
      <c r="T906" s="9">
        <f t="shared" si="88"/>
        <v>41190.208333333336</v>
      </c>
    </row>
    <row r="907" spans="1:20" ht="33.6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5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5"/>
        <v>theater</v>
      </c>
      <c r="R907" t="str">
        <f t="shared" si="86"/>
        <v>plays</v>
      </c>
      <c r="S907" s="9">
        <f t="shared" si="87"/>
        <v>41536.208333333336</v>
      </c>
      <c r="T907" s="9">
        <f t="shared" si="88"/>
        <v>41539.208333333336</v>
      </c>
    </row>
    <row r="908" spans="1:20" ht="33.6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5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5"/>
        <v>film &amp; video</v>
      </c>
      <c r="R908" t="str">
        <f t="shared" si="86"/>
        <v>documentary</v>
      </c>
      <c r="S908" s="9">
        <f t="shared" si="87"/>
        <v>42868.208333333328</v>
      </c>
      <c r="T908" s="9">
        <f t="shared" si="88"/>
        <v>42904.208333333328</v>
      </c>
    </row>
    <row r="909" spans="1:20" ht="33.6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5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5"/>
        <v>theater</v>
      </c>
      <c r="R909" t="str">
        <f t="shared" si="86"/>
        <v>plays</v>
      </c>
      <c r="S909" s="9">
        <f t="shared" si="87"/>
        <v>40660.208333333336</v>
      </c>
      <c r="T909" s="9">
        <f t="shared" si="88"/>
        <v>40667.208333333336</v>
      </c>
    </row>
    <row r="910" spans="1:20" ht="19.2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5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5"/>
        <v>games</v>
      </c>
      <c r="R910" t="str">
        <f t="shared" si="86"/>
        <v>video games</v>
      </c>
      <c r="S910" s="9">
        <f t="shared" si="87"/>
        <v>41031.208333333336</v>
      </c>
      <c r="T910" s="9">
        <f t="shared" si="88"/>
        <v>41042.208333333336</v>
      </c>
    </row>
    <row r="911" spans="1:20" ht="33.6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5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5"/>
        <v>theater</v>
      </c>
      <c r="R911" t="str">
        <f t="shared" si="86"/>
        <v>plays</v>
      </c>
      <c r="S911" s="9">
        <f t="shared" si="87"/>
        <v>43255.208333333328</v>
      </c>
      <c r="T911" s="9">
        <f t="shared" si="88"/>
        <v>43282.208333333328</v>
      </c>
    </row>
    <row r="912" spans="1:20" ht="19.2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5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5"/>
        <v>theater</v>
      </c>
      <c r="R912" t="str">
        <f t="shared" si="86"/>
        <v>plays</v>
      </c>
      <c r="S912" s="9">
        <f t="shared" si="87"/>
        <v>42026.25</v>
      </c>
      <c r="T912" s="9">
        <f t="shared" si="88"/>
        <v>42027.25</v>
      </c>
    </row>
    <row r="913" spans="1:20" ht="19.2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5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5"/>
        <v>technology</v>
      </c>
      <c r="R913" t="str">
        <f t="shared" si="86"/>
        <v>web</v>
      </c>
      <c r="S913" s="9">
        <f t="shared" si="87"/>
        <v>43717.208333333328</v>
      </c>
      <c r="T913" s="9">
        <f t="shared" si="88"/>
        <v>43719.208333333328</v>
      </c>
    </row>
    <row r="914" spans="1:20" ht="33.6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5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5"/>
        <v>film &amp; video</v>
      </c>
      <c r="R914" t="str">
        <f t="shared" si="86"/>
        <v>drama</v>
      </c>
      <c r="S914" s="9">
        <f t="shared" si="87"/>
        <v>41157.208333333336</v>
      </c>
      <c r="T914" s="9">
        <f t="shared" si="88"/>
        <v>41170.208333333336</v>
      </c>
    </row>
    <row r="915" spans="1:20" ht="33.6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5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5"/>
        <v>film &amp; video</v>
      </c>
      <c r="R915" t="str">
        <f t="shared" si="86"/>
        <v>drama</v>
      </c>
      <c r="S915" s="9">
        <f t="shared" si="87"/>
        <v>43597.208333333328</v>
      </c>
      <c r="T915" s="9">
        <f t="shared" si="88"/>
        <v>43610.208333333328</v>
      </c>
    </row>
    <row r="916" spans="1:20" ht="33.6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5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5"/>
        <v>theater</v>
      </c>
      <c r="R916" t="str">
        <f t="shared" si="86"/>
        <v>plays</v>
      </c>
      <c r="S916" s="9">
        <f t="shared" si="87"/>
        <v>41490.208333333336</v>
      </c>
      <c r="T916" s="9">
        <f t="shared" si="88"/>
        <v>41502.208333333336</v>
      </c>
    </row>
    <row r="917" spans="1:20" ht="33.6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5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5"/>
        <v>film &amp; video</v>
      </c>
      <c r="R917" t="str">
        <f t="shared" si="86"/>
        <v>television</v>
      </c>
      <c r="S917" s="9">
        <f t="shared" si="87"/>
        <v>42976.208333333328</v>
      </c>
      <c r="T917" s="9">
        <f t="shared" si="88"/>
        <v>42985.208333333328</v>
      </c>
    </row>
    <row r="918" spans="1:20" ht="33.6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5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5"/>
        <v>photography</v>
      </c>
      <c r="R918" t="str">
        <f t="shared" si="86"/>
        <v>photography books</v>
      </c>
      <c r="S918" s="9">
        <f t="shared" si="87"/>
        <v>41991.25</v>
      </c>
      <c r="T918" s="9">
        <f t="shared" si="88"/>
        <v>42000.25</v>
      </c>
    </row>
    <row r="919" spans="1:20" ht="19.2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5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5"/>
        <v>film &amp; video</v>
      </c>
      <c r="R919" t="str">
        <f t="shared" si="86"/>
        <v>shorts</v>
      </c>
      <c r="S919" s="9">
        <f t="shared" si="87"/>
        <v>40722.208333333336</v>
      </c>
      <c r="T919" s="9">
        <f t="shared" si="88"/>
        <v>40746.208333333336</v>
      </c>
    </row>
    <row r="920" spans="1:20" ht="19.2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5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5"/>
        <v>publishing</v>
      </c>
      <c r="R920" t="str">
        <f t="shared" si="86"/>
        <v>radio &amp; podcasts</v>
      </c>
      <c r="S920" s="9">
        <f t="shared" si="87"/>
        <v>41117.208333333336</v>
      </c>
      <c r="T920" s="9">
        <f t="shared" si="88"/>
        <v>41128.208333333336</v>
      </c>
    </row>
    <row r="921" spans="1:20" ht="19.2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5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5"/>
        <v>theater</v>
      </c>
      <c r="R921" t="str">
        <f t="shared" si="86"/>
        <v>plays</v>
      </c>
      <c r="S921" s="9">
        <f t="shared" si="87"/>
        <v>43022.208333333328</v>
      </c>
      <c r="T921" s="9">
        <f t="shared" si="88"/>
        <v>43054.25</v>
      </c>
    </row>
    <row r="922" spans="1:20" ht="19.2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5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5"/>
        <v>film &amp; video</v>
      </c>
      <c r="R922" t="str">
        <f t="shared" si="86"/>
        <v>animation</v>
      </c>
      <c r="S922" s="9">
        <f t="shared" si="87"/>
        <v>43503.25</v>
      </c>
      <c r="T922" s="9">
        <f t="shared" si="88"/>
        <v>43523.25</v>
      </c>
    </row>
    <row r="923" spans="1:20" ht="33.6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5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5"/>
        <v>technology</v>
      </c>
      <c r="R923" t="str">
        <f t="shared" si="86"/>
        <v>web</v>
      </c>
      <c r="S923" s="9">
        <f t="shared" si="87"/>
        <v>40951.25</v>
      </c>
      <c r="T923" s="9">
        <f t="shared" si="88"/>
        <v>40965.25</v>
      </c>
    </row>
    <row r="924" spans="1:20" ht="19.2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5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5"/>
        <v>music</v>
      </c>
      <c r="R924" t="str">
        <f t="shared" si="86"/>
        <v>world music</v>
      </c>
      <c r="S924" s="9">
        <f t="shared" si="87"/>
        <v>43443.25</v>
      </c>
      <c r="T924" s="9">
        <f t="shared" si="88"/>
        <v>43452.25</v>
      </c>
    </row>
    <row r="925" spans="1:20" ht="19.2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5"/>
        <v>theater</v>
      </c>
      <c r="R925" t="str">
        <f t="shared" si="86"/>
        <v>plays</v>
      </c>
      <c r="S925" s="9">
        <f t="shared" si="87"/>
        <v>40373.208333333336</v>
      </c>
      <c r="T925" s="9">
        <f t="shared" si="88"/>
        <v>40374.208333333336</v>
      </c>
    </row>
    <row r="926" spans="1:20" ht="19.2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5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5"/>
        <v>theater</v>
      </c>
      <c r="R926" t="str">
        <f t="shared" si="86"/>
        <v>plays</v>
      </c>
      <c r="S926" s="9">
        <f t="shared" si="87"/>
        <v>43769.208333333328</v>
      </c>
      <c r="T926" s="9">
        <f t="shared" si="88"/>
        <v>43780.25</v>
      </c>
    </row>
    <row r="927" spans="1:20" ht="33.6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5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5"/>
        <v>theater</v>
      </c>
      <c r="R927" t="str">
        <f t="shared" si="86"/>
        <v>plays</v>
      </c>
      <c r="S927" s="9">
        <f t="shared" si="87"/>
        <v>43000.208333333328</v>
      </c>
      <c r="T927" s="9">
        <f t="shared" si="88"/>
        <v>43012.208333333328</v>
      </c>
    </row>
    <row r="928" spans="1:20" ht="19.2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5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5"/>
        <v>food</v>
      </c>
      <c r="R928" t="str">
        <f t="shared" si="86"/>
        <v>food trucks</v>
      </c>
      <c r="S928" s="9">
        <f t="shared" si="87"/>
        <v>42502.208333333328</v>
      </c>
      <c r="T928" s="9">
        <f t="shared" si="88"/>
        <v>42506.208333333328</v>
      </c>
    </row>
    <row r="929" spans="1:20" ht="19.2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5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5"/>
        <v>theater</v>
      </c>
      <c r="R929" t="str">
        <f t="shared" si="86"/>
        <v>plays</v>
      </c>
      <c r="S929" s="9">
        <f t="shared" si="87"/>
        <v>41102.208333333336</v>
      </c>
      <c r="T929" s="9">
        <f t="shared" si="88"/>
        <v>41131.208333333336</v>
      </c>
    </row>
    <row r="930" spans="1:20" ht="33.6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5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5"/>
        <v>technology</v>
      </c>
      <c r="R930" t="str">
        <f t="shared" si="86"/>
        <v>web</v>
      </c>
      <c r="S930" s="9">
        <f t="shared" si="87"/>
        <v>41637.25</v>
      </c>
      <c r="T930" s="9">
        <f t="shared" si="88"/>
        <v>41646.25</v>
      </c>
    </row>
    <row r="931" spans="1:20" ht="19.2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5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5"/>
        <v>theater</v>
      </c>
      <c r="R931" t="str">
        <f t="shared" si="86"/>
        <v>plays</v>
      </c>
      <c r="S931" s="9">
        <f t="shared" si="87"/>
        <v>42858.208333333328</v>
      </c>
      <c r="T931" s="9">
        <f t="shared" si="88"/>
        <v>42872.208333333328</v>
      </c>
    </row>
    <row r="932" spans="1:20" ht="33.6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5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5"/>
        <v>theater</v>
      </c>
      <c r="R932" t="str">
        <f t="shared" si="86"/>
        <v>plays</v>
      </c>
      <c r="S932" s="9">
        <f t="shared" si="87"/>
        <v>42060.25</v>
      </c>
      <c r="T932" s="9">
        <f t="shared" si="88"/>
        <v>42067.25</v>
      </c>
    </row>
    <row r="933" spans="1:20" ht="33.6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5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5"/>
        <v>theater</v>
      </c>
      <c r="R933" t="str">
        <f t="shared" si="86"/>
        <v>plays</v>
      </c>
      <c r="S933" s="9">
        <f t="shared" si="87"/>
        <v>41818.208333333336</v>
      </c>
      <c r="T933" s="9">
        <f t="shared" si="88"/>
        <v>41820.208333333336</v>
      </c>
    </row>
    <row r="934" spans="1:20" ht="33.6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5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5"/>
        <v>music</v>
      </c>
      <c r="R934" t="str">
        <f t="shared" si="86"/>
        <v>rock</v>
      </c>
      <c r="S934" s="9">
        <f t="shared" si="87"/>
        <v>41709.208333333336</v>
      </c>
      <c r="T934" s="9">
        <f t="shared" si="88"/>
        <v>41712.208333333336</v>
      </c>
    </row>
    <row r="935" spans="1:20" ht="19.2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5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5"/>
        <v>theater</v>
      </c>
      <c r="R935" t="str">
        <f t="shared" si="86"/>
        <v>plays</v>
      </c>
      <c r="S935" s="9">
        <f t="shared" si="87"/>
        <v>41372.208333333336</v>
      </c>
      <c r="T935" s="9">
        <f t="shared" si="88"/>
        <v>41385.208333333336</v>
      </c>
    </row>
    <row r="936" spans="1:20" ht="19.2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5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5"/>
        <v>theater</v>
      </c>
      <c r="R936" t="str">
        <f t="shared" si="86"/>
        <v>plays</v>
      </c>
      <c r="S936" s="9">
        <f t="shared" si="87"/>
        <v>42422.25</v>
      </c>
      <c r="T936" s="9">
        <f t="shared" si="88"/>
        <v>42428.25</v>
      </c>
    </row>
    <row r="937" spans="1:20" ht="33.6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5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5"/>
        <v>theater</v>
      </c>
      <c r="R937" t="str">
        <f t="shared" si="86"/>
        <v>plays</v>
      </c>
      <c r="S937" s="9">
        <f t="shared" si="87"/>
        <v>42209.208333333328</v>
      </c>
      <c r="T937" s="9">
        <f t="shared" si="88"/>
        <v>42216.208333333328</v>
      </c>
    </row>
    <row r="938" spans="1:20" ht="19.2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5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5"/>
        <v>theater</v>
      </c>
      <c r="R938" t="str">
        <f t="shared" si="86"/>
        <v>plays</v>
      </c>
      <c r="S938" s="9">
        <f t="shared" si="87"/>
        <v>43668.208333333328</v>
      </c>
      <c r="T938" s="9">
        <f t="shared" si="88"/>
        <v>43671.208333333328</v>
      </c>
    </row>
    <row r="939" spans="1:20" ht="19.2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5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5"/>
        <v>film &amp; video</v>
      </c>
      <c r="R939" t="str">
        <f t="shared" si="86"/>
        <v>documentary</v>
      </c>
      <c r="S939" s="9">
        <f t="shared" si="87"/>
        <v>42334.25</v>
      </c>
      <c r="T939" s="9">
        <f t="shared" si="88"/>
        <v>42343.25</v>
      </c>
    </row>
    <row r="940" spans="1:20" ht="19.2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5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5"/>
        <v>publishing</v>
      </c>
      <c r="R940" t="str">
        <f t="shared" si="86"/>
        <v>fiction</v>
      </c>
      <c r="S940" s="9">
        <f t="shared" si="87"/>
        <v>43263.208333333328</v>
      </c>
      <c r="T940" s="9">
        <f t="shared" si="88"/>
        <v>43299.208333333328</v>
      </c>
    </row>
    <row r="941" spans="1:20" ht="33.6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5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5"/>
        <v>games</v>
      </c>
      <c r="R941" t="str">
        <f t="shared" si="86"/>
        <v>video games</v>
      </c>
      <c r="S941" s="9">
        <f t="shared" si="87"/>
        <v>40670.208333333336</v>
      </c>
      <c r="T941" s="9">
        <f t="shared" si="88"/>
        <v>40687.208333333336</v>
      </c>
    </row>
    <row r="942" spans="1:20" ht="19.2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5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5"/>
        <v>technology</v>
      </c>
      <c r="R942" t="str">
        <f t="shared" si="86"/>
        <v>web</v>
      </c>
      <c r="S942" s="9">
        <f t="shared" si="87"/>
        <v>41244.25</v>
      </c>
      <c r="T942" s="9">
        <f t="shared" si="88"/>
        <v>41266.25</v>
      </c>
    </row>
    <row r="943" spans="1:20" ht="19.2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5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5"/>
        <v>theater</v>
      </c>
      <c r="R943" t="str">
        <f t="shared" si="86"/>
        <v>plays</v>
      </c>
      <c r="S943" s="9">
        <f t="shared" si="87"/>
        <v>40552.25</v>
      </c>
      <c r="T943" s="9">
        <f t="shared" si="88"/>
        <v>40587.25</v>
      </c>
    </row>
    <row r="944" spans="1:20" ht="19.2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5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5"/>
        <v>theater</v>
      </c>
      <c r="R944" t="str">
        <f t="shared" si="86"/>
        <v>plays</v>
      </c>
      <c r="S944" s="9">
        <f t="shared" si="87"/>
        <v>40568.25</v>
      </c>
      <c r="T944" s="9">
        <f t="shared" si="88"/>
        <v>40571.25</v>
      </c>
    </row>
    <row r="945" spans="1:20" ht="33.6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5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5"/>
        <v>food</v>
      </c>
      <c r="R945" t="str">
        <f t="shared" si="86"/>
        <v>food trucks</v>
      </c>
      <c r="S945" s="9">
        <f t="shared" si="87"/>
        <v>41906.208333333336</v>
      </c>
      <c r="T945" s="9">
        <f t="shared" si="88"/>
        <v>41941.208333333336</v>
      </c>
    </row>
    <row r="946" spans="1:20" ht="33.6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5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5"/>
        <v>photography</v>
      </c>
      <c r="R946" t="str">
        <f t="shared" si="86"/>
        <v>photography books</v>
      </c>
      <c r="S946" s="9">
        <f t="shared" si="87"/>
        <v>42776.25</v>
      </c>
      <c r="T946" s="9">
        <f t="shared" si="88"/>
        <v>42795.25</v>
      </c>
    </row>
    <row r="947" spans="1:20" ht="33.6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5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5"/>
        <v>photography</v>
      </c>
      <c r="R947" t="str">
        <f t="shared" si="86"/>
        <v>photography books</v>
      </c>
      <c r="S947" s="9">
        <f t="shared" si="87"/>
        <v>41004.208333333336</v>
      </c>
      <c r="T947" s="9">
        <f t="shared" si="88"/>
        <v>41019.208333333336</v>
      </c>
    </row>
    <row r="948" spans="1:20" ht="33.6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5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5"/>
        <v>theater</v>
      </c>
      <c r="R948" t="str">
        <f t="shared" si="86"/>
        <v>plays</v>
      </c>
      <c r="S948" s="9">
        <f t="shared" si="87"/>
        <v>40710.208333333336</v>
      </c>
      <c r="T948" s="9">
        <f t="shared" si="88"/>
        <v>40712.208333333336</v>
      </c>
    </row>
    <row r="949" spans="1:20" ht="33.6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5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5"/>
        <v>theater</v>
      </c>
      <c r="R949" t="str">
        <f t="shared" si="86"/>
        <v>plays</v>
      </c>
      <c r="S949" s="9">
        <f t="shared" si="87"/>
        <v>41908.208333333336</v>
      </c>
      <c r="T949" s="9">
        <f t="shared" si="88"/>
        <v>41915.208333333336</v>
      </c>
    </row>
    <row r="950" spans="1:20" ht="19.2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5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5"/>
        <v>film &amp; video</v>
      </c>
      <c r="R950" t="str">
        <f t="shared" si="86"/>
        <v>documentary</v>
      </c>
      <c r="S950" s="9">
        <f t="shared" si="87"/>
        <v>41985.25</v>
      </c>
      <c r="T950" s="9">
        <f t="shared" si="88"/>
        <v>41995.25</v>
      </c>
    </row>
    <row r="951" spans="1:20" ht="33.6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5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5"/>
        <v>technology</v>
      </c>
      <c r="R951" t="str">
        <f t="shared" si="86"/>
        <v>web</v>
      </c>
      <c r="S951" s="9">
        <f t="shared" si="87"/>
        <v>42112.208333333328</v>
      </c>
      <c r="T951" s="9">
        <f t="shared" si="88"/>
        <v>42131.208333333328</v>
      </c>
    </row>
    <row r="952" spans="1:20" ht="33.6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5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5"/>
        <v>theater</v>
      </c>
      <c r="R952" t="str">
        <f t="shared" si="86"/>
        <v>plays</v>
      </c>
      <c r="S952" s="9">
        <f t="shared" si="87"/>
        <v>43571.208333333328</v>
      </c>
      <c r="T952" s="9">
        <f t="shared" si="88"/>
        <v>43576.208333333328</v>
      </c>
    </row>
    <row r="953" spans="1:20" ht="19.2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5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5"/>
        <v>music</v>
      </c>
      <c r="R953" t="str">
        <f t="shared" si="86"/>
        <v>rock</v>
      </c>
      <c r="S953" s="9">
        <f t="shared" si="87"/>
        <v>42730.25</v>
      </c>
      <c r="T953" s="9">
        <f t="shared" si="88"/>
        <v>42731.25</v>
      </c>
    </row>
    <row r="954" spans="1:20" ht="19.2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5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5"/>
        <v>film &amp; video</v>
      </c>
      <c r="R954" t="str">
        <f t="shared" si="86"/>
        <v>documentary</v>
      </c>
      <c r="S954" s="9">
        <f t="shared" si="87"/>
        <v>42591.208333333328</v>
      </c>
      <c r="T954" s="9">
        <f t="shared" si="88"/>
        <v>42605.208333333328</v>
      </c>
    </row>
    <row r="955" spans="1:20" ht="33.6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5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5"/>
        <v>film &amp; video</v>
      </c>
      <c r="R955" t="str">
        <f t="shared" si="86"/>
        <v>science fiction</v>
      </c>
      <c r="S955" s="9">
        <f t="shared" si="87"/>
        <v>42358.25</v>
      </c>
      <c r="T955" s="9">
        <f t="shared" si="88"/>
        <v>42394.25</v>
      </c>
    </row>
    <row r="956" spans="1:20" ht="33.6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5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5"/>
        <v>technology</v>
      </c>
      <c r="R956" t="str">
        <f t="shared" si="86"/>
        <v>web</v>
      </c>
      <c r="S956" s="9">
        <f t="shared" si="87"/>
        <v>41174.208333333336</v>
      </c>
      <c r="T956" s="9">
        <f t="shared" si="88"/>
        <v>41198.208333333336</v>
      </c>
    </row>
    <row r="957" spans="1:20" ht="33.6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5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5"/>
        <v>theater</v>
      </c>
      <c r="R957" t="str">
        <f t="shared" si="86"/>
        <v>plays</v>
      </c>
      <c r="S957" s="9">
        <f t="shared" si="87"/>
        <v>41238.25</v>
      </c>
      <c r="T957" s="9">
        <f t="shared" si="88"/>
        <v>41240.25</v>
      </c>
    </row>
    <row r="958" spans="1:20" ht="33.6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5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5"/>
        <v>film &amp; video</v>
      </c>
      <c r="R958" t="str">
        <f t="shared" si="86"/>
        <v>science fiction</v>
      </c>
      <c r="S958" s="9">
        <f t="shared" si="87"/>
        <v>42360.25</v>
      </c>
      <c r="T958" s="9">
        <f t="shared" si="88"/>
        <v>42364.25</v>
      </c>
    </row>
    <row r="959" spans="1:20" ht="19.2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5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5"/>
        <v>theater</v>
      </c>
      <c r="R959" t="str">
        <f t="shared" si="86"/>
        <v>plays</v>
      </c>
      <c r="S959" s="9">
        <f t="shared" si="87"/>
        <v>40955.25</v>
      </c>
      <c r="T959" s="9">
        <f t="shared" si="88"/>
        <v>40958.25</v>
      </c>
    </row>
    <row r="960" spans="1:20" ht="33.6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5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5"/>
        <v>film &amp; video</v>
      </c>
      <c r="R960" t="str">
        <f t="shared" si="86"/>
        <v>animation</v>
      </c>
      <c r="S960" s="9">
        <f t="shared" si="87"/>
        <v>40350.208333333336</v>
      </c>
      <c r="T960" s="9">
        <f t="shared" si="88"/>
        <v>40372.208333333336</v>
      </c>
    </row>
    <row r="961" spans="1:20" ht="19.2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5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5"/>
        <v>publishing</v>
      </c>
      <c r="R961" t="str">
        <f t="shared" si="86"/>
        <v>translations</v>
      </c>
      <c r="S961" s="9">
        <f t="shared" si="87"/>
        <v>40357.208333333336</v>
      </c>
      <c r="T961" s="9">
        <f t="shared" si="88"/>
        <v>40385.208333333336</v>
      </c>
    </row>
    <row r="962" spans="1:20" ht="19.2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ref="F962:F1001" si="90">(E962/D962)*100</f>
        <v>85.054545454545448</v>
      </c>
      <c r="G962" t="s">
        <v>14</v>
      </c>
      <c r="H962">
        <v>55</v>
      </c>
      <c r="I962" s="5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ref="Q962:Q1001" si="91">LEFT(P962, SEARCH("/",P962)- 1)</f>
        <v>technology</v>
      </c>
      <c r="R962" t="str">
        <f t="shared" ref="R962:R1001" si="92">MID(P962, SEARCH("/",P962) +1, LEN(P962))</f>
        <v>web</v>
      </c>
      <c r="S962" s="9">
        <f t="shared" ref="S962:S1001" si="93">(((L962/60)/60)/24)+DATE(1970,1,1)</f>
        <v>42408.25</v>
      </c>
      <c r="T962" s="9">
        <f t="shared" ref="T962:T1001" si="94">(((M962/60)/60)/24)+DATE(1970,1,1)</f>
        <v>42445.208333333328</v>
      </c>
    </row>
    <row r="963" spans="1:20" ht="33.6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90"/>
        <v>119.29824561403508</v>
      </c>
      <c r="G963" t="s">
        <v>20</v>
      </c>
      <c r="H963">
        <v>155</v>
      </c>
      <c r="I963" s="5">
        <f t="shared" ref="I963:I1001" si="95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si="91"/>
        <v>publishing</v>
      </c>
      <c r="R963" t="str">
        <f t="shared" si="92"/>
        <v>translations</v>
      </c>
      <c r="S963" s="9">
        <f t="shared" si="93"/>
        <v>40591.25</v>
      </c>
      <c r="T963" s="9">
        <f t="shared" si="94"/>
        <v>40595.25</v>
      </c>
    </row>
    <row r="964" spans="1:20" ht="19.2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5">
        <f t="shared" si="95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1"/>
        <v>food</v>
      </c>
      <c r="R964" t="str">
        <f t="shared" si="92"/>
        <v>food trucks</v>
      </c>
      <c r="S964" s="9">
        <f t="shared" si="93"/>
        <v>41592.25</v>
      </c>
      <c r="T964" s="9">
        <f t="shared" si="94"/>
        <v>41613.25</v>
      </c>
    </row>
    <row r="965" spans="1:20" ht="19.2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5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1"/>
        <v>photography</v>
      </c>
      <c r="R965" t="str">
        <f t="shared" si="92"/>
        <v>photography books</v>
      </c>
      <c r="S965" s="9">
        <f t="shared" si="93"/>
        <v>40607.25</v>
      </c>
      <c r="T965" s="9">
        <f t="shared" si="94"/>
        <v>40613.25</v>
      </c>
    </row>
    <row r="966" spans="1:20" ht="33.6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5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1"/>
        <v>theater</v>
      </c>
      <c r="R966" t="str">
        <f t="shared" si="92"/>
        <v>plays</v>
      </c>
      <c r="S966" s="9">
        <f t="shared" si="93"/>
        <v>42135.208333333328</v>
      </c>
      <c r="T966" s="9">
        <f t="shared" si="94"/>
        <v>42140.208333333328</v>
      </c>
    </row>
    <row r="967" spans="1:20" ht="19.2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5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1"/>
        <v>music</v>
      </c>
      <c r="R967" t="str">
        <f t="shared" si="92"/>
        <v>rock</v>
      </c>
      <c r="S967" s="9">
        <f t="shared" si="93"/>
        <v>40203.25</v>
      </c>
      <c r="T967" s="9">
        <f t="shared" si="94"/>
        <v>40243.25</v>
      </c>
    </row>
    <row r="968" spans="1:20" ht="33.6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5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1"/>
        <v>theater</v>
      </c>
      <c r="R968" t="str">
        <f t="shared" si="92"/>
        <v>plays</v>
      </c>
      <c r="S968" s="9">
        <f t="shared" si="93"/>
        <v>42901.208333333328</v>
      </c>
      <c r="T968" s="9">
        <f t="shared" si="94"/>
        <v>42903.208333333328</v>
      </c>
    </row>
    <row r="969" spans="1:20" ht="33.6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5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1"/>
        <v>music</v>
      </c>
      <c r="R969" t="str">
        <f t="shared" si="92"/>
        <v>world music</v>
      </c>
      <c r="S969" s="9">
        <f t="shared" si="93"/>
        <v>41005.208333333336</v>
      </c>
      <c r="T969" s="9">
        <f t="shared" si="94"/>
        <v>41042.208333333336</v>
      </c>
    </row>
    <row r="970" spans="1:20" ht="33.6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5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1"/>
        <v>food</v>
      </c>
      <c r="R970" t="str">
        <f t="shared" si="92"/>
        <v>food trucks</v>
      </c>
      <c r="S970" s="9">
        <f t="shared" si="93"/>
        <v>40544.25</v>
      </c>
      <c r="T970" s="9">
        <f t="shared" si="94"/>
        <v>40559.25</v>
      </c>
    </row>
    <row r="971" spans="1:20" ht="19.2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5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1"/>
        <v>theater</v>
      </c>
      <c r="R971" t="str">
        <f t="shared" si="92"/>
        <v>plays</v>
      </c>
      <c r="S971" s="9">
        <f t="shared" si="93"/>
        <v>43821.25</v>
      </c>
      <c r="T971" s="9">
        <f t="shared" si="94"/>
        <v>43828.25</v>
      </c>
    </row>
    <row r="972" spans="1:20" ht="33.6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5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1"/>
        <v>theater</v>
      </c>
      <c r="R972" t="str">
        <f t="shared" si="92"/>
        <v>plays</v>
      </c>
      <c r="S972" s="9">
        <f t="shared" si="93"/>
        <v>40672.208333333336</v>
      </c>
      <c r="T972" s="9">
        <f t="shared" si="94"/>
        <v>40673.208333333336</v>
      </c>
    </row>
    <row r="973" spans="1:20" ht="19.2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5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1"/>
        <v>film &amp; video</v>
      </c>
      <c r="R973" t="str">
        <f t="shared" si="92"/>
        <v>television</v>
      </c>
      <c r="S973" s="9">
        <f t="shared" si="93"/>
        <v>41555.208333333336</v>
      </c>
      <c r="T973" s="9">
        <f t="shared" si="94"/>
        <v>41561.208333333336</v>
      </c>
    </row>
    <row r="974" spans="1:20" ht="33.6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5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1"/>
        <v>technology</v>
      </c>
      <c r="R974" t="str">
        <f t="shared" si="92"/>
        <v>web</v>
      </c>
      <c r="S974" s="9">
        <f t="shared" si="93"/>
        <v>41792.208333333336</v>
      </c>
      <c r="T974" s="9">
        <f t="shared" si="94"/>
        <v>41801.208333333336</v>
      </c>
    </row>
    <row r="975" spans="1:20" ht="33.6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5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1"/>
        <v>theater</v>
      </c>
      <c r="R975" t="str">
        <f t="shared" si="92"/>
        <v>plays</v>
      </c>
      <c r="S975" s="9">
        <f t="shared" si="93"/>
        <v>40522.25</v>
      </c>
      <c r="T975" s="9">
        <f t="shared" si="94"/>
        <v>40524.25</v>
      </c>
    </row>
    <row r="976" spans="1:20" ht="33.6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5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1"/>
        <v>music</v>
      </c>
      <c r="R976" t="str">
        <f t="shared" si="92"/>
        <v>indie rock</v>
      </c>
      <c r="S976" s="9">
        <f t="shared" si="93"/>
        <v>41412.208333333336</v>
      </c>
      <c r="T976" s="9">
        <f t="shared" si="94"/>
        <v>41413.208333333336</v>
      </c>
    </row>
    <row r="977" spans="1:20" ht="19.2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5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1"/>
        <v>theater</v>
      </c>
      <c r="R977" t="str">
        <f t="shared" si="92"/>
        <v>plays</v>
      </c>
      <c r="S977" s="9">
        <f t="shared" si="93"/>
        <v>42337.25</v>
      </c>
      <c r="T977" s="9">
        <f t="shared" si="94"/>
        <v>42376.25</v>
      </c>
    </row>
    <row r="978" spans="1:20" ht="33.6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5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1"/>
        <v>theater</v>
      </c>
      <c r="R978" t="str">
        <f t="shared" si="92"/>
        <v>plays</v>
      </c>
      <c r="S978" s="9">
        <f t="shared" si="93"/>
        <v>40571.25</v>
      </c>
      <c r="T978" s="9">
        <f t="shared" si="94"/>
        <v>40577.25</v>
      </c>
    </row>
    <row r="979" spans="1:20" ht="33.6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5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1"/>
        <v>food</v>
      </c>
      <c r="R979" t="str">
        <f t="shared" si="92"/>
        <v>food trucks</v>
      </c>
      <c r="S979" s="9">
        <f t="shared" si="93"/>
        <v>43138.25</v>
      </c>
      <c r="T979" s="9">
        <f t="shared" si="94"/>
        <v>43170.25</v>
      </c>
    </row>
    <row r="980" spans="1:20" ht="33.6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5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1"/>
        <v>games</v>
      </c>
      <c r="R980" t="str">
        <f t="shared" si="92"/>
        <v>video games</v>
      </c>
      <c r="S980" s="9">
        <f t="shared" si="93"/>
        <v>42686.25</v>
      </c>
      <c r="T980" s="9">
        <f t="shared" si="94"/>
        <v>42708.25</v>
      </c>
    </row>
    <row r="981" spans="1:20" ht="33.6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5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1"/>
        <v>theater</v>
      </c>
      <c r="R981" t="str">
        <f t="shared" si="92"/>
        <v>plays</v>
      </c>
      <c r="S981" s="9">
        <f t="shared" si="93"/>
        <v>42078.208333333328</v>
      </c>
      <c r="T981" s="9">
        <f t="shared" si="94"/>
        <v>42084.208333333328</v>
      </c>
    </row>
    <row r="982" spans="1:20" ht="33.6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5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1"/>
        <v>publishing</v>
      </c>
      <c r="R982" t="str">
        <f t="shared" si="92"/>
        <v>nonfiction</v>
      </c>
      <c r="S982" s="9">
        <f t="shared" si="93"/>
        <v>42307.208333333328</v>
      </c>
      <c r="T982" s="9">
        <f t="shared" si="94"/>
        <v>42312.25</v>
      </c>
    </row>
    <row r="983" spans="1:20" ht="19.2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5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1"/>
        <v>technology</v>
      </c>
      <c r="R983" t="str">
        <f t="shared" si="92"/>
        <v>web</v>
      </c>
      <c r="S983" s="9">
        <f t="shared" si="93"/>
        <v>43094.25</v>
      </c>
      <c r="T983" s="9">
        <f t="shared" si="94"/>
        <v>43127.25</v>
      </c>
    </row>
    <row r="984" spans="1:20" ht="19.2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5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1"/>
        <v>film &amp; video</v>
      </c>
      <c r="R984" t="str">
        <f t="shared" si="92"/>
        <v>documentary</v>
      </c>
      <c r="S984" s="9">
        <f t="shared" si="93"/>
        <v>40743.208333333336</v>
      </c>
      <c r="T984" s="9">
        <f t="shared" si="94"/>
        <v>40745.208333333336</v>
      </c>
    </row>
    <row r="985" spans="1:20" ht="19.2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5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1"/>
        <v>film &amp; video</v>
      </c>
      <c r="R985" t="str">
        <f t="shared" si="92"/>
        <v>documentary</v>
      </c>
      <c r="S985" s="9">
        <f t="shared" si="93"/>
        <v>43681.208333333328</v>
      </c>
      <c r="T985" s="9">
        <f t="shared" si="94"/>
        <v>43696.208333333328</v>
      </c>
    </row>
    <row r="986" spans="1:20" ht="33.6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5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1"/>
        <v>theater</v>
      </c>
      <c r="R986" t="str">
        <f t="shared" si="92"/>
        <v>plays</v>
      </c>
      <c r="S986" s="9">
        <f t="shared" si="93"/>
        <v>43716.208333333328</v>
      </c>
      <c r="T986" s="9">
        <f t="shared" si="94"/>
        <v>43742.208333333328</v>
      </c>
    </row>
    <row r="987" spans="1:20" ht="19.2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5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1"/>
        <v>music</v>
      </c>
      <c r="R987" t="str">
        <f t="shared" si="92"/>
        <v>rock</v>
      </c>
      <c r="S987" s="9">
        <f t="shared" si="93"/>
        <v>41614.25</v>
      </c>
      <c r="T987" s="9">
        <f t="shared" si="94"/>
        <v>41640.25</v>
      </c>
    </row>
    <row r="988" spans="1:20" ht="33.6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5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1"/>
        <v>music</v>
      </c>
      <c r="R988" t="str">
        <f t="shared" si="92"/>
        <v>rock</v>
      </c>
      <c r="S988" s="9">
        <f t="shared" si="93"/>
        <v>40638.208333333336</v>
      </c>
      <c r="T988" s="9">
        <f t="shared" si="94"/>
        <v>40652.208333333336</v>
      </c>
    </row>
    <row r="989" spans="1:20" ht="33.6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5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1"/>
        <v>film &amp; video</v>
      </c>
      <c r="R989" t="str">
        <f t="shared" si="92"/>
        <v>documentary</v>
      </c>
      <c r="S989" s="9">
        <f t="shared" si="93"/>
        <v>42852.208333333328</v>
      </c>
      <c r="T989" s="9">
        <f t="shared" si="94"/>
        <v>42866.208333333328</v>
      </c>
    </row>
    <row r="990" spans="1:20" ht="33.6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5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1"/>
        <v>publishing</v>
      </c>
      <c r="R990" t="str">
        <f t="shared" si="92"/>
        <v>radio &amp; podcasts</v>
      </c>
      <c r="S990" s="9">
        <f t="shared" si="93"/>
        <v>42686.25</v>
      </c>
      <c r="T990" s="9">
        <f t="shared" si="94"/>
        <v>42707.25</v>
      </c>
    </row>
    <row r="991" spans="1:20" ht="19.2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5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1"/>
        <v>publishing</v>
      </c>
      <c r="R991" t="str">
        <f t="shared" si="92"/>
        <v>translations</v>
      </c>
      <c r="S991" s="9">
        <f t="shared" si="93"/>
        <v>43571.208333333328</v>
      </c>
      <c r="T991" s="9">
        <f t="shared" si="94"/>
        <v>43576.208333333328</v>
      </c>
    </row>
    <row r="992" spans="1:20" ht="33.6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5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1"/>
        <v>film &amp; video</v>
      </c>
      <c r="R992" t="str">
        <f t="shared" si="92"/>
        <v>drama</v>
      </c>
      <c r="S992" s="9">
        <f t="shared" si="93"/>
        <v>42432.25</v>
      </c>
      <c r="T992" s="9">
        <f t="shared" si="94"/>
        <v>42454.208333333328</v>
      </c>
    </row>
    <row r="993" spans="1:20" ht="19.2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5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1"/>
        <v>music</v>
      </c>
      <c r="R993" t="str">
        <f t="shared" si="92"/>
        <v>rock</v>
      </c>
      <c r="S993" s="9">
        <f t="shared" si="93"/>
        <v>41907.208333333336</v>
      </c>
      <c r="T993" s="9">
        <f t="shared" si="94"/>
        <v>41911.208333333336</v>
      </c>
    </row>
    <row r="994" spans="1:20" ht="19.2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5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1"/>
        <v>film &amp; video</v>
      </c>
      <c r="R994" t="str">
        <f t="shared" si="92"/>
        <v>drama</v>
      </c>
      <c r="S994" s="9">
        <f t="shared" si="93"/>
        <v>43227.208333333328</v>
      </c>
      <c r="T994" s="9">
        <f t="shared" si="94"/>
        <v>43241.208333333328</v>
      </c>
    </row>
    <row r="995" spans="1:20" ht="33.6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1"/>
        <v>photography</v>
      </c>
      <c r="R995" t="str">
        <f t="shared" si="92"/>
        <v>photography books</v>
      </c>
      <c r="S995" s="9">
        <f t="shared" si="93"/>
        <v>42362.25</v>
      </c>
      <c r="T995" s="9">
        <f t="shared" si="94"/>
        <v>42379.25</v>
      </c>
    </row>
    <row r="996" spans="1:20" ht="33.6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5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1"/>
        <v>publishing</v>
      </c>
      <c r="R996" t="str">
        <f t="shared" si="92"/>
        <v>translations</v>
      </c>
      <c r="S996" s="9">
        <f t="shared" si="93"/>
        <v>41929.208333333336</v>
      </c>
      <c r="T996" s="9">
        <f t="shared" si="94"/>
        <v>41935.208333333336</v>
      </c>
    </row>
    <row r="997" spans="1:20" ht="19.2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5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1"/>
        <v>food</v>
      </c>
      <c r="R997" t="str">
        <f t="shared" si="92"/>
        <v>food trucks</v>
      </c>
      <c r="S997" s="9">
        <f t="shared" si="93"/>
        <v>43408.208333333328</v>
      </c>
      <c r="T997" s="9">
        <f t="shared" si="94"/>
        <v>43437.25</v>
      </c>
    </row>
    <row r="998" spans="1:20" ht="33.6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5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1"/>
        <v>theater</v>
      </c>
      <c r="R998" t="str">
        <f t="shared" si="92"/>
        <v>plays</v>
      </c>
      <c r="S998" s="9">
        <f t="shared" si="93"/>
        <v>41276.25</v>
      </c>
      <c r="T998" s="9">
        <f t="shared" si="94"/>
        <v>41306.25</v>
      </c>
    </row>
    <row r="999" spans="1:20" ht="19.2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5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1"/>
        <v>theater</v>
      </c>
      <c r="R999" t="str">
        <f t="shared" si="92"/>
        <v>plays</v>
      </c>
      <c r="S999" s="9">
        <f t="shared" si="93"/>
        <v>41659.25</v>
      </c>
      <c r="T999" s="9">
        <f t="shared" si="94"/>
        <v>41664.25</v>
      </c>
    </row>
    <row r="1000" spans="1:20" ht="33.6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5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1"/>
        <v>music</v>
      </c>
      <c r="R1000" t="str">
        <f t="shared" si="92"/>
        <v>indie rock</v>
      </c>
      <c r="S1000" s="9">
        <f t="shared" si="93"/>
        <v>40220.25</v>
      </c>
      <c r="T1000" s="9">
        <f t="shared" si="94"/>
        <v>40234.25</v>
      </c>
    </row>
    <row r="1001" spans="1:20" ht="19.2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5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1"/>
        <v>food</v>
      </c>
      <c r="R1001" t="str">
        <f t="shared" si="92"/>
        <v>food trucks</v>
      </c>
      <c r="S1001" s="9">
        <f t="shared" si="93"/>
        <v>42550.208333333328</v>
      </c>
      <c r="T1001" s="9">
        <f t="shared" si="94"/>
        <v>42557.208333333328</v>
      </c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2:G1001">
    <cfRule type="containsText" dxfId="15" priority="3" operator="containsText" text="canceled">
      <formula>NOT(ISERROR(SEARCH("canceled",G2)))</formula>
    </cfRule>
    <cfRule type="containsText" dxfId="14" priority="4" operator="containsText" text="live">
      <formula>NOT(ISERROR(SEARCH("live",G2)))</formula>
    </cfRule>
    <cfRule type="containsText" dxfId="13" priority="5" operator="containsText" text="successful">
      <formula>NOT(ISERROR(SEARCH("successful",G2)))</formula>
    </cfRule>
    <cfRule type="containsText" dxfId="12" priority="6" operator="containsText" text="failed">
      <formula>NOT(ISERROR(SEARCH("failed",G2)))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98C9-C1A5-4BDC-98DA-45003B0A42EC}">
  <dimension ref="A1:F14"/>
  <sheetViews>
    <sheetView zoomScale="90" zoomScaleNormal="90" workbookViewId="0">
      <selection activeCell="F21" sqref="F21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7" t="s">
        <v>6</v>
      </c>
      <c r="B1" t="s">
        <v>2046</v>
      </c>
    </row>
    <row r="3" spans="1:6" x14ac:dyDescent="0.3">
      <c r="A3" s="7" t="s">
        <v>2044</v>
      </c>
      <c r="B3" s="7" t="s">
        <v>2045</v>
      </c>
    </row>
    <row r="4" spans="1:6" x14ac:dyDescent="0.3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2037</v>
      </c>
      <c r="E8">
        <v>4</v>
      </c>
      <c r="F8">
        <v>4</v>
      </c>
    </row>
    <row r="9" spans="1:6" x14ac:dyDescent="0.3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F516-F053-4E3D-B212-C556DD359082}">
  <dimension ref="A1:F30"/>
  <sheetViews>
    <sheetView topLeftCell="A16" zoomScale="70" zoomScaleNormal="70" workbookViewId="0">
      <selection activeCell="R28" sqref="R28"/>
    </sheetView>
  </sheetViews>
  <sheetFormatPr defaultRowHeight="15.6" x14ac:dyDescent="0.3"/>
  <cols>
    <col min="1" max="1" width="17.5" bestFit="1" customWidth="1"/>
    <col min="2" max="2" width="16" bestFit="1" customWidth="1"/>
    <col min="3" max="3" width="5.8984375" bestFit="1" customWidth="1"/>
    <col min="4" max="4" width="4.19921875" bestFit="1" customWidth="1"/>
    <col min="5" max="5" width="9.3984375" bestFit="1" customWidth="1"/>
    <col min="6" max="6" width="11" bestFit="1" customWidth="1"/>
  </cols>
  <sheetData>
    <row r="1" spans="1:6" x14ac:dyDescent="0.3">
      <c r="A1" s="7" t="s">
        <v>6</v>
      </c>
      <c r="B1" t="s">
        <v>2046</v>
      </c>
    </row>
    <row r="2" spans="1:6" x14ac:dyDescent="0.3">
      <c r="A2" s="7" t="s">
        <v>2031</v>
      </c>
      <c r="B2" t="s">
        <v>2046</v>
      </c>
    </row>
    <row r="4" spans="1:6" x14ac:dyDescent="0.3">
      <c r="A4" s="7" t="s">
        <v>2044</v>
      </c>
      <c r="B4" s="7" t="s">
        <v>2045</v>
      </c>
    </row>
    <row r="5" spans="1:6" x14ac:dyDescent="0.3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2048</v>
      </c>
      <c r="E7">
        <v>4</v>
      </c>
      <c r="F7">
        <v>4</v>
      </c>
    </row>
    <row r="8" spans="1:6" x14ac:dyDescent="0.3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2051</v>
      </c>
      <c r="C10">
        <v>8</v>
      </c>
      <c r="E10">
        <v>10</v>
      </c>
      <c r="F10">
        <v>18</v>
      </c>
    </row>
    <row r="11" spans="1:6" x14ac:dyDescent="0.3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2056</v>
      </c>
      <c r="C15">
        <v>3</v>
      </c>
      <c r="E15">
        <v>4</v>
      </c>
      <c r="F15">
        <v>7</v>
      </c>
    </row>
    <row r="16" spans="1:6" x14ac:dyDescent="0.3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2061</v>
      </c>
      <c r="C20">
        <v>4</v>
      </c>
      <c r="E20">
        <v>4</v>
      </c>
      <c r="F20">
        <v>8</v>
      </c>
    </row>
    <row r="21" spans="1:6" x14ac:dyDescent="0.3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2063</v>
      </c>
      <c r="C22">
        <v>9</v>
      </c>
      <c r="E22">
        <v>5</v>
      </c>
      <c r="F22">
        <v>14</v>
      </c>
    </row>
    <row r="23" spans="1:6" x14ac:dyDescent="0.3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2066</v>
      </c>
      <c r="C25">
        <v>7</v>
      </c>
      <c r="E25">
        <v>14</v>
      </c>
      <c r="F25">
        <v>21</v>
      </c>
    </row>
    <row r="26" spans="1:6" x14ac:dyDescent="0.3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2070</v>
      </c>
      <c r="E29">
        <v>3</v>
      </c>
      <c r="F29">
        <v>3</v>
      </c>
    </row>
    <row r="30" spans="1:6" x14ac:dyDescent="0.3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261B-D1F9-49E8-99E0-2335DE3FBE29}">
  <dimension ref="A1:F18"/>
  <sheetViews>
    <sheetView zoomScale="90" zoomScaleNormal="90" workbookViewId="0">
      <selection activeCell="A12" sqref="A12:XFD12"/>
    </sheetView>
  </sheetViews>
  <sheetFormatPr defaultRowHeight="15.6" x14ac:dyDescent="0.3"/>
  <cols>
    <col min="1" max="1" width="27.8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7" t="s">
        <v>2031</v>
      </c>
      <c r="B1" t="s">
        <v>2046</v>
      </c>
    </row>
    <row r="2" spans="1:6" x14ac:dyDescent="0.3">
      <c r="A2" s="7" t="s">
        <v>2085</v>
      </c>
      <c r="B2" t="s">
        <v>2046</v>
      </c>
    </row>
    <row r="4" spans="1:6" x14ac:dyDescent="0.3">
      <c r="A4" s="7" t="s">
        <v>2044</v>
      </c>
      <c r="B4" s="7" t="s">
        <v>2045</v>
      </c>
    </row>
    <row r="5" spans="1:6" x14ac:dyDescent="0.3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8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8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8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8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8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8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8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8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8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8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8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8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8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5091-387B-43EF-979B-9E13361485D9}">
  <dimension ref="A1:H14"/>
  <sheetViews>
    <sheetView topLeftCell="A13" zoomScale="80" zoomScaleNormal="80" workbookViewId="0">
      <selection activeCell="A10" sqref="A10"/>
    </sheetView>
  </sheetViews>
  <sheetFormatPr defaultRowHeight="15.6" x14ac:dyDescent="0.3"/>
  <cols>
    <col min="1" max="1" width="27.59765625" customWidth="1"/>
    <col min="2" max="2" width="17.69921875" bestFit="1" customWidth="1"/>
    <col min="3" max="3" width="13.5" bestFit="1" customWidth="1"/>
    <col min="4" max="4" width="16.09765625" bestFit="1" customWidth="1"/>
    <col min="5" max="5" width="12.59765625" bestFit="1" customWidth="1"/>
    <col min="6" max="6" width="19.8984375" bestFit="1" customWidth="1"/>
    <col min="7" max="7" width="16.09765625" bestFit="1" customWidth="1"/>
    <col min="8" max="8" width="18.8984375" bestFit="1" customWidth="1"/>
  </cols>
  <sheetData>
    <row r="1" spans="1:8" x14ac:dyDescent="0.3">
      <c r="B1" t="s">
        <v>20</v>
      </c>
      <c r="C1" t="s">
        <v>14</v>
      </c>
      <c r="D1" t="s">
        <v>74</v>
      </c>
    </row>
    <row r="2" spans="1:8" s="4" customFormat="1" x14ac:dyDescent="0.3">
      <c r="A2" s="4" t="s">
        <v>2086</v>
      </c>
      <c r="B2" s="4" t="s">
        <v>2087</v>
      </c>
      <c r="C2" s="4" t="s">
        <v>2088</v>
      </c>
      <c r="D2" s="4" t="s">
        <v>2089</v>
      </c>
      <c r="E2" s="4" t="s">
        <v>2090</v>
      </c>
      <c r="F2" s="4" t="s">
        <v>2091</v>
      </c>
      <c r="G2" s="4" t="s">
        <v>2092</v>
      </c>
      <c r="H2" s="4" t="s">
        <v>2093</v>
      </c>
    </row>
    <row r="3" spans="1:8" x14ac:dyDescent="0.3">
      <c r="A3" t="s">
        <v>2094</v>
      </c>
      <c r="B3">
        <f>COUNTIFS(Crowdfunding!$G$2:$G$1001,B1,Crowdfunding!$D$2:$D$1001,"&lt;1000")</f>
        <v>30</v>
      </c>
      <c r="C3">
        <f>COUNTIFS(Crowdfunding!$G$2:$G$1001,C1,Crowdfunding!$D$2:$D$1001,"&lt;1000")</f>
        <v>20</v>
      </c>
      <c r="D3">
        <f>COUNTIFS(Crowdfunding!$G$2:$G$1001,D1,Crowdfunding!$D$2:$D$1001,"&lt;1000")</f>
        <v>1</v>
      </c>
      <c r="E3">
        <f>SUM(B3:D3)</f>
        <v>51</v>
      </c>
      <c r="F3" s="10">
        <f>B3/E3</f>
        <v>0.58823529411764708</v>
      </c>
      <c r="G3" s="10">
        <f>C3/E3</f>
        <v>0.39215686274509803</v>
      </c>
      <c r="H3" s="10">
        <f>D3/E3</f>
        <v>1.9607843137254902E-2</v>
      </c>
    </row>
    <row r="4" spans="1:8" x14ac:dyDescent="0.3">
      <c r="A4" t="s">
        <v>2095</v>
      </c>
      <c r="B4">
        <f>COUNTIFS(Crowdfunding!$G$2:$G$1001, B1, Crowdfunding!$D$2:$D$1001, "&gt;=1000", Crowdfunding!$D$2:$D$1001, "&lt;5000")</f>
        <v>191</v>
      </c>
      <c r="C4">
        <f>COUNTIFS(Crowdfunding!$G$2:$G$1001, C1, Crowdfunding!$D$2:$D$1001, "&gt;=1000", Crowdfunding!$D$2:$D$1001, "&lt;5000")</f>
        <v>38</v>
      </c>
      <c r="D4">
        <f>COUNTIFS(Crowdfunding!$G$2:$G$1001, D1, Crowdfunding!$D$2:$D$1001, "&gt;=1000", Crowdfunding!$D$2:$D$1001, "&lt;5000")</f>
        <v>2</v>
      </c>
      <c r="E4">
        <f t="shared" ref="E4:E14" si="0">SUM(B4:D4)</f>
        <v>231</v>
      </c>
      <c r="F4" s="10">
        <f t="shared" ref="F4:F14" si="1">B4/E4</f>
        <v>0.82683982683982682</v>
      </c>
      <c r="G4" s="10">
        <f t="shared" ref="G4:G14" si="2">C4/E4</f>
        <v>0.16450216450216451</v>
      </c>
      <c r="H4" s="10">
        <f t="shared" ref="H4:H14" si="3">D4/E4</f>
        <v>8.658008658008658E-3</v>
      </c>
    </row>
    <row r="5" spans="1:8" x14ac:dyDescent="0.3">
      <c r="A5" t="s">
        <v>2096</v>
      </c>
      <c r="B5">
        <f>COUNTIFS(Crowdfunding!$G$2:$G$1001, B1, Crowdfunding!$D$2:$D$1001, "&gt;=5000", Crowdfunding!$D$2:$D$1001, "&lt;10000")</f>
        <v>164</v>
      </c>
      <c r="C5">
        <f>COUNTIFS(Crowdfunding!$G$2:$G$1001, C1, Crowdfunding!$D$2:$D$1001, "&gt;=5000", Crowdfunding!$D$2:$D$1001, "&lt;10000")</f>
        <v>126</v>
      </c>
      <c r="D5">
        <f>COUNTIFS(Crowdfunding!$G$2:$G$1001, D1, Crowdfunding!$D$2:$D$1001, "&gt;=5000", Crowdfunding!$D$2:$D$1001, "&lt;10000")</f>
        <v>25</v>
      </c>
      <c r="E5">
        <f t="shared" si="0"/>
        <v>315</v>
      </c>
      <c r="F5" s="10">
        <f t="shared" si="1"/>
        <v>0.52063492063492067</v>
      </c>
      <c r="G5" s="10">
        <f t="shared" si="2"/>
        <v>0.4</v>
      </c>
      <c r="H5" s="10">
        <f t="shared" si="3"/>
        <v>7.9365079365079361E-2</v>
      </c>
    </row>
    <row r="6" spans="1:8" x14ac:dyDescent="0.3">
      <c r="A6" t="s">
        <v>2097</v>
      </c>
      <c r="B6">
        <f>COUNTIFS(Crowdfunding!$G$2:$G$1001, B1, Crowdfunding!$D$2:$D$1001, "&gt;=10000", Crowdfunding!$D$2:$D$1001, "&lt;15000")</f>
        <v>4</v>
      </c>
      <c r="C6">
        <f>COUNTIFS(Crowdfunding!$G$2:$G$1001, C1, Crowdfunding!$D$2:$D$1001, "&gt;=10000", Crowdfunding!$D$2:$D$1001, "&lt;15000")</f>
        <v>5</v>
      </c>
      <c r="D6">
        <f>COUNTIFS(Crowdfunding!$G$2:$G$1001, D1, Crowdfunding!$D$2:$D$1001, "&gt;=10000", Crowdfunding!$D$2:$D$1001, "&lt;15000")</f>
        <v>0</v>
      </c>
      <c r="E6">
        <f t="shared" si="0"/>
        <v>9</v>
      </c>
      <c r="F6" s="10">
        <f t="shared" si="1"/>
        <v>0.44444444444444442</v>
      </c>
      <c r="G6" s="10">
        <f t="shared" si="2"/>
        <v>0.55555555555555558</v>
      </c>
      <c r="H6" s="10">
        <f t="shared" si="3"/>
        <v>0</v>
      </c>
    </row>
    <row r="7" spans="1:8" x14ac:dyDescent="0.3">
      <c r="A7" t="s">
        <v>2098</v>
      </c>
      <c r="B7">
        <f>COUNTIFS(Crowdfunding!$G$2:$G$1001, B1, Crowdfunding!$D$2:$D$1001, "&gt;=15000", Crowdfunding!$D$2:$D$1001, "&lt;20000")</f>
        <v>10</v>
      </c>
      <c r="C7">
        <f>COUNTIFS(Crowdfunding!$G$2:$G$1001, C1, Crowdfunding!$D$2:$D$1001, "&gt;=15000", Crowdfunding!$D$2:$D$1001, "&lt;20000")</f>
        <v>0</v>
      </c>
      <c r="D7">
        <f>COUNTIFS(Crowdfunding!$G$2:$G$1001, D1, Crowdfunding!$D$2:$D$1001, "&gt;=15000", Crowdfunding!$D$2:$D$1001, "&lt;20000")</f>
        <v>0</v>
      </c>
      <c r="E7">
        <f t="shared" si="0"/>
        <v>10</v>
      </c>
      <c r="F7" s="10">
        <f t="shared" si="1"/>
        <v>1</v>
      </c>
      <c r="G7" s="10">
        <f>C7/E7</f>
        <v>0</v>
      </c>
      <c r="H7" s="10">
        <f t="shared" si="3"/>
        <v>0</v>
      </c>
    </row>
    <row r="8" spans="1:8" x14ac:dyDescent="0.3">
      <c r="A8" t="s">
        <v>2099</v>
      </c>
      <c r="B8">
        <f>COUNTIFS(Crowdfunding!$G$2:$G$1001, B1, Crowdfunding!$D$2:$D$1001, "&gt;=20000", Crowdfunding!$D$2:$D$1001, "&lt;25000")</f>
        <v>7</v>
      </c>
      <c r="C8">
        <f>COUNTIFS(Crowdfunding!$G$2:$G$1001, C1, Crowdfunding!$D$2:$D$1001, "&gt;=20000", Crowdfunding!$D$2:$D$1001, "&lt;25000")</f>
        <v>0</v>
      </c>
      <c r="D8">
        <f>COUNTIFS(Crowdfunding!$G$2:$G$1001, D1, Crowdfunding!$D$2:$D$1001, "&gt;=20000", Crowdfunding!$D$2:$D$1001, "&lt;25000")</f>
        <v>0</v>
      </c>
      <c r="E8">
        <f t="shared" si="0"/>
        <v>7</v>
      </c>
      <c r="F8" s="10">
        <f t="shared" si="1"/>
        <v>1</v>
      </c>
      <c r="G8" s="10">
        <f t="shared" si="2"/>
        <v>0</v>
      </c>
      <c r="H8" s="10">
        <f t="shared" si="3"/>
        <v>0</v>
      </c>
    </row>
    <row r="9" spans="1:8" x14ac:dyDescent="0.3">
      <c r="A9" t="s">
        <v>2100</v>
      </c>
      <c r="B9">
        <f>COUNTIFS(Crowdfunding!$G$2:$G$1001, B1, Crowdfunding!$D$2:$D$1001, "&gt;=25000", Crowdfunding!$D$2:$D$1001, "&lt;30000")</f>
        <v>11</v>
      </c>
      <c r="C9">
        <f>COUNTIFS(Crowdfunding!$G$2:$G$1001, C1, Crowdfunding!$D$2:$D$1001, "&gt;=25000", Crowdfunding!$D$2:$D$1001, "&lt;30000")</f>
        <v>3</v>
      </c>
      <c r="D9">
        <f>COUNTIFS(Crowdfunding!$G$2:$G$1001, D1, Crowdfunding!$D$2:$D$1001, "&gt;=25000", Crowdfunding!$D$2:$D$1001, "&lt;30000")</f>
        <v>0</v>
      </c>
      <c r="E9">
        <f t="shared" si="0"/>
        <v>14</v>
      </c>
      <c r="F9" s="10">
        <f t="shared" si="1"/>
        <v>0.7857142857142857</v>
      </c>
      <c r="G9" s="10">
        <f t="shared" si="2"/>
        <v>0.21428571428571427</v>
      </c>
      <c r="H9" s="10">
        <f t="shared" si="3"/>
        <v>0</v>
      </c>
    </row>
    <row r="10" spans="1:8" x14ac:dyDescent="0.3">
      <c r="A10" t="s">
        <v>2101</v>
      </c>
      <c r="B10">
        <f>COUNTIFS(Crowdfunding!$G$2:$G$1001, B1, Crowdfunding!$D$2:$D$1001, "&gt;=30000", Crowdfunding!$D$2:$D$1001, "&lt;35000")</f>
        <v>7</v>
      </c>
      <c r="C10">
        <f>COUNTIFS(Crowdfunding!$G$2:$G$1001, C1, Crowdfunding!$D$2:$D$1001, "&gt;=30000", Crowdfunding!$D$2:$D$1001, "&lt;35000")</f>
        <v>0</v>
      </c>
      <c r="D10">
        <f>COUNTIFS(Crowdfunding!$G$2:$G$1001, D1, Crowdfunding!$D$2:$D$1001, "&gt;=30000", Crowdfunding!$D$2:$D$1001, "&lt;35000")</f>
        <v>0</v>
      </c>
      <c r="E10">
        <f t="shared" si="0"/>
        <v>7</v>
      </c>
      <c r="F10" s="10">
        <f t="shared" si="1"/>
        <v>1</v>
      </c>
      <c r="G10" s="10">
        <f t="shared" si="2"/>
        <v>0</v>
      </c>
      <c r="H10" s="10">
        <f t="shared" si="3"/>
        <v>0</v>
      </c>
    </row>
    <row r="11" spans="1:8" x14ac:dyDescent="0.3">
      <c r="A11" t="s">
        <v>2102</v>
      </c>
      <c r="B11">
        <f>COUNTIFS(Crowdfunding!$G$2:$G$1001, B1, Crowdfunding!$D$2:$D$1001, "&gt;=35000", Crowdfunding!$D$2:$D$1001, "&lt;40000")</f>
        <v>8</v>
      </c>
      <c r="C11">
        <f>COUNTIFS(Crowdfunding!$G$2:$G$1001, C1, Crowdfunding!$D$2:$D$1001, "&gt;=35000", Crowdfunding!$D$2:$D$1001, "&lt;40000")</f>
        <v>3</v>
      </c>
      <c r="D11">
        <f>COUNTIFS(Crowdfunding!$G$2:$G$1001, D1, Crowdfunding!$D$2:$D$1001, "&gt;=35000", Crowdfunding!$D$2:$D$1001, "&lt;40000")</f>
        <v>1</v>
      </c>
      <c r="E11">
        <f t="shared" si="0"/>
        <v>12</v>
      </c>
      <c r="F11" s="10">
        <f t="shared" si="1"/>
        <v>0.66666666666666663</v>
      </c>
      <c r="G11" s="10">
        <f t="shared" si="2"/>
        <v>0.25</v>
      </c>
      <c r="H11" s="10">
        <f t="shared" si="3"/>
        <v>8.3333333333333329E-2</v>
      </c>
    </row>
    <row r="12" spans="1:8" x14ac:dyDescent="0.3">
      <c r="A12" t="s">
        <v>2103</v>
      </c>
      <c r="B12">
        <f>COUNTIFS(Crowdfunding!$G$2:$G$1001, B1, Crowdfunding!$D$2:$D$1001, "&gt;=40000", Crowdfunding!$D$2:$D$1001, "&lt;45000")</f>
        <v>11</v>
      </c>
      <c r="C12">
        <f>COUNTIFS(Crowdfunding!$G$2:$G$1001, C1, Crowdfunding!$D$2:$D$1001, "&gt;=40000", Crowdfunding!$D$2:$D$1001, "&lt;45000")</f>
        <v>3</v>
      </c>
      <c r="D12">
        <f>COUNTIFS(Crowdfunding!$G$2:$G$1001, D1, Crowdfunding!$D$2:$D$1001, "&gt;=40000", Crowdfunding!$D$2:$D$1001, "&lt;45000")</f>
        <v>0</v>
      </c>
      <c r="E12">
        <f t="shared" si="0"/>
        <v>14</v>
      </c>
      <c r="F12" s="10">
        <f t="shared" si="1"/>
        <v>0.7857142857142857</v>
      </c>
      <c r="G12" s="10">
        <f t="shared" si="2"/>
        <v>0.21428571428571427</v>
      </c>
      <c r="H12" s="10">
        <f>D12/E12</f>
        <v>0</v>
      </c>
    </row>
    <row r="13" spans="1:8" x14ac:dyDescent="0.3">
      <c r="A13" t="s">
        <v>2104</v>
      </c>
      <c r="B13">
        <f>COUNTIFS(Crowdfunding!$G$2:$G$1001, B1, Crowdfunding!$D$2:$D$1001, "&gt;=45000", Crowdfunding!$D$2:$D$1001, "&lt;50000")</f>
        <v>8</v>
      </c>
      <c r="C13">
        <f>COUNTIFS(Crowdfunding!$G$2:$G$1001, C1, Crowdfunding!$D$2:$D$1001, "&gt;=45000", Crowdfunding!$D$2:$D$1001, "&lt;50000")</f>
        <v>3</v>
      </c>
      <c r="D13">
        <f>COUNTIFS(Crowdfunding!$G$2:$G$1001, D1, Crowdfunding!$D$2:$D$1001, "&gt;=45000", Crowdfunding!$D$2:$D$1001, "&lt;50000")</f>
        <v>0</v>
      </c>
      <c r="E13">
        <f t="shared" si="0"/>
        <v>11</v>
      </c>
      <c r="F13" s="10">
        <f t="shared" si="1"/>
        <v>0.72727272727272729</v>
      </c>
      <c r="G13" s="10">
        <f t="shared" si="2"/>
        <v>0.27272727272727271</v>
      </c>
      <c r="H13" s="10">
        <f t="shared" si="3"/>
        <v>0</v>
      </c>
    </row>
    <row r="14" spans="1:8" x14ac:dyDescent="0.3">
      <c r="A14" t="s">
        <v>2105</v>
      </c>
      <c r="B14">
        <f>COUNTIFS(Crowdfunding!$G$2:$G$1001, B1, Crowdfunding!$D$2:$D$1001, "&gt;=50000")</f>
        <v>114</v>
      </c>
      <c r="C14">
        <f>COUNTIFS(Crowdfunding!$G$2:$G$1001, C1, Crowdfunding!$D$2:$D$1001, "&gt;=50000")</f>
        <v>163</v>
      </c>
      <c r="D14">
        <f>COUNTIFS(Crowdfunding!$G$2:$G$1001, D1, Crowdfunding!$D$2:$D$1001, "&gt;=50000")</f>
        <v>28</v>
      </c>
      <c r="E14">
        <f t="shared" si="0"/>
        <v>305</v>
      </c>
      <c r="F14" s="10">
        <f t="shared" si="1"/>
        <v>0.3737704918032787</v>
      </c>
      <c r="G14" s="10">
        <f t="shared" si="2"/>
        <v>0.53442622950819674</v>
      </c>
      <c r="H14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2045-4481-4C3E-AF29-7F014A22919C}">
  <sheetPr filterMode="1"/>
  <dimension ref="A1:B1001"/>
  <sheetViews>
    <sheetView topLeftCell="A948" workbookViewId="0">
      <selection activeCell="B1" sqref="B1"/>
    </sheetView>
  </sheetViews>
  <sheetFormatPr defaultRowHeight="15.6" x14ac:dyDescent="0.3"/>
  <cols>
    <col min="1" max="1" width="9.19921875" bestFit="1" customWidth="1"/>
    <col min="2" max="2" width="14.19921875" customWidth="1"/>
  </cols>
  <sheetData>
    <row r="1" spans="1:2" x14ac:dyDescent="0.3">
      <c r="A1" s="1" t="s">
        <v>4</v>
      </c>
      <c r="B1" s="1" t="s">
        <v>5</v>
      </c>
    </row>
    <row r="2" spans="1:2" x14ac:dyDescent="0.3">
      <c r="A2" t="s">
        <v>14</v>
      </c>
      <c r="B2">
        <v>0</v>
      </c>
    </row>
    <row r="3" spans="1:2" hidden="1" x14ac:dyDescent="0.3">
      <c r="A3" t="s">
        <v>20</v>
      </c>
      <c r="B3">
        <v>158</v>
      </c>
    </row>
    <row r="4" spans="1:2" hidden="1" x14ac:dyDescent="0.3">
      <c r="A4" t="s">
        <v>20</v>
      </c>
      <c r="B4">
        <v>1425</v>
      </c>
    </row>
    <row r="5" spans="1:2" x14ac:dyDescent="0.3">
      <c r="A5" t="s">
        <v>14</v>
      </c>
      <c r="B5">
        <v>24</v>
      </c>
    </row>
    <row r="6" spans="1:2" x14ac:dyDescent="0.3">
      <c r="A6" t="s">
        <v>14</v>
      </c>
      <c r="B6">
        <v>53</v>
      </c>
    </row>
    <row r="7" spans="1:2" hidden="1" x14ac:dyDescent="0.3">
      <c r="A7" t="s">
        <v>20</v>
      </c>
      <c r="B7">
        <v>174</v>
      </c>
    </row>
    <row r="8" spans="1:2" x14ac:dyDescent="0.3">
      <c r="A8" t="s">
        <v>14</v>
      </c>
      <c r="B8">
        <v>18</v>
      </c>
    </row>
    <row r="9" spans="1:2" hidden="1" x14ac:dyDescent="0.3">
      <c r="A9" t="s">
        <v>20</v>
      </c>
      <c r="B9">
        <v>227</v>
      </c>
    </row>
    <row r="10" spans="1:2" hidden="1" x14ac:dyDescent="0.3">
      <c r="A10" t="s">
        <v>47</v>
      </c>
      <c r="B10">
        <v>708</v>
      </c>
    </row>
    <row r="11" spans="1:2" x14ac:dyDescent="0.3">
      <c r="A11" t="s">
        <v>14</v>
      </c>
      <c r="B11">
        <v>44</v>
      </c>
    </row>
    <row r="12" spans="1:2" hidden="1" x14ac:dyDescent="0.3">
      <c r="A12" t="s">
        <v>20</v>
      </c>
      <c r="B12">
        <v>220</v>
      </c>
    </row>
    <row r="13" spans="1:2" x14ac:dyDescent="0.3">
      <c r="A13" t="s">
        <v>14</v>
      </c>
      <c r="B13">
        <v>27</v>
      </c>
    </row>
    <row r="14" spans="1:2" x14ac:dyDescent="0.3">
      <c r="A14" t="s">
        <v>14</v>
      </c>
      <c r="B14">
        <v>55</v>
      </c>
    </row>
    <row r="15" spans="1:2" hidden="1" x14ac:dyDescent="0.3">
      <c r="A15" t="s">
        <v>20</v>
      </c>
      <c r="B15">
        <v>98</v>
      </c>
    </row>
    <row r="16" spans="1:2" x14ac:dyDescent="0.3">
      <c r="A16" t="s">
        <v>14</v>
      </c>
      <c r="B16">
        <v>200</v>
      </c>
    </row>
    <row r="17" spans="1:2" x14ac:dyDescent="0.3">
      <c r="A17" t="s">
        <v>14</v>
      </c>
      <c r="B17">
        <v>452</v>
      </c>
    </row>
    <row r="18" spans="1:2" hidden="1" x14ac:dyDescent="0.3">
      <c r="A18" t="s">
        <v>20</v>
      </c>
      <c r="B18">
        <v>100</v>
      </c>
    </row>
    <row r="19" spans="1:2" hidden="1" x14ac:dyDescent="0.3">
      <c r="A19" t="s">
        <v>20</v>
      </c>
      <c r="B19">
        <v>1249</v>
      </c>
    </row>
    <row r="20" spans="1:2" hidden="1" x14ac:dyDescent="0.3">
      <c r="A20" t="s">
        <v>74</v>
      </c>
      <c r="B20">
        <v>135</v>
      </c>
    </row>
    <row r="21" spans="1:2" x14ac:dyDescent="0.3">
      <c r="A21" t="s">
        <v>14</v>
      </c>
      <c r="B21">
        <v>674</v>
      </c>
    </row>
    <row r="22" spans="1:2" hidden="1" x14ac:dyDescent="0.3">
      <c r="A22" t="s">
        <v>20</v>
      </c>
      <c r="B22">
        <v>1396</v>
      </c>
    </row>
    <row r="23" spans="1:2" x14ac:dyDescent="0.3">
      <c r="A23" t="s">
        <v>14</v>
      </c>
      <c r="B23">
        <v>558</v>
      </c>
    </row>
    <row r="24" spans="1:2" hidden="1" x14ac:dyDescent="0.3">
      <c r="A24" t="s">
        <v>20</v>
      </c>
      <c r="B24">
        <v>890</v>
      </c>
    </row>
    <row r="25" spans="1:2" hidden="1" x14ac:dyDescent="0.3">
      <c r="A25" t="s">
        <v>20</v>
      </c>
      <c r="B25">
        <v>142</v>
      </c>
    </row>
    <row r="26" spans="1:2" hidden="1" x14ac:dyDescent="0.3">
      <c r="A26" t="s">
        <v>20</v>
      </c>
      <c r="B26">
        <v>2673</v>
      </c>
    </row>
    <row r="27" spans="1:2" hidden="1" x14ac:dyDescent="0.3">
      <c r="A27" t="s">
        <v>20</v>
      </c>
      <c r="B27">
        <v>163</v>
      </c>
    </row>
    <row r="28" spans="1:2" hidden="1" x14ac:dyDescent="0.3">
      <c r="A28" t="s">
        <v>74</v>
      </c>
      <c r="B28">
        <v>1480</v>
      </c>
    </row>
    <row r="29" spans="1:2" x14ac:dyDescent="0.3">
      <c r="A29" t="s">
        <v>14</v>
      </c>
      <c r="B29">
        <v>15</v>
      </c>
    </row>
    <row r="30" spans="1:2" hidden="1" x14ac:dyDescent="0.3">
      <c r="A30" t="s">
        <v>20</v>
      </c>
      <c r="B30">
        <v>2220</v>
      </c>
    </row>
    <row r="31" spans="1:2" hidden="1" x14ac:dyDescent="0.3">
      <c r="A31" t="s">
        <v>20</v>
      </c>
      <c r="B31">
        <v>1606</v>
      </c>
    </row>
    <row r="32" spans="1:2" hidden="1" x14ac:dyDescent="0.3">
      <c r="A32" t="s">
        <v>20</v>
      </c>
      <c r="B32">
        <v>129</v>
      </c>
    </row>
    <row r="33" spans="1:2" hidden="1" x14ac:dyDescent="0.3">
      <c r="A33" t="s">
        <v>20</v>
      </c>
      <c r="B33">
        <v>226</v>
      </c>
    </row>
    <row r="34" spans="1:2" x14ac:dyDescent="0.3">
      <c r="A34" t="s">
        <v>14</v>
      </c>
      <c r="B34">
        <v>2307</v>
      </c>
    </row>
    <row r="35" spans="1:2" hidden="1" x14ac:dyDescent="0.3">
      <c r="A35" t="s">
        <v>20</v>
      </c>
      <c r="B35">
        <v>5419</v>
      </c>
    </row>
    <row r="36" spans="1:2" hidden="1" x14ac:dyDescent="0.3">
      <c r="A36" t="s">
        <v>20</v>
      </c>
      <c r="B36">
        <v>165</v>
      </c>
    </row>
    <row r="37" spans="1:2" hidden="1" x14ac:dyDescent="0.3">
      <c r="A37" t="s">
        <v>20</v>
      </c>
      <c r="B37">
        <v>1965</v>
      </c>
    </row>
    <row r="38" spans="1:2" hidden="1" x14ac:dyDescent="0.3">
      <c r="A38" t="s">
        <v>20</v>
      </c>
      <c r="B38">
        <v>16</v>
      </c>
    </row>
    <row r="39" spans="1:2" hidden="1" x14ac:dyDescent="0.3">
      <c r="A39" t="s">
        <v>20</v>
      </c>
      <c r="B39">
        <v>107</v>
      </c>
    </row>
    <row r="40" spans="1:2" hidden="1" x14ac:dyDescent="0.3">
      <c r="A40" t="s">
        <v>20</v>
      </c>
      <c r="B40">
        <v>134</v>
      </c>
    </row>
    <row r="41" spans="1:2" x14ac:dyDescent="0.3">
      <c r="A41" t="s">
        <v>14</v>
      </c>
      <c r="B41">
        <v>88</v>
      </c>
    </row>
    <row r="42" spans="1:2" hidden="1" x14ac:dyDescent="0.3">
      <c r="A42" t="s">
        <v>20</v>
      </c>
      <c r="B42">
        <v>198</v>
      </c>
    </row>
    <row r="43" spans="1:2" hidden="1" x14ac:dyDescent="0.3">
      <c r="A43" t="s">
        <v>20</v>
      </c>
      <c r="B43">
        <v>111</v>
      </c>
    </row>
    <row r="44" spans="1:2" hidden="1" x14ac:dyDescent="0.3">
      <c r="A44" t="s">
        <v>20</v>
      </c>
      <c r="B44">
        <v>222</v>
      </c>
    </row>
    <row r="45" spans="1:2" hidden="1" x14ac:dyDescent="0.3">
      <c r="A45" t="s">
        <v>20</v>
      </c>
      <c r="B45">
        <v>6212</v>
      </c>
    </row>
    <row r="46" spans="1:2" hidden="1" x14ac:dyDescent="0.3">
      <c r="A46" t="s">
        <v>20</v>
      </c>
      <c r="B46">
        <v>98</v>
      </c>
    </row>
    <row r="47" spans="1:2" x14ac:dyDescent="0.3">
      <c r="A47" t="s">
        <v>14</v>
      </c>
      <c r="B47">
        <v>48</v>
      </c>
    </row>
    <row r="48" spans="1:2" hidden="1" x14ac:dyDescent="0.3">
      <c r="A48" t="s">
        <v>20</v>
      </c>
      <c r="B48">
        <v>92</v>
      </c>
    </row>
    <row r="49" spans="1:2" hidden="1" x14ac:dyDescent="0.3">
      <c r="A49" t="s">
        <v>20</v>
      </c>
      <c r="B49">
        <v>149</v>
      </c>
    </row>
    <row r="50" spans="1:2" hidden="1" x14ac:dyDescent="0.3">
      <c r="A50" t="s">
        <v>20</v>
      </c>
      <c r="B50">
        <v>2431</v>
      </c>
    </row>
    <row r="51" spans="1:2" hidden="1" x14ac:dyDescent="0.3">
      <c r="A51" t="s">
        <v>20</v>
      </c>
      <c r="B51">
        <v>303</v>
      </c>
    </row>
    <row r="52" spans="1:2" x14ac:dyDescent="0.3">
      <c r="A52" t="s">
        <v>14</v>
      </c>
      <c r="B52">
        <v>1</v>
      </c>
    </row>
    <row r="53" spans="1:2" x14ac:dyDescent="0.3">
      <c r="A53" t="s">
        <v>14</v>
      </c>
      <c r="B53">
        <v>1467</v>
      </c>
    </row>
    <row r="54" spans="1:2" x14ac:dyDescent="0.3">
      <c r="A54" t="s">
        <v>14</v>
      </c>
      <c r="B54">
        <v>75</v>
      </c>
    </row>
    <row r="55" spans="1:2" hidden="1" x14ac:dyDescent="0.3">
      <c r="A55" t="s">
        <v>20</v>
      </c>
      <c r="B55">
        <v>209</v>
      </c>
    </row>
    <row r="56" spans="1:2" x14ac:dyDescent="0.3">
      <c r="A56" t="s">
        <v>14</v>
      </c>
      <c r="B56">
        <v>120</v>
      </c>
    </row>
    <row r="57" spans="1:2" hidden="1" x14ac:dyDescent="0.3">
      <c r="A57" t="s">
        <v>20</v>
      </c>
      <c r="B57">
        <v>131</v>
      </c>
    </row>
    <row r="58" spans="1:2" hidden="1" x14ac:dyDescent="0.3">
      <c r="A58" t="s">
        <v>20</v>
      </c>
      <c r="B58">
        <v>164</v>
      </c>
    </row>
    <row r="59" spans="1:2" hidden="1" x14ac:dyDescent="0.3">
      <c r="A59" t="s">
        <v>20</v>
      </c>
      <c r="B59">
        <v>201</v>
      </c>
    </row>
    <row r="60" spans="1:2" hidden="1" x14ac:dyDescent="0.3">
      <c r="A60" t="s">
        <v>20</v>
      </c>
      <c r="B60">
        <v>211</v>
      </c>
    </row>
    <row r="61" spans="1:2" hidden="1" x14ac:dyDescent="0.3">
      <c r="A61" t="s">
        <v>20</v>
      </c>
      <c r="B61">
        <v>128</v>
      </c>
    </row>
    <row r="62" spans="1:2" hidden="1" x14ac:dyDescent="0.3">
      <c r="A62" t="s">
        <v>20</v>
      </c>
      <c r="B62">
        <v>1600</v>
      </c>
    </row>
    <row r="63" spans="1:2" x14ac:dyDescent="0.3">
      <c r="A63" t="s">
        <v>14</v>
      </c>
      <c r="B63">
        <v>2253</v>
      </c>
    </row>
    <row r="64" spans="1:2" hidden="1" x14ac:dyDescent="0.3">
      <c r="A64" t="s">
        <v>20</v>
      </c>
      <c r="B64">
        <v>249</v>
      </c>
    </row>
    <row r="65" spans="1:2" x14ac:dyDescent="0.3">
      <c r="A65" t="s">
        <v>14</v>
      </c>
      <c r="B65">
        <v>5</v>
      </c>
    </row>
    <row r="66" spans="1:2" x14ac:dyDescent="0.3">
      <c r="A66" t="s">
        <v>14</v>
      </c>
      <c r="B66">
        <v>38</v>
      </c>
    </row>
    <row r="67" spans="1:2" hidden="1" x14ac:dyDescent="0.3">
      <c r="A67" t="s">
        <v>20</v>
      </c>
      <c r="B67">
        <v>236</v>
      </c>
    </row>
    <row r="68" spans="1:2" x14ac:dyDescent="0.3">
      <c r="A68" t="s">
        <v>14</v>
      </c>
      <c r="B68">
        <v>12</v>
      </c>
    </row>
    <row r="69" spans="1:2" hidden="1" x14ac:dyDescent="0.3">
      <c r="A69" t="s">
        <v>20</v>
      </c>
      <c r="B69">
        <v>4065</v>
      </c>
    </row>
    <row r="70" spans="1:2" hidden="1" x14ac:dyDescent="0.3">
      <c r="A70" t="s">
        <v>20</v>
      </c>
      <c r="B70">
        <v>246</v>
      </c>
    </row>
    <row r="71" spans="1:2" hidden="1" x14ac:dyDescent="0.3">
      <c r="A71" t="s">
        <v>74</v>
      </c>
      <c r="B71">
        <v>17</v>
      </c>
    </row>
    <row r="72" spans="1:2" hidden="1" x14ac:dyDescent="0.3">
      <c r="A72" t="s">
        <v>20</v>
      </c>
      <c r="B72">
        <v>2475</v>
      </c>
    </row>
    <row r="73" spans="1:2" hidden="1" x14ac:dyDescent="0.3">
      <c r="A73" t="s">
        <v>20</v>
      </c>
      <c r="B73">
        <v>76</v>
      </c>
    </row>
    <row r="74" spans="1:2" hidden="1" x14ac:dyDescent="0.3">
      <c r="A74" t="s">
        <v>20</v>
      </c>
      <c r="B74">
        <v>54</v>
      </c>
    </row>
    <row r="75" spans="1:2" hidden="1" x14ac:dyDescent="0.3">
      <c r="A75" t="s">
        <v>20</v>
      </c>
      <c r="B75">
        <v>88</v>
      </c>
    </row>
    <row r="76" spans="1:2" hidden="1" x14ac:dyDescent="0.3">
      <c r="A76" t="s">
        <v>20</v>
      </c>
      <c r="B76">
        <v>85</v>
      </c>
    </row>
    <row r="77" spans="1:2" hidden="1" x14ac:dyDescent="0.3">
      <c r="A77" t="s">
        <v>20</v>
      </c>
      <c r="B77">
        <v>170</v>
      </c>
    </row>
    <row r="78" spans="1:2" x14ac:dyDescent="0.3">
      <c r="A78" t="s">
        <v>14</v>
      </c>
      <c r="B78">
        <v>1684</v>
      </c>
    </row>
    <row r="79" spans="1:2" x14ac:dyDescent="0.3">
      <c r="A79" t="s">
        <v>14</v>
      </c>
      <c r="B79">
        <v>56</v>
      </c>
    </row>
    <row r="80" spans="1:2" hidden="1" x14ac:dyDescent="0.3">
      <c r="A80" t="s">
        <v>20</v>
      </c>
      <c r="B80">
        <v>330</v>
      </c>
    </row>
    <row r="81" spans="1:2" x14ac:dyDescent="0.3">
      <c r="A81" t="s">
        <v>14</v>
      </c>
      <c r="B81">
        <v>838</v>
      </c>
    </row>
    <row r="82" spans="1:2" hidden="1" x14ac:dyDescent="0.3">
      <c r="A82" t="s">
        <v>20</v>
      </c>
      <c r="B82">
        <v>127</v>
      </c>
    </row>
    <row r="83" spans="1:2" hidden="1" x14ac:dyDescent="0.3">
      <c r="A83" t="s">
        <v>20</v>
      </c>
      <c r="B83">
        <v>411</v>
      </c>
    </row>
    <row r="84" spans="1:2" hidden="1" x14ac:dyDescent="0.3">
      <c r="A84" t="s">
        <v>20</v>
      </c>
      <c r="B84">
        <v>180</v>
      </c>
    </row>
    <row r="85" spans="1:2" x14ac:dyDescent="0.3">
      <c r="A85" t="s">
        <v>14</v>
      </c>
      <c r="B85">
        <v>1000</v>
      </c>
    </row>
    <row r="86" spans="1:2" hidden="1" x14ac:dyDescent="0.3">
      <c r="A86" t="s">
        <v>20</v>
      </c>
      <c r="B86">
        <v>374</v>
      </c>
    </row>
    <row r="87" spans="1:2" hidden="1" x14ac:dyDescent="0.3">
      <c r="A87" t="s">
        <v>20</v>
      </c>
      <c r="B87">
        <v>71</v>
      </c>
    </row>
    <row r="88" spans="1:2" hidden="1" x14ac:dyDescent="0.3">
      <c r="A88" t="s">
        <v>20</v>
      </c>
      <c r="B88">
        <v>203</v>
      </c>
    </row>
    <row r="89" spans="1:2" x14ac:dyDescent="0.3">
      <c r="A89" t="s">
        <v>14</v>
      </c>
      <c r="B89">
        <v>1482</v>
      </c>
    </row>
    <row r="90" spans="1:2" hidden="1" x14ac:dyDescent="0.3">
      <c r="A90" t="s">
        <v>20</v>
      </c>
      <c r="B90">
        <v>113</v>
      </c>
    </row>
    <row r="91" spans="1:2" hidden="1" x14ac:dyDescent="0.3">
      <c r="A91" t="s">
        <v>20</v>
      </c>
      <c r="B91">
        <v>96</v>
      </c>
    </row>
    <row r="92" spans="1:2" x14ac:dyDescent="0.3">
      <c r="A92" t="s">
        <v>14</v>
      </c>
      <c r="B92">
        <v>106</v>
      </c>
    </row>
    <row r="93" spans="1:2" x14ac:dyDescent="0.3">
      <c r="A93" t="s">
        <v>14</v>
      </c>
      <c r="B93">
        <v>679</v>
      </c>
    </row>
    <row r="94" spans="1:2" hidden="1" x14ac:dyDescent="0.3">
      <c r="A94" t="s">
        <v>20</v>
      </c>
      <c r="B94">
        <v>498</v>
      </c>
    </row>
    <row r="95" spans="1:2" hidden="1" x14ac:dyDescent="0.3">
      <c r="A95" t="s">
        <v>74</v>
      </c>
      <c r="B95">
        <v>610</v>
      </c>
    </row>
    <row r="96" spans="1:2" hidden="1" x14ac:dyDescent="0.3">
      <c r="A96" t="s">
        <v>20</v>
      </c>
      <c r="B96">
        <v>180</v>
      </c>
    </row>
    <row r="97" spans="1:2" hidden="1" x14ac:dyDescent="0.3">
      <c r="A97" t="s">
        <v>20</v>
      </c>
      <c r="B97">
        <v>27</v>
      </c>
    </row>
    <row r="98" spans="1:2" hidden="1" x14ac:dyDescent="0.3">
      <c r="A98" t="s">
        <v>20</v>
      </c>
      <c r="B98">
        <v>2331</v>
      </c>
    </row>
    <row r="99" spans="1:2" hidden="1" x14ac:dyDescent="0.3">
      <c r="A99" t="s">
        <v>20</v>
      </c>
      <c r="B99">
        <v>113</v>
      </c>
    </row>
    <row r="100" spans="1:2" x14ac:dyDescent="0.3">
      <c r="A100" t="s">
        <v>14</v>
      </c>
      <c r="B100">
        <v>1220</v>
      </c>
    </row>
    <row r="101" spans="1:2" hidden="1" x14ac:dyDescent="0.3">
      <c r="A101" t="s">
        <v>20</v>
      </c>
      <c r="B101">
        <v>164</v>
      </c>
    </row>
    <row r="102" spans="1:2" x14ac:dyDescent="0.3">
      <c r="A102" t="s">
        <v>14</v>
      </c>
      <c r="B102">
        <v>1</v>
      </c>
    </row>
    <row r="103" spans="1:2" hidden="1" x14ac:dyDescent="0.3">
      <c r="A103" t="s">
        <v>20</v>
      </c>
      <c r="B103">
        <v>164</v>
      </c>
    </row>
    <row r="104" spans="1:2" hidden="1" x14ac:dyDescent="0.3">
      <c r="A104" t="s">
        <v>20</v>
      </c>
      <c r="B104">
        <v>336</v>
      </c>
    </row>
    <row r="105" spans="1:2" x14ac:dyDescent="0.3">
      <c r="A105" t="s">
        <v>14</v>
      </c>
      <c r="B105">
        <v>37</v>
      </c>
    </row>
    <row r="106" spans="1:2" hidden="1" x14ac:dyDescent="0.3">
      <c r="A106" t="s">
        <v>20</v>
      </c>
      <c r="B106">
        <v>1917</v>
      </c>
    </row>
    <row r="107" spans="1:2" hidden="1" x14ac:dyDescent="0.3">
      <c r="A107" t="s">
        <v>20</v>
      </c>
      <c r="B107">
        <v>95</v>
      </c>
    </row>
    <row r="108" spans="1:2" hidden="1" x14ac:dyDescent="0.3">
      <c r="A108" t="s">
        <v>20</v>
      </c>
      <c r="B108">
        <v>147</v>
      </c>
    </row>
    <row r="109" spans="1:2" hidden="1" x14ac:dyDescent="0.3">
      <c r="A109" t="s">
        <v>20</v>
      </c>
      <c r="B109">
        <v>86</v>
      </c>
    </row>
    <row r="110" spans="1:2" hidden="1" x14ac:dyDescent="0.3">
      <c r="A110" t="s">
        <v>20</v>
      </c>
      <c r="B110">
        <v>83</v>
      </c>
    </row>
    <row r="111" spans="1:2" x14ac:dyDescent="0.3">
      <c r="A111" t="s">
        <v>14</v>
      </c>
      <c r="B111">
        <v>60</v>
      </c>
    </row>
    <row r="112" spans="1:2" x14ac:dyDescent="0.3">
      <c r="A112" t="s">
        <v>14</v>
      </c>
      <c r="B112">
        <v>296</v>
      </c>
    </row>
    <row r="113" spans="1:2" hidden="1" x14ac:dyDescent="0.3">
      <c r="A113" t="s">
        <v>20</v>
      </c>
      <c r="B113">
        <v>676</v>
      </c>
    </row>
    <row r="114" spans="1:2" hidden="1" x14ac:dyDescent="0.3">
      <c r="A114" t="s">
        <v>20</v>
      </c>
      <c r="B114">
        <v>361</v>
      </c>
    </row>
    <row r="115" spans="1:2" hidden="1" x14ac:dyDescent="0.3">
      <c r="A115" t="s">
        <v>20</v>
      </c>
      <c r="B115">
        <v>131</v>
      </c>
    </row>
    <row r="116" spans="1:2" hidden="1" x14ac:dyDescent="0.3">
      <c r="A116" t="s">
        <v>20</v>
      </c>
      <c r="B116">
        <v>126</v>
      </c>
    </row>
    <row r="117" spans="1:2" x14ac:dyDescent="0.3">
      <c r="A117" t="s">
        <v>14</v>
      </c>
      <c r="B117">
        <v>3304</v>
      </c>
    </row>
    <row r="118" spans="1:2" x14ac:dyDescent="0.3">
      <c r="A118" t="s">
        <v>14</v>
      </c>
      <c r="B118">
        <v>73</v>
      </c>
    </row>
    <row r="119" spans="1:2" hidden="1" x14ac:dyDescent="0.3">
      <c r="A119" t="s">
        <v>20</v>
      </c>
      <c r="B119">
        <v>275</v>
      </c>
    </row>
    <row r="120" spans="1:2" hidden="1" x14ac:dyDescent="0.3">
      <c r="A120" t="s">
        <v>20</v>
      </c>
      <c r="B120">
        <v>67</v>
      </c>
    </row>
    <row r="121" spans="1:2" hidden="1" x14ac:dyDescent="0.3">
      <c r="A121" t="s">
        <v>20</v>
      </c>
      <c r="B121">
        <v>154</v>
      </c>
    </row>
    <row r="122" spans="1:2" hidden="1" x14ac:dyDescent="0.3">
      <c r="A122" t="s">
        <v>20</v>
      </c>
      <c r="B122">
        <v>1782</v>
      </c>
    </row>
    <row r="123" spans="1:2" hidden="1" x14ac:dyDescent="0.3">
      <c r="A123" t="s">
        <v>20</v>
      </c>
      <c r="B123">
        <v>903</v>
      </c>
    </row>
    <row r="124" spans="1:2" x14ac:dyDescent="0.3">
      <c r="A124" t="s">
        <v>14</v>
      </c>
      <c r="B124">
        <v>3387</v>
      </c>
    </row>
    <row r="125" spans="1:2" x14ac:dyDescent="0.3">
      <c r="A125" t="s">
        <v>14</v>
      </c>
      <c r="B125">
        <v>662</v>
      </c>
    </row>
    <row r="126" spans="1:2" hidden="1" x14ac:dyDescent="0.3">
      <c r="A126" t="s">
        <v>20</v>
      </c>
      <c r="B126">
        <v>94</v>
      </c>
    </row>
    <row r="127" spans="1:2" hidden="1" x14ac:dyDescent="0.3">
      <c r="A127" t="s">
        <v>20</v>
      </c>
      <c r="B127">
        <v>180</v>
      </c>
    </row>
    <row r="128" spans="1:2" x14ac:dyDescent="0.3">
      <c r="A128" t="s">
        <v>14</v>
      </c>
      <c r="B128">
        <v>774</v>
      </c>
    </row>
    <row r="129" spans="1:2" x14ac:dyDescent="0.3">
      <c r="A129" t="s">
        <v>14</v>
      </c>
      <c r="B129">
        <v>672</v>
      </c>
    </row>
    <row r="130" spans="1:2" hidden="1" x14ac:dyDescent="0.3">
      <c r="A130" t="s">
        <v>74</v>
      </c>
      <c r="B130">
        <v>532</v>
      </c>
    </row>
    <row r="131" spans="1:2" hidden="1" x14ac:dyDescent="0.3">
      <c r="A131" t="s">
        <v>74</v>
      </c>
      <c r="B131">
        <v>55</v>
      </c>
    </row>
    <row r="132" spans="1:2" hidden="1" x14ac:dyDescent="0.3">
      <c r="A132" t="s">
        <v>20</v>
      </c>
      <c r="B132">
        <v>533</v>
      </c>
    </row>
    <row r="133" spans="1:2" hidden="1" x14ac:dyDescent="0.3">
      <c r="A133" t="s">
        <v>20</v>
      </c>
      <c r="B133">
        <v>2443</v>
      </c>
    </row>
    <row r="134" spans="1:2" hidden="1" x14ac:dyDescent="0.3">
      <c r="A134" t="s">
        <v>20</v>
      </c>
      <c r="B134">
        <v>89</v>
      </c>
    </row>
    <row r="135" spans="1:2" hidden="1" x14ac:dyDescent="0.3">
      <c r="A135" t="s">
        <v>20</v>
      </c>
      <c r="B135">
        <v>159</v>
      </c>
    </row>
    <row r="136" spans="1:2" x14ac:dyDescent="0.3">
      <c r="A136" t="s">
        <v>14</v>
      </c>
      <c r="B136">
        <v>940</v>
      </c>
    </row>
    <row r="137" spans="1:2" x14ac:dyDescent="0.3">
      <c r="A137" t="s">
        <v>14</v>
      </c>
      <c r="B137">
        <v>117</v>
      </c>
    </row>
    <row r="138" spans="1:2" hidden="1" x14ac:dyDescent="0.3">
      <c r="A138" t="s">
        <v>74</v>
      </c>
      <c r="B138">
        <v>58</v>
      </c>
    </row>
    <row r="139" spans="1:2" hidden="1" x14ac:dyDescent="0.3">
      <c r="A139" t="s">
        <v>20</v>
      </c>
      <c r="B139">
        <v>50</v>
      </c>
    </row>
    <row r="140" spans="1:2" x14ac:dyDescent="0.3">
      <c r="A140" t="s">
        <v>14</v>
      </c>
      <c r="B140">
        <v>115</v>
      </c>
    </row>
    <row r="141" spans="1:2" x14ac:dyDescent="0.3">
      <c r="A141" t="s">
        <v>14</v>
      </c>
      <c r="B141">
        <v>326</v>
      </c>
    </row>
    <row r="142" spans="1:2" hidden="1" x14ac:dyDescent="0.3">
      <c r="A142" t="s">
        <v>20</v>
      </c>
      <c r="B142">
        <v>186</v>
      </c>
    </row>
    <row r="143" spans="1:2" hidden="1" x14ac:dyDescent="0.3">
      <c r="A143" t="s">
        <v>20</v>
      </c>
      <c r="B143">
        <v>1071</v>
      </c>
    </row>
    <row r="144" spans="1:2" hidden="1" x14ac:dyDescent="0.3">
      <c r="A144" t="s">
        <v>20</v>
      </c>
      <c r="B144">
        <v>117</v>
      </c>
    </row>
    <row r="145" spans="1:2" hidden="1" x14ac:dyDescent="0.3">
      <c r="A145" t="s">
        <v>20</v>
      </c>
      <c r="B145">
        <v>70</v>
      </c>
    </row>
    <row r="146" spans="1:2" hidden="1" x14ac:dyDescent="0.3">
      <c r="A146" t="s">
        <v>20</v>
      </c>
      <c r="B146">
        <v>135</v>
      </c>
    </row>
    <row r="147" spans="1:2" hidden="1" x14ac:dyDescent="0.3">
      <c r="A147" t="s">
        <v>20</v>
      </c>
      <c r="B147">
        <v>768</v>
      </c>
    </row>
    <row r="148" spans="1:2" hidden="1" x14ac:dyDescent="0.3">
      <c r="A148" t="s">
        <v>74</v>
      </c>
      <c r="B148">
        <v>51</v>
      </c>
    </row>
    <row r="149" spans="1:2" hidden="1" x14ac:dyDescent="0.3">
      <c r="A149" t="s">
        <v>20</v>
      </c>
      <c r="B149">
        <v>199</v>
      </c>
    </row>
    <row r="150" spans="1:2" hidden="1" x14ac:dyDescent="0.3">
      <c r="A150" t="s">
        <v>20</v>
      </c>
      <c r="B150">
        <v>107</v>
      </c>
    </row>
    <row r="151" spans="1:2" hidden="1" x14ac:dyDescent="0.3">
      <c r="A151" t="s">
        <v>20</v>
      </c>
      <c r="B151">
        <v>195</v>
      </c>
    </row>
    <row r="152" spans="1:2" x14ac:dyDescent="0.3">
      <c r="A152" t="s">
        <v>14</v>
      </c>
      <c r="B152">
        <v>1</v>
      </c>
    </row>
    <row r="153" spans="1:2" x14ac:dyDescent="0.3">
      <c r="A153" t="s">
        <v>14</v>
      </c>
      <c r="B153">
        <v>1467</v>
      </c>
    </row>
    <row r="154" spans="1:2" hidden="1" x14ac:dyDescent="0.3">
      <c r="A154" t="s">
        <v>20</v>
      </c>
      <c r="B154">
        <v>3376</v>
      </c>
    </row>
    <row r="155" spans="1:2" x14ac:dyDescent="0.3">
      <c r="A155" t="s">
        <v>14</v>
      </c>
      <c r="B155">
        <v>5681</v>
      </c>
    </row>
    <row r="156" spans="1:2" x14ac:dyDescent="0.3">
      <c r="A156" t="s">
        <v>14</v>
      </c>
      <c r="B156">
        <v>1059</v>
      </c>
    </row>
    <row r="157" spans="1:2" x14ac:dyDescent="0.3">
      <c r="A157" t="s">
        <v>14</v>
      </c>
      <c r="B157">
        <v>1194</v>
      </c>
    </row>
    <row r="158" spans="1:2" hidden="1" x14ac:dyDescent="0.3">
      <c r="A158" t="s">
        <v>74</v>
      </c>
      <c r="B158">
        <v>379</v>
      </c>
    </row>
    <row r="159" spans="1:2" x14ac:dyDescent="0.3">
      <c r="A159" t="s">
        <v>14</v>
      </c>
      <c r="B159">
        <v>30</v>
      </c>
    </row>
    <row r="160" spans="1:2" hidden="1" x14ac:dyDescent="0.3">
      <c r="A160" t="s">
        <v>20</v>
      </c>
      <c r="B160">
        <v>41</v>
      </c>
    </row>
    <row r="161" spans="1:2" hidden="1" x14ac:dyDescent="0.3">
      <c r="A161" t="s">
        <v>20</v>
      </c>
      <c r="B161">
        <v>1821</v>
      </c>
    </row>
    <row r="162" spans="1:2" hidden="1" x14ac:dyDescent="0.3">
      <c r="A162" t="s">
        <v>20</v>
      </c>
      <c r="B162">
        <v>164</v>
      </c>
    </row>
    <row r="163" spans="1:2" x14ac:dyDescent="0.3">
      <c r="A163" t="s">
        <v>14</v>
      </c>
      <c r="B163">
        <v>75</v>
      </c>
    </row>
    <row r="164" spans="1:2" hidden="1" x14ac:dyDescent="0.3">
      <c r="A164" t="s">
        <v>20</v>
      </c>
      <c r="B164">
        <v>157</v>
      </c>
    </row>
    <row r="165" spans="1:2" hidden="1" x14ac:dyDescent="0.3">
      <c r="A165" t="s">
        <v>20</v>
      </c>
      <c r="B165">
        <v>246</v>
      </c>
    </row>
    <row r="166" spans="1:2" hidden="1" x14ac:dyDescent="0.3">
      <c r="A166" t="s">
        <v>20</v>
      </c>
      <c r="B166">
        <v>1396</v>
      </c>
    </row>
    <row r="167" spans="1:2" hidden="1" x14ac:dyDescent="0.3">
      <c r="A167" t="s">
        <v>20</v>
      </c>
      <c r="B167">
        <v>2506</v>
      </c>
    </row>
    <row r="168" spans="1:2" hidden="1" x14ac:dyDescent="0.3">
      <c r="A168" t="s">
        <v>20</v>
      </c>
      <c r="B168">
        <v>244</v>
      </c>
    </row>
    <row r="169" spans="1:2" hidden="1" x14ac:dyDescent="0.3">
      <c r="A169" t="s">
        <v>20</v>
      </c>
      <c r="B169">
        <v>146</v>
      </c>
    </row>
    <row r="170" spans="1:2" x14ac:dyDescent="0.3">
      <c r="A170" t="s">
        <v>14</v>
      </c>
      <c r="B170">
        <v>955</v>
      </c>
    </row>
    <row r="171" spans="1:2" hidden="1" x14ac:dyDescent="0.3">
      <c r="A171" t="s">
        <v>20</v>
      </c>
      <c r="B171">
        <v>1267</v>
      </c>
    </row>
    <row r="172" spans="1:2" x14ac:dyDescent="0.3">
      <c r="A172" t="s">
        <v>14</v>
      </c>
      <c r="B172">
        <v>67</v>
      </c>
    </row>
    <row r="173" spans="1:2" x14ac:dyDescent="0.3">
      <c r="A173" t="s">
        <v>14</v>
      </c>
      <c r="B173">
        <v>5</v>
      </c>
    </row>
    <row r="174" spans="1:2" x14ac:dyDescent="0.3">
      <c r="A174" t="s">
        <v>14</v>
      </c>
      <c r="B174">
        <v>26</v>
      </c>
    </row>
    <row r="175" spans="1:2" hidden="1" x14ac:dyDescent="0.3">
      <c r="A175" t="s">
        <v>20</v>
      </c>
      <c r="B175">
        <v>1561</v>
      </c>
    </row>
    <row r="176" spans="1:2" hidden="1" x14ac:dyDescent="0.3">
      <c r="A176" t="s">
        <v>20</v>
      </c>
      <c r="B176">
        <v>48</v>
      </c>
    </row>
    <row r="177" spans="1:2" x14ac:dyDescent="0.3">
      <c r="A177" t="s">
        <v>14</v>
      </c>
      <c r="B177">
        <v>1130</v>
      </c>
    </row>
    <row r="178" spans="1:2" x14ac:dyDescent="0.3">
      <c r="A178" t="s">
        <v>14</v>
      </c>
      <c r="B178">
        <v>782</v>
      </c>
    </row>
    <row r="179" spans="1:2" hidden="1" x14ac:dyDescent="0.3">
      <c r="A179" t="s">
        <v>20</v>
      </c>
      <c r="B179">
        <v>2739</v>
      </c>
    </row>
    <row r="180" spans="1:2" x14ac:dyDescent="0.3">
      <c r="A180" t="s">
        <v>14</v>
      </c>
      <c r="B180">
        <v>210</v>
      </c>
    </row>
    <row r="181" spans="1:2" hidden="1" x14ac:dyDescent="0.3">
      <c r="A181" t="s">
        <v>20</v>
      </c>
      <c r="B181">
        <v>3537</v>
      </c>
    </row>
    <row r="182" spans="1:2" hidden="1" x14ac:dyDescent="0.3">
      <c r="A182" t="s">
        <v>20</v>
      </c>
      <c r="B182">
        <v>2107</v>
      </c>
    </row>
    <row r="183" spans="1:2" x14ac:dyDescent="0.3">
      <c r="A183" t="s">
        <v>14</v>
      </c>
      <c r="B183">
        <v>136</v>
      </c>
    </row>
    <row r="184" spans="1:2" hidden="1" x14ac:dyDescent="0.3">
      <c r="A184" t="s">
        <v>20</v>
      </c>
      <c r="B184">
        <v>3318</v>
      </c>
    </row>
    <row r="185" spans="1:2" x14ac:dyDescent="0.3">
      <c r="A185" t="s">
        <v>14</v>
      </c>
      <c r="B185">
        <v>86</v>
      </c>
    </row>
    <row r="186" spans="1:2" hidden="1" x14ac:dyDescent="0.3">
      <c r="A186" t="s">
        <v>20</v>
      </c>
      <c r="B186">
        <v>340</v>
      </c>
    </row>
    <row r="187" spans="1:2" x14ac:dyDescent="0.3">
      <c r="A187" t="s">
        <v>14</v>
      </c>
      <c r="B187">
        <v>19</v>
      </c>
    </row>
    <row r="188" spans="1:2" x14ac:dyDescent="0.3">
      <c r="A188" t="s">
        <v>14</v>
      </c>
      <c r="B188">
        <v>886</v>
      </c>
    </row>
    <row r="189" spans="1:2" hidden="1" x14ac:dyDescent="0.3">
      <c r="A189" t="s">
        <v>20</v>
      </c>
      <c r="B189">
        <v>1442</v>
      </c>
    </row>
    <row r="190" spans="1:2" x14ac:dyDescent="0.3">
      <c r="A190" t="s">
        <v>14</v>
      </c>
      <c r="B190">
        <v>35</v>
      </c>
    </row>
    <row r="191" spans="1:2" hidden="1" x14ac:dyDescent="0.3">
      <c r="A191" t="s">
        <v>74</v>
      </c>
      <c r="B191">
        <v>441</v>
      </c>
    </row>
    <row r="192" spans="1:2" x14ac:dyDescent="0.3">
      <c r="A192" t="s">
        <v>14</v>
      </c>
      <c r="B192">
        <v>24</v>
      </c>
    </row>
    <row r="193" spans="1:2" x14ac:dyDescent="0.3">
      <c r="A193" t="s">
        <v>14</v>
      </c>
      <c r="B193">
        <v>86</v>
      </c>
    </row>
    <row r="194" spans="1:2" x14ac:dyDescent="0.3">
      <c r="A194" t="s">
        <v>14</v>
      </c>
      <c r="B194">
        <v>243</v>
      </c>
    </row>
    <row r="195" spans="1:2" x14ac:dyDescent="0.3">
      <c r="A195" t="s">
        <v>14</v>
      </c>
      <c r="B195">
        <v>65</v>
      </c>
    </row>
    <row r="196" spans="1:2" hidden="1" x14ac:dyDescent="0.3">
      <c r="A196" t="s">
        <v>20</v>
      </c>
      <c r="B196">
        <v>126</v>
      </c>
    </row>
    <row r="197" spans="1:2" hidden="1" x14ac:dyDescent="0.3">
      <c r="A197" t="s">
        <v>20</v>
      </c>
      <c r="B197">
        <v>524</v>
      </c>
    </row>
    <row r="198" spans="1:2" x14ac:dyDescent="0.3">
      <c r="A198" t="s">
        <v>14</v>
      </c>
      <c r="B198">
        <v>100</v>
      </c>
    </row>
    <row r="199" spans="1:2" hidden="1" x14ac:dyDescent="0.3">
      <c r="A199" t="s">
        <v>20</v>
      </c>
      <c r="B199">
        <v>1989</v>
      </c>
    </row>
    <row r="200" spans="1:2" x14ac:dyDescent="0.3">
      <c r="A200" t="s">
        <v>14</v>
      </c>
      <c r="B200">
        <v>168</v>
      </c>
    </row>
    <row r="201" spans="1:2" x14ac:dyDescent="0.3">
      <c r="A201" t="s">
        <v>14</v>
      </c>
      <c r="B201">
        <v>13</v>
      </c>
    </row>
    <row r="202" spans="1:2" x14ac:dyDescent="0.3">
      <c r="A202" t="s">
        <v>14</v>
      </c>
      <c r="B202">
        <v>1</v>
      </c>
    </row>
    <row r="203" spans="1:2" hidden="1" x14ac:dyDescent="0.3">
      <c r="A203" t="s">
        <v>20</v>
      </c>
      <c r="B203">
        <v>157</v>
      </c>
    </row>
    <row r="204" spans="1:2" hidden="1" x14ac:dyDescent="0.3">
      <c r="A204" t="s">
        <v>74</v>
      </c>
      <c r="B204">
        <v>82</v>
      </c>
    </row>
    <row r="205" spans="1:2" hidden="1" x14ac:dyDescent="0.3">
      <c r="A205" t="s">
        <v>20</v>
      </c>
      <c r="B205">
        <v>4498</v>
      </c>
    </row>
    <row r="206" spans="1:2" x14ac:dyDescent="0.3">
      <c r="A206" t="s">
        <v>14</v>
      </c>
      <c r="B206">
        <v>40</v>
      </c>
    </row>
    <row r="207" spans="1:2" hidden="1" x14ac:dyDescent="0.3">
      <c r="A207" t="s">
        <v>20</v>
      </c>
      <c r="B207">
        <v>80</v>
      </c>
    </row>
    <row r="208" spans="1:2" hidden="1" x14ac:dyDescent="0.3">
      <c r="A208" t="s">
        <v>74</v>
      </c>
      <c r="B208">
        <v>57</v>
      </c>
    </row>
    <row r="209" spans="1:2" hidden="1" x14ac:dyDescent="0.3">
      <c r="A209" t="s">
        <v>20</v>
      </c>
      <c r="B209">
        <v>43</v>
      </c>
    </row>
    <row r="210" spans="1:2" hidden="1" x14ac:dyDescent="0.3">
      <c r="A210" t="s">
        <v>20</v>
      </c>
      <c r="B210">
        <v>2053</v>
      </c>
    </row>
    <row r="211" spans="1:2" hidden="1" x14ac:dyDescent="0.3">
      <c r="A211" t="s">
        <v>47</v>
      </c>
      <c r="B211">
        <v>808</v>
      </c>
    </row>
    <row r="212" spans="1:2" x14ac:dyDescent="0.3">
      <c r="A212" t="s">
        <v>14</v>
      </c>
      <c r="B212">
        <v>226</v>
      </c>
    </row>
    <row r="213" spans="1:2" x14ac:dyDescent="0.3">
      <c r="A213" t="s">
        <v>14</v>
      </c>
      <c r="B213">
        <v>1625</v>
      </c>
    </row>
    <row r="214" spans="1:2" hidden="1" x14ac:dyDescent="0.3">
      <c r="A214" t="s">
        <v>20</v>
      </c>
      <c r="B214">
        <v>168</v>
      </c>
    </row>
    <row r="215" spans="1:2" hidden="1" x14ac:dyDescent="0.3">
      <c r="A215" t="s">
        <v>20</v>
      </c>
      <c r="B215">
        <v>4289</v>
      </c>
    </row>
    <row r="216" spans="1:2" hidden="1" x14ac:dyDescent="0.3">
      <c r="A216" t="s">
        <v>20</v>
      </c>
      <c r="B216">
        <v>165</v>
      </c>
    </row>
    <row r="217" spans="1:2" x14ac:dyDescent="0.3">
      <c r="A217" t="s">
        <v>14</v>
      </c>
      <c r="B217">
        <v>143</v>
      </c>
    </row>
    <row r="218" spans="1:2" hidden="1" x14ac:dyDescent="0.3">
      <c r="A218" t="s">
        <v>20</v>
      </c>
      <c r="B218">
        <v>1815</v>
      </c>
    </row>
    <row r="219" spans="1:2" x14ac:dyDescent="0.3">
      <c r="A219" t="s">
        <v>14</v>
      </c>
      <c r="B219">
        <v>934</v>
      </c>
    </row>
    <row r="220" spans="1:2" hidden="1" x14ac:dyDescent="0.3">
      <c r="A220" t="s">
        <v>20</v>
      </c>
      <c r="B220">
        <v>397</v>
      </c>
    </row>
    <row r="221" spans="1:2" hidden="1" x14ac:dyDescent="0.3">
      <c r="A221" t="s">
        <v>20</v>
      </c>
      <c r="B221">
        <v>1539</v>
      </c>
    </row>
    <row r="222" spans="1:2" x14ac:dyDescent="0.3">
      <c r="A222" t="s">
        <v>14</v>
      </c>
      <c r="B222">
        <v>17</v>
      </c>
    </row>
    <row r="223" spans="1:2" x14ac:dyDescent="0.3">
      <c r="A223" t="s">
        <v>14</v>
      </c>
      <c r="B223">
        <v>2179</v>
      </c>
    </row>
    <row r="224" spans="1:2" hidden="1" x14ac:dyDescent="0.3">
      <c r="A224" t="s">
        <v>20</v>
      </c>
      <c r="B224">
        <v>138</v>
      </c>
    </row>
    <row r="225" spans="1:2" x14ac:dyDescent="0.3">
      <c r="A225" t="s">
        <v>14</v>
      </c>
      <c r="B225">
        <v>931</v>
      </c>
    </row>
    <row r="226" spans="1:2" hidden="1" x14ac:dyDescent="0.3">
      <c r="A226" t="s">
        <v>20</v>
      </c>
      <c r="B226">
        <v>3594</v>
      </c>
    </row>
    <row r="227" spans="1:2" hidden="1" x14ac:dyDescent="0.3">
      <c r="A227" t="s">
        <v>20</v>
      </c>
      <c r="B227">
        <v>5880</v>
      </c>
    </row>
    <row r="228" spans="1:2" hidden="1" x14ac:dyDescent="0.3">
      <c r="A228" t="s">
        <v>20</v>
      </c>
      <c r="B228">
        <v>112</v>
      </c>
    </row>
    <row r="229" spans="1:2" hidden="1" x14ac:dyDescent="0.3">
      <c r="A229" t="s">
        <v>20</v>
      </c>
      <c r="B229">
        <v>943</v>
      </c>
    </row>
    <row r="230" spans="1:2" hidden="1" x14ac:dyDescent="0.3">
      <c r="A230" t="s">
        <v>20</v>
      </c>
      <c r="B230">
        <v>2468</v>
      </c>
    </row>
    <row r="231" spans="1:2" hidden="1" x14ac:dyDescent="0.3">
      <c r="A231" t="s">
        <v>20</v>
      </c>
      <c r="B231">
        <v>2551</v>
      </c>
    </row>
    <row r="232" spans="1:2" hidden="1" x14ac:dyDescent="0.3">
      <c r="A232" t="s">
        <v>20</v>
      </c>
      <c r="B232">
        <v>101</v>
      </c>
    </row>
    <row r="233" spans="1:2" hidden="1" x14ac:dyDescent="0.3">
      <c r="A233" t="s">
        <v>74</v>
      </c>
      <c r="B233">
        <v>67</v>
      </c>
    </row>
    <row r="234" spans="1:2" hidden="1" x14ac:dyDescent="0.3">
      <c r="A234" t="s">
        <v>20</v>
      </c>
      <c r="B234">
        <v>92</v>
      </c>
    </row>
    <row r="235" spans="1:2" hidden="1" x14ac:dyDescent="0.3">
      <c r="A235" t="s">
        <v>20</v>
      </c>
      <c r="B235">
        <v>62</v>
      </c>
    </row>
    <row r="236" spans="1:2" hidden="1" x14ac:dyDescent="0.3">
      <c r="A236" t="s">
        <v>20</v>
      </c>
      <c r="B236">
        <v>149</v>
      </c>
    </row>
    <row r="237" spans="1:2" x14ac:dyDescent="0.3">
      <c r="A237" t="s">
        <v>14</v>
      </c>
      <c r="B237">
        <v>92</v>
      </c>
    </row>
    <row r="238" spans="1:2" x14ac:dyDescent="0.3">
      <c r="A238" t="s">
        <v>14</v>
      </c>
      <c r="B238">
        <v>57</v>
      </c>
    </row>
    <row r="239" spans="1:2" hidden="1" x14ac:dyDescent="0.3">
      <c r="A239" t="s">
        <v>20</v>
      </c>
      <c r="B239">
        <v>329</v>
      </c>
    </row>
    <row r="240" spans="1:2" hidden="1" x14ac:dyDescent="0.3">
      <c r="A240" t="s">
        <v>20</v>
      </c>
      <c r="B240">
        <v>97</v>
      </c>
    </row>
    <row r="241" spans="1:2" x14ac:dyDescent="0.3">
      <c r="A241" t="s">
        <v>14</v>
      </c>
      <c r="B241">
        <v>41</v>
      </c>
    </row>
    <row r="242" spans="1:2" hidden="1" x14ac:dyDescent="0.3">
      <c r="A242" t="s">
        <v>20</v>
      </c>
      <c r="B242">
        <v>1784</v>
      </c>
    </row>
    <row r="243" spans="1:2" hidden="1" x14ac:dyDescent="0.3">
      <c r="A243" t="s">
        <v>20</v>
      </c>
      <c r="B243">
        <v>1684</v>
      </c>
    </row>
    <row r="244" spans="1:2" hidden="1" x14ac:dyDescent="0.3">
      <c r="A244" t="s">
        <v>20</v>
      </c>
      <c r="B244">
        <v>250</v>
      </c>
    </row>
    <row r="245" spans="1:2" hidden="1" x14ac:dyDescent="0.3">
      <c r="A245" t="s">
        <v>20</v>
      </c>
      <c r="B245">
        <v>238</v>
      </c>
    </row>
    <row r="246" spans="1:2" hidden="1" x14ac:dyDescent="0.3">
      <c r="A246" t="s">
        <v>20</v>
      </c>
      <c r="B246">
        <v>53</v>
      </c>
    </row>
    <row r="247" spans="1:2" hidden="1" x14ac:dyDescent="0.3">
      <c r="A247" t="s">
        <v>20</v>
      </c>
      <c r="B247">
        <v>214</v>
      </c>
    </row>
    <row r="248" spans="1:2" hidden="1" x14ac:dyDescent="0.3">
      <c r="A248" t="s">
        <v>20</v>
      </c>
      <c r="B248">
        <v>222</v>
      </c>
    </row>
    <row r="249" spans="1:2" hidden="1" x14ac:dyDescent="0.3">
      <c r="A249" t="s">
        <v>20</v>
      </c>
      <c r="B249">
        <v>1884</v>
      </c>
    </row>
    <row r="250" spans="1:2" hidden="1" x14ac:dyDescent="0.3">
      <c r="A250" t="s">
        <v>20</v>
      </c>
      <c r="B250">
        <v>218</v>
      </c>
    </row>
    <row r="251" spans="1:2" hidden="1" x14ac:dyDescent="0.3">
      <c r="A251" t="s">
        <v>20</v>
      </c>
      <c r="B251">
        <v>6465</v>
      </c>
    </row>
    <row r="252" spans="1:2" x14ac:dyDescent="0.3">
      <c r="A252" t="s">
        <v>14</v>
      </c>
      <c r="B252">
        <v>1</v>
      </c>
    </row>
    <row r="253" spans="1:2" x14ac:dyDescent="0.3">
      <c r="A253" t="s">
        <v>14</v>
      </c>
      <c r="B253">
        <v>101</v>
      </c>
    </row>
    <row r="254" spans="1:2" hidden="1" x14ac:dyDescent="0.3">
      <c r="A254" t="s">
        <v>20</v>
      </c>
      <c r="B254">
        <v>59</v>
      </c>
    </row>
    <row r="255" spans="1:2" x14ac:dyDescent="0.3">
      <c r="A255" t="s">
        <v>14</v>
      </c>
      <c r="B255">
        <v>1335</v>
      </c>
    </row>
    <row r="256" spans="1:2" hidden="1" x14ac:dyDescent="0.3">
      <c r="A256" t="s">
        <v>20</v>
      </c>
      <c r="B256">
        <v>88</v>
      </c>
    </row>
    <row r="257" spans="1:2" hidden="1" x14ac:dyDescent="0.3">
      <c r="A257" t="s">
        <v>20</v>
      </c>
      <c r="B257">
        <v>1697</v>
      </c>
    </row>
    <row r="258" spans="1:2" x14ac:dyDescent="0.3">
      <c r="A258" t="s">
        <v>14</v>
      </c>
      <c r="B258">
        <v>15</v>
      </c>
    </row>
    <row r="259" spans="1:2" hidden="1" x14ac:dyDescent="0.3">
      <c r="A259" t="s">
        <v>20</v>
      </c>
      <c r="B259">
        <v>92</v>
      </c>
    </row>
    <row r="260" spans="1:2" hidden="1" x14ac:dyDescent="0.3">
      <c r="A260" t="s">
        <v>20</v>
      </c>
      <c r="B260">
        <v>186</v>
      </c>
    </row>
    <row r="261" spans="1:2" hidden="1" x14ac:dyDescent="0.3">
      <c r="A261" t="s">
        <v>20</v>
      </c>
      <c r="B261">
        <v>138</v>
      </c>
    </row>
    <row r="262" spans="1:2" hidden="1" x14ac:dyDescent="0.3">
      <c r="A262" t="s">
        <v>20</v>
      </c>
      <c r="B262">
        <v>261</v>
      </c>
    </row>
    <row r="263" spans="1:2" x14ac:dyDescent="0.3">
      <c r="A263" t="s">
        <v>14</v>
      </c>
      <c r="B263">
        <v>454</v>
      </c>
    </row>
    <row r="264" spans="1:2" hidden="1" x14ac:dyDescent="0.3">
      <c r="A264" t="s">
        <v>20</v>
      </c>
      <c r="B264">
        <v>107</v>
      </c>
    </row>
    <row r="265" spans="1:2" hidden="1" x14ac:dyDescent="0.3">
      <c r="A265" t="s">
        <v>20</v>
      </c>
      <c r="B265">
        <v>199</v>
      </c>
    </row>
    <row r="266" spans="1:2" hidden="1" x14ac:dyDescent="0.3">
      <c r="A266" t="s">
        <v>20</v>
      </c>
      <c r="B266">
        <v>5512</v>
      </c>
    </row>
    <row r="267" spans="1:2" hidden="1" x14ac:dyDescent="0.3">
      <c r="A267" t="s">
        <v>20</v>
      </c>
      <c r="B267">
        <v>86</v>
      </c>
    </row>
    <row r="268" spans="1:2" x14ac:dyDescent="0.3">
      <c r="A268" t="s">
        <v>14</v>
      </c>
      <c r="B268">
        <v>3182</v>
      </c>
    </row>
    <row r="269" spans="1:2" hidden="1" x14ac:dyDescent="0.3">
      <c r="A269" t="s">
        <v>20</v>
      </c>
      <c r="B269">
        <v>2768</v>
      </c>
    </row>
    <row r="270" spans="1:2" hidden="1" x14ac:dyDescent="0.3">
      <c r="A270" t="s">
        <v>20</v>
      </c>
      <c r="B270">
        <v>48</v>
      </c>
    </row>
    <row r="271" spans="1:2" hidden="1" x14ac:dyDescent="0.3">
      <c r="A271" t="s">
        <v>20</v>
      </c>
      <c r="B271">
        <v>87</v>
      </c>
    </row>
    <row r="272" spans="1:2" hidden="1" x14ac:dyDescent="0.3">
      <c r="A272" t="s">
        <v>74</v>
      </c>
      <c r="B272">
        <v>1890</v>
      </c>
    </row>
    <row r="273" spans="1:2" hidden="1" x14ac:dyDescent="0.3">
      <c r="A273" t="s">
        <v>47</v>
      </c>
      <c r="B273">
        <v>61</v>
      </c>
    </row>
    <row r="274" spans="1:2" hidden="1" x14ac:dyDescent="0.3">
      <c r="A274" t="s">
        <v>20</v>
      </c>
      <c r="B274">
        <v>1894</v>
      </c>
    </row>
    <row r="275" spans="1:2" hidden="1" x14ac:dyDescent="0.3">
      <c r="A275" t="s">
        <v>20</v>
      </c>
      <c r="B275">
        <v>282</v>
      </c>
    </row>
    <row r="276" spans="1:2" x14ac:dyDescent="0.3">
      <c r="A276" t="s">
        <v>14</v>
      </c>
      <c r="B276">
        <v>15</v>
      </c>
    </row>
    <row r="277" spans="1:2" hidden="1" x14ac:dyDescent="0.3">
      <c r="A277" t="s">
        <v>20</v>
      </c>
      <c r="B277">
        <v>116</v>
      </c>
    </row>
    <row r="278" spans="1:2" x14ac:dyDescent="0.3">
      <c r="A278" t="s">
        <v>14</v>
      </c>
      <c r="B278">
        <v>133</v>
      </c>
    </row>
    <row r="279" spans="1:2" hidden="1" x14ac:dyDescent="0.3">
      <c r="A279" t="s">
        <v>20</v>
      </c>
      <c r="B279">
        <v>83</v>
      </c>
    </row>
    <row r="280" spans="1:2" hidden="1" x14ac:dyDescent="0.3">
      <c r="A280" t="s">
        <v>20</v>
      </c>
      <c r="B280">
        <v>91</v>
      </c>
    </row>
    <row r="281" spans="1:2" hidden="1" x14ac:dyDescent="0.3">
      <c r="A281" t="s">
        <v>20</v>
      </c>
      <c r="B281">
        <v>546</v>
      </c>
    </row>
    <row r="282" spans="1:2" hidden="1" x14ac:dyDescent="0.3">
      <c r="A282" t="s">
        <v>20</v>
      </c>
      <c r="B282">
        <v>393</v>
      </c>
    </row>
    <row r="283" spans="1:2" x14ac:dyDescent="0.3">
      <c r="A283" t="s">
        <v>14</v>
      </c>
      <c r="B283">
        <v>2062</v>
      </c>
    </row>
    <row r="284" spans="1:2" hidden="1" x14ac:dyDescent="0.3">
      <c r="A284" t="s">
        <v>20</v>
      </c>
      <c r="B284">
        <v>133</v>
      </c>
    </row>
    <row r="285" spans="1:2" x14ac:dyDescent="0.3">
      <c r="A285" t="s">
        <v>14</v>
      </c>
      <c r="B285">
        <v>29</v>
      </c>
    </row>
    <row r="286" spans="1:2" x14ac:dyDescent="0.3">
      <c r="A286" t="s">
        <v>14</v>
      </c>
      <c r="B286">
        <v>132</v>
      </c>
    </row>
    <row r="287" spans="1:2" hidden="1" x14ac:dyDescent="0.3">
      <c r="A287" t="s">
        <v>20</v>
      </c>
      <c r="B287">
        <v>254</v>
      </c>
    </row>
    <row r="288" spans="1:2" hidden="1" x14ac:dyDescent="0.3">
      <c r="A288" t="s">
        <v>74</v>
      </c>
      <c r="B288">
        <v>184</v>
      </c>
    </row>
    <row r="289" spans="1:2" hidden="1" x14ac:dyDescent="0.3">
      <c r="A289" t="s">
        <v>20</v>
      </c>
      <c r="B289">
        <v>176</v>
      </c>
    </row>
    <row r="290" spans="1:2" x14ac:dyDescent="0.3">
      <c r="A290" t="s">
        <v>14</v>
      </c>
      <c r="B290">
        <v>137</v>
      </c>
    </row>
    <row r="291" spans="1:2" hidden="1" x14ac:dyDescent="0.3">
      <c r="A291" t="s">
        <v>20</v>
      </c>
      <c r="B291">
        <v>337</v>
      </c>
    </row>
    <row r="292" spans="1:2" x14ac:dyDescent="0.3">
      <c r="A292" t="s">
        <v>14</v>
      </c>
      <c r="B292">
        <v>908</v>
      </c>
    </row>
    <row r="293" spans="1:2" hidden="1" x14ac:dyDescent="0.3">
      <c r="A293" t="s">
        <v>20</v>
      </c>
      <c r="B293">
        <v>107</v>
      </c>
    </row>
    <row r="294" spans="1:2" x14ac:dyDescent="0.3">
      <c r="A294" t="s">
        <v>14</v>
      </c>
      <c r="B294">
        <v>10</v>
      </c>
    </row>
    <row r="295" spans="1:2" hidden="1" x14ac:dyDescent="0.3">
      <c r="A295" t="s">
        <v>74</v>
      </c>
      <c r="B295">
        <v>32</v>
      </c>
    </row>
    <row r="296" spans="1:2" hidden="1" x14ac:dyDescent="0.3">
      <c r="A296" t="s">
        <v>20</v>
      </c>
      <c r="B296">
        <v>183</v>
      </c>
    </row>
    <row r="297" spans="1:2" x14ac:dyDescent="0.3">
      <c r="A297" t="s">
        <v>14</v>
      </c>
      <c r="B297">
        <v>1910</v>
      </c>
    </row>
    <row r="298" spans="1:2" x14ac:dyDescent="0.3">
      <c r="A298" t="s">
        <v>14</v>
      </c>
      <c r="B298">
        <v>38</v>
      </c>
    </row>
    <row r="299" spans="1:2" x14ac:dyDescent="0.3">
      <c r="A299" t="s">
        <v>14</v>
      </c>
      <c r="B299">
        <v>104</v>
      </c>
    </row>
    <row r="300" spans="1:2" hidden="1" x14ac:dyDescent="0.3">
      <c r="A300" t="s">
        <v>20</v>
      </c>
      <c r="B300">
        <v>72</v>
      </c>
    </row>
    <row r="301" spans="1:2" x14ac:dyDescent="0.3">
      <c r="A301" t="s">
        <v>14</v>
      </c>
      <c r="B301">
        <v>49</v>
      </c>
    </row>
    <row r="302" spans="1:2" x14ac:dyDescent="0.3">
      <c r="A302" t="s">
        <v>14</v>
      </c>
      <c r="B302">
        <v>1</v>
      </c>
    </row>
    <row r="303" spans="1:2" hidden="1" x14ac:dyDescent="0.3">
      <c r="A303" t="s">
        <v>20</v>
      </c>
      <c r="B303">
        <v>295</v>
      </c>
    </row>
    <row r="304" spans="1:2" x14ac:dyDescent="0.3">
      <c r="A304" t="s">
        <v>14</v>
      </c>
      <c r="B304">
        <v>245</v>
      </c>
    </row>
    <row r="305" spans="1:2" x14ac:dyDescent="0.3">
      <c r="A305" t="s">
        <v>14</v>
      </c>
      <c r="B305">
        <v>32</v>
      </c>
    </row>
    <row r="306" spans="1:2" hidden="1" x14ac:dyDescent="0.3">
      <c r="A306" t="s">
        <v>20</v>
      </c>
      <c r="B306">
        <v>142</v>
      </c>
    </row>
    <row r="307" spans="1:2" hidden="1" x14ac:dyDescent="0.3">
      <c r="A307" t="s">
        <v>20</v>
      </c>
      <c r="B307">
        <v>85</v>
      </c>
    </row>
    <row r="308" spans="1:2" x14ac:dyDescent="0.3">
      <c r="A308" t="s">
        <v>14</v>
      </c>
      <c r="B308">
        <v>7</v>
      </c>
    </row>
    <row r="309" spans="1:2" hidden="1" x14ac:dyDescent="0.3">
      <c r="A309" t="s">
        <v>20</v>
      </c>
      <c r="B309">
        <v>659</v>
      </c>
    </row>
    <row r="310" spans="1:2" x14ac:dyDescent="0.3">
      <c r="A310" t="s">
        <v>14</v>
      </c>
      <c r="B310">
        <v>803</v>
      </c>
    </row>
    <row r="311" spans="1:2" hidden="1" x14ac:dyDescent="0.3">
      <c r="A311" t="s">
        <v>74</v>
      </c>
      <c r="B311">
        <v>75</v>
      </c>
    </row>
    <row r="312" spans="1:2" x14ac:dyDescent="0.3">
      <c r="A312" t="s">
        <v>14</v>
      </c>
      <c r="B312">
        <v>16</v>
      </c>
    </row>
    <row r="313" spans="1:2" hidden="1" x14ac:dyDescent="0.3">
      <c r="A313" t="s">
        <v>20</v>
      </c>
      <c r="B313">
        <v>121</v>
      </c>
    </row>
    <row r="314" spans="1:2" hidden="1" x14ac:dyDescent="0.3">
      <c r="A314" t="s">
        <v>20</v>
      </c>
      <c r="B314">
        <v>3742</v>
      </c>
    </row>
    <row r="315" spans="1:2" hidden="1" x14ac:dyDescent="0.3">
      <c r="A315" t="s">
        <v>20</v>
      </c>
      <c r="B315">
        <v>223</v>
      </c>
    </row>
    <row r="316" spans="1:2" hidden="1" x14ac:dyDescent="0.3">
      <c r="A316" t="s">
        <v>20</v>
      </c>
      <c r="B316">
        <v>133</v>
      </c>
    </row>
    <row r="317" spans="1:2" x14ac:dyDescent="0.3">
      <c r="A317" t="s">
        <v>14</v>
      </c>
      <c r="B317">
        <v>31</v>
      </c>
    </row>
    <row r="318" spans="1:2" x14ac:dyDescent="0.3">
      <c r="A318" t="s">
        <v>14</v>
      </c>
      <c r="B318">
        <v>108</v>
      </c>
    </row>
    <row r="319" spans="1:2" x14ac:dyDescent="0.3">
      <c r="A319" t="s">
        <v>14</v>
      </c>
      <c r="B319">
        <v>30</v>
      </c>
    </row>
    <row r="320" spans="1:2" x14ac:dyDescent="0.3">
      <c r="A320" t="s">
        <v>14</v>
      </c>
      <c r="B320">
        <v>17</v>
      </c>
    </row>
    <row r="321" spans="1:2" hidden="1" x14ac:dyDescent="0.3">
      <c r="A321" t="s">
        <v>74</v>
      </c>
      <c r="B321">
        <v>64</v>
      </c>
    </row>
    <row r="322" spans="1:2" x14ac:dyDescent="0.3">
      <c r="A322" t="s">
        <v>14</v>
      </c>
      <c r="B322">
        <v>80</v>
      </c>
    </row>
    <row r="323" spans="1:2" x14ac:dyDescent="0.3">
      <c r="A323" t="s">
        <v>14</v>
      </c>
      <c r="B323">
        <v>2468</v>
      </c>
    </row>
    <row r="324" spans="1:2" hidden="1" x14ac:dyDescent="0.3">
      <c r="A324" t="s">
        <v>20</v>
      </c>
      <c r="B324">
        <v>5168</v>
      </c>
    </row>
    <row r="325" spans="1:2" x14ac:dyDescent="0.3">
      <c r="A325" t="s">
        <v>14</v>
      </c>
      <c r="B325">
        <v>26</v>
      </c>
    </row>
    <row r="326" spans="1:2" hidden="1" x14ac:dyDescent="0.3">
      <c r="A326" t="s">
        <v>20</v>
      </c>
      <c r="B326">
        <v>307</v>
      </c>
    </row>
    <row r="327" spans="1:2" x14ac:dyDescent="0.3">
      <c r="A327" t="s">
        <v>14</v>
      </c>
      <c r="B327">
        <v>73</v>
      </c>
    </row>
    <row r="328" spans="1:2" x14ac:dyDescent="0.3">
      <c r="A328" t="s">
        <v>14</v>
      </c>
      <c r="B328">
        <v>128</v>
      </c>
    </row>
    <row r="329" spans="1:2" x14ac:dyDescent="0.3">
      <c r="A329" t="s">
        <v>14</v>
      </c>
      <c r="B329">
        <v>33</v>
      </c>
    </row>
    <row r="330" spans="1:2" hidden="1" x14ac:dyDescent="0.3">
      <c r="A330" t="s">
        <v>20</v>
      </c>
      <c r="B330">
        <v>2441</v>
      </c>
    </row>
    <row r="331" spans="1:2" hidden="1" x14ac:dyDescent="0.3">
      <c r="A331" t="s">
        <v>47</v>
      </c>
      <c r="B331">
        <v>211</v>
      </c>
    </row>
    <row r="332" spans="1:2" hidden="1" x14ac:dyDescent="0.3">
      <c r="A332" t="s">
        <v>20</v>
      </c>
      <c r="B332">
        <v>1385</v>
      </c>
    </row>
    <row r="333" spans="1:2" hidden="1" x14ac:dyDescent="0.3">
      <c r="A333" t="s">
        <v>20</v>
      </c>
      <c r="B333">
        <v>190</v>
      </c>
    </row>
    <row r="334" spans="1:2" hidden="1" x14ac:dyDescent="0.3">
      <c r="A334" t="s">
        <v>20</v>
      </c>
      <c r="B334">
        <v>470</v>
      </c>
    </row>
    <row r="335" spans="1:2" hidden="1" x14ac:dyDescent="0.3">
      <c r="A335" t="s">
        <v>20</v>
      </c>
      <c r="B335">
        <v>253</v>
      </c>
    </row>
    <row r="336" spans="1:2" hidden="1" x14ac:dyDescent="0.3">
      <c r="A336" t="s">
        <v>20</v>
      </c>
      <c r="B336">
        <v>1113</v>
      </c>
    </row>
    <row r="337" spans="1:2" hidden="1" x14ac:dyDescent="0.3">
      <c r="A337" t="s">
        <v>20</v>
      </c>
      <c r="B337">
        <v>2283</v>
      </c>
    </row>
    <row r="338" spans="1:2" x14ac:dyDescent="0.3">
      <c r="A338" t="s">
        <v>14</v>
      </c>
      <c r="B338">
        <v>1072</v>
      </c>
    </row>
    <row r="339" spans="1:2" hidden="1" x14ac:dyDescent="0.3">
      <c r="A339" t="s">
        <v>20</v>
      </c>
      <c r="B339">
        <v>1095</v>
      </c>
    </row>
    <row r="340" spans="1:2" hidden="1" x14ac:dyDescent="0.3">
      <c r="A340" t="s">
        <v>20</v>
      </c>
      <c r="B340">
        <v>1690</v>
      </c>
    </row>
    <row r="341" spans="1:2" hidden="1" x14ac:dyDescent="0.3">
      <c r="A341" t="s">
        <v>74</v>
      </c>
      <c r="B341">
        <v>1297</v>
      </c>
    </row>
    <row r="342" spans="1:2" x14ac:dyDescent="0.3">
      <c r="A342" t="s">
        <v>14</v>
      </c>
      <c r="B342">
        <v>393</v>
      </c>
    </row>
    <row r="343" spans="1:2" x14ac:dyDescent="0.3">
      <c r="A343" t="s">
        <v>14</v>
      </c>
      <c r="B343">
        <v>1257</v>
      </c>
    </row>
    <row r="344" spans="1:2" x14ac:dyDescent="0.3">
      <c r="A344" t="s">
        <v>14</v>
      </c>
      <c r="B344">
        <v>328</v>
      </c>
    </row>
    <row r="345" spans="1:2" x14ac:dyDescent="0.3">
      <c r="A345" t="s">
        <v>14</v>
      </c>
      <c r="B345">
        <v>147</v>
      </c>
    </row>
    <row r="346" spans="1:2" x14ac:dyDescent="0.3">
      <c r="A346" t="s">
        <v>14</v>
      </c>
      <c r="B346">
        <v>830</v>
      </c>
    </row>
    <row r="347" spans="1:2" x14ac:dyDescent="0.3">
      <c r="A347" t="s">
        <v>14</v>
      </c>
      <c r="B347">
        <v>331</v>
      </c>
    </row>
    <row r="348" spans="1:2" x14ac:dyDescent="0.3">
      <c r="A348" t="s">
        <v>14</v>
      </c>
      <c r="B348">
        <v>25</v>
      </c>
    </row>
    <row r="349" spans="1:2" hidden="1" x14ac:dyDescent="0.3">
      <c r="A349" t="s">
        <v>20</v>
      </c>
      <c r="B349">
        <v>191</v>
      </c>
    </row>
    <row r="350" spans="1:2" x14ac:dyDescent="0.3">
      <c r="A350" t="s">
        <v>14</v>
      </c>
      <c r="B350">
        <v>3483</v>
      </c>
    </row>
    <row r="351" spans="1:2" x14ac:dyDescent="0.3">
      <c r="A351" t="s">
        <v>14</v>
      </c>
      <c r="B351">
        <v>923</v>
      </c>
    </row>
    <row r="352" spans="1:2" x14ac:dyDescent="0.3">
      <c r="A352" t="s">
        <v>14</v>
      </c>
      <c r="B352">
        <v>1</v>
      </c>
    </row>
    <row r="353" spans="1:2" hidden="1" x14ac:dyDescent="0.3">
      <c r="A353" t="s">
        <v>20</v>
      </c>
      <c r="B353">
        <v>2013</v>
      </c>
    </row>
    <row r="354" spans="1:2" x14ac:dyDescent="0.3">
      <c r="A354" t="s">
        <v>14</v>
      </c>
      <c r="B354">
        <v>33</v>
      </c>
    </row>
    <row r="355" spans="1:2" hidden="1" x14ac:dyDescent="0.3">
      <c r="A355" t="s">
        <v>20</v>
      </c>
      <c r="B355">
        <v>1703</v>
      </c>
    </row>
    <row r="356" spans="1:2" hidden="1" x14ac:dyDescent="0.3">
      <c r="A356" t="s">
        <v>20</v>
      </c>
      <c r="B356">
        <v>80</v>
      </c>
    </row>
    <row r="357" spans="1:2" hidden="1" x14ac:dyDescent="0.3">
      <c r="A357" t="s">
        <v>47</v>
      </c>
      <c r="B357">
        <v>86</v>
      </c>
    </row>
    <row r="358" spans="1:2" x14ac:dyDescent="0.3">
      <c r="A358" t="s">
        <v>14</v>
      </c>
      <c r="B358">
        <v>40</v>
      </c>
    </row>
    <row r="359" spans="1:2" hidden="1" x14ac:dyDescent="0.3">
      <c r="A359" t="s">
        <v>20</v>
      </c>
      <c r="B359">
        <v>41</v>
      </c>
    </row>
    <row r="360" spans="1:2" x14ac:dyDescent="0.3">
      <c r="A360" t="s">
        <v>14</v>
      </c>
      <c r="B360">
        <v>23</v>
      </c>
    </row>
    <row r="361" spans="1:2" hidden="1" x14ac:dyDescent="0.3">
      <c r="A361" t="s">
        <v>20</v>
      </c>
      <c r="B361">
        <v>187</v>
      </c>
    </row>
    <row r="362" spans="1:2" hidden="1" x14ac:dyDescent="0.3">
      <c r="A362" t="s">
        <v>20</v>
      </c>
      <c r="B362">
        <v>2875</v>
      </c>
    </row>
    <row r="363" spans="1:2" hidden="1" x14ac:dyDescent="0.3">
      <c r="A363" t="s">
        <v>20</v>
      </c>
      <c r="B363">
        <v>88</v>
      </c>
    </row>
    <row r="364" spans="1:2" hidden="1" x14ac:dyDescent="0.3">
      <c r="A364" t="s">
        <v>20</v>
      </c>
      <c r="B364">
        <v>191</v>
      </c>
    </row>
    <row r="365" spans="1:2" hidden="1" x14ac:dyDescent="0.3">
      <c r="A365" t="s">
        <v>20</v>
      </c>
      <c r="B365">
        <v>139</v>
      </c>
    </row>
    <row r="366" spans="1:2" hidden="1" x14ac:dyDescent="0.3">
      <c r="A366" t="s">
        <v>20</v>
      </c>
      <c r="B366">
        <v>186</v>
      </c>
    </row>
    <row r="367" spans="1:2" hidden="1" x14ac:dyDescent="0.3">
      <c r="A367" t="s">
        <v>20</v>
      </c>
      <c r="B367">
        <v>112</v>
      </c>
    </row>
    <row r="368" spans="1:2" hidden="1" x14ac:dyDescent="0.3">
      <c r="A368" t="s">
        <v>20</v>
      </c>
      <c r="B368">
        <v>101</v>
      </c>
    </row>
    <row r="369" spans="1:2" x14ac:dyDescent="0.3">
      <c r="A369" t="s">
        <v>14</v>
      </c>
      <c r="B369">
        <v>75</v>
      </c>
    </row>
    <row r="370" spans="1:2" hidden="1" x14ac:dyDescent="0.3">
      <c r="A370" t="s">
        <v>20</v>
      </c>
      <c r="B370">
        <v>206</v>
      </c>
    </row>
    <row r="371" spans="1:2" hidden="1" x14ac:dyDescent="0.3">
      <c r="A371" t="s">
        <v>20</v>
      </c>
      <c r="B371">
        <v>154</v>
      </c>
    </row>
    <row r="372" spans="1:2" hidden="1" x14ac:dyDescent="0.3">
      <c r="A372" t="s">
        <v>20</v>
      </c>
      <c r="B372">
        <v>5966</v>
      </c>
    </row>
    <row r="373" spans="1:2" x14ac:dyDescent="0.3">
      <c r="A373" t="s">
        <v>14</v>
      </c>
      <c r="B373">
        <v>2176</v>
      </c>
    </row>
    <row r="374" spans="1:2" hidden="1" x14ac:dyDescent="0.3">
      <c r="A374" t="s">
        <v>20</v>
      </c>
      <c r="B374">
        <v>169</v>
      </c>
    </row>
    <row r="375" spans="1:2" hidden="1" x14ac:dyDescent="0.3">
      <c r="A375" t="s">
        <v>20</v>
      </c>
      <c r="B375">
        <v>2106</v>
      </c>
    </row>
    <row r="376" spans="1:2" x14ac:dyDescent="0.3">
      <c r="A376" t="s">
        <v>14</v>
      </c>
      <c r="B376">
        <v>441</v>
      </c>
    </row>
    <row r="377" spans="1:2" x14ac:dyDescent="0.3">
      <c r="A377" t="s">
        <v>14</v>
      </c>
      <c r="B377">
        <v>25</v>
      </c>
    </row>
    <row r="378" spans="1:2" hidden="1" x14ac:dyDescent="0.3">
      <c r="A378" t="s">
        <v>20</v>
      </c>
      <c r="B378">
        <v>131</v>
      </c>
    </row>
    <row r="379" spans="1:2" x14ac:dyDescent="0.3">
      <c r="A379" t="s">
        <v>14</v>
      </c>
      <c r="B379">
        <v>127</v>
      </c>
    </row>
    <row r="380" spans="1:2" x14ac:dyDescent="0.3">
      <c r="A380" t="s">
        <v>14</v>
      </c>
      <c r="B380">
        <v>355</v>
      </c>
    </row>
    <row r="381" spans="1:2" x14ac:dyDescent="0.3">
      <c r="A381" t="s">
        <v>14</v>
      </c>
      <c r="B381">
        <v>44</v>
      </c>
    </row>
    <row r="382" spans="1:2" hidden="1" x14ac:dyDescent="0.3">
      <c r="A382" t="s">
        <v>20</v>
      </c>
      <c r="B382">
        <v>84</v>
      </c>
    </row>
    <row r="383" spans="1:2" hidden="1" x14ac:dyDescent="0.3">
      <c r="A383" t="s">
        <v>20</v>
      </c>
      <c r="B383">
        <v>155</v>
      </c>
    </row>
    <row r="384" spans="1:2" x14ac:dyDescent="0.3">
      <c r="A384" t="s">
        <v>14</v>
      </c>
      <c r="B384">
        <v>67</v>
      </c>
    </row>
    <row r="385" spans="1:2" hidden="1" x14ac:dyDescent="0.3">
      <c r="A385" t="s">
        <v>20</v>
      </c>
      <c r="B385">
        <v>189</v>
      </c>
    </row>
    <row r="386" spans="1:2" hidden="1" x14ac:dyDescent="0.3">
      <c r="A386" t="s">
        <v>20</v>
      </c>
      <c r="B386">
        <v>4799</v>
      </c>
    </row>
    <row r="387" spans="1:2" hidden="1" x14ac:dyDescent="0.3">
      <c r="A387" t="s">
        <v>20</v>
      </c>
      <c r="B387">
        <v>1137</v>
      </c>
    </row>
    <row r="388" spans="1:2" x14ac:dyDescent="0.3">
      <c r="A388" t="s">
        <v>14</v>
      </c>
      <c r="B388">
        <v>1068</v>
      </c>
    </row>
    <row r="389" spans="1:2" x14ac:dyDescent="0.3">
      <c r="A389" t="s">
        <v>14</v>
      </c>
      <c r="B389">
        <v>424</v>
      </c>
    </row>
    <row r="390" spans="1:2" hidden="1" x14ac:dyDescent="0.3">
      <c r="A390" t="s">
        <v>74</v>
      </c>
      <c r="B390">
        <v>145</v>
      </c>
    </row>
    <row r="391" spans="1:2" hidden="1" x14ac:dyDescent="0.3">
      <c r="A391" t="s">
        <v>20</v>
      </c>
      <c r="B391">
        <v>1152</v>
      </c>
    </row>
    <row r="392" spans="1:2" hidden="1" x14ac:dyDescent="0.3">
      <c r="A392" t="s">
        <v>20</v>
      </c>
      <c r="B392">
        <v>50</v>
      </c>
    </row>
    <row r="393" spans="1:2" x14ac:dyDescent="0.3">
      <c r="A393" t="s">
        <v>14</v>
      </c>
      <c r="B393">
        <v>151</v>
      </c>
    </row>
    <row r="394" spans="1:2" x14ac:dyDescent="0.3">
      <c r="A394" t="s">
        <v>14</v>
      </c>
      <c r="B394">
        <v>1608</v>
      </c>
    </row>
    <row r="395" spans="1:2" hidden="1" x14ac:dyDescent="0.3">
      <c r="A395" t="s">
        <v>20</v>
      </c>
      <c r="B395">
        <v>3059</v>
      </c>
    </row>
    <row r="396" spans="1:2" hidden="1" x14ac:dyDescent="0.3">
      <c r="A396" t="s">
        <v>20</v>
      </c>
      <c r="B396">
        <v>34</v>
      </c>
    </row>
    <row r="397" spans="1:2" hidden="1" x14ac:dyDescent="0.3">
      <c r="A397" t="s">
        <v>20</v>
      </c>
      <c r="B397">
        <v>220</v>
      </c>
    </row>
    <row r="398" spans="1:2" hidden="1" x14ac:dyDescent="0.3">
      <c r="A398" t="s">
        <v>20</v>
      </c>
      <c r="B398">
        <v>1604</v>
      </c>
    </row>
    <row r="399" spans="1:2" hidden="1" x14ac:dyDescent="0.3">
      <c r="A399" t="s">
        <v>20</v>
      </c>
      <c r="B399">
        <v>454</v>
      </c>
    </row>
    <row r="400" spans="1:2" hidden="1" x14ac:dyDescent="0.3">
      <c r="A400" t="s">
        <v>20</v>
      </c>
      <c r="B400">
        <v>123</v>
      </c>
    </row>
    <row r="401" spans="1:2" x14ac:dyDescent="0.3">
      <c r="A401" t="s">
        <v>14</v>
      </c>
      <c r="B401">
        <v>941</v>
      </c>
    </row>
    <row r="402" spans="1:2" x14ac:dyDescent="0.3">
      <c r="A402" t="s">
        <v>14</v>
      </c>
      <c r="B402">
        <v>1</v>
      </c>
    </row>
    <row r="403" spans="1:2" hidden="1" x14ac:dyDescent="0.3">
      <c r="A403" t="s">
        <v>20</v>
      </c>
      <c r="B403">
        <v>299</v>
      </c>
    </row>
    <row r="404" spans="1:2" x14ac:dyDescent="0.3">
      <c r="A404" t="s">
        <v>14</v>
      </c>
      <c r="B404">
        <v>40</v>
      </c>
    </row>
    <row r="405" spans="1:2" x14ac:dyDescent="0.3">
      <c r="A405" t="s">
        <v>14</v>
      </c>
      <c r="B405">
        <v>3015</v>
      </c>
    </row>
    <row r="406" spans="1:2" hidden="1" x14ac:dyDescent="0.3">
      <c r="A406" t="s">
        <v>20</v>
      </c>
      <c r="B406">
        <v>2237</v>
      </c>
    </row>
    <row r="407" spans="1:2" x14ac:dyDescent="0.3">
      <c r="A407" t="s">
        <v>14</v>
      </c>
      <c r="B407">
        <v>435</v>
      </c>
    </row>
    <row r="408" spans="1:2" hidden="1" x14ac:dyDescent="0.3">
      <c r="A408" t="s">
        <v>20</v>
      </c>
      <c r="B408">
        <v>645</v>
      </c>
    </row>
    <row r="409" spans="1:2" hidden="1" x14ac:dyDescent="0.3">
      <c r="A409" t="s">
        <v>20</v>
      </c>
      <c r="B409">
        <v>484</v>
      </c>
    </row>
    <row r="410" spans="1:2" hidden="1" x14ac:dyDescent="0.3">
      <c r="A410" t="s">
        <v>20</v>
      </c>
      <c r="B410">
        <v>154</v>
      </c>
    </row>
    <row r="411" spans="1:2" x14ac:dyDescent="0.3">
      <c r="A411" t="s">
        <v>14</v>
      </c>
      <c r="B411">
        <v>714</v>
      </c>
    </row>
    <row r="412" spans="1:2" hidden="1" x14ac:dyDescent="0.3">
      <c r="A412" t="s">
        <v>47</v>
      </c>
      <c r="B412">
        <v>1111</v>
      </c>
    </row>
    <row r="413" spans="1:2" hidden="1" x14ac:dyDescent="0.3">
      <c r="A413" t="s">
        <v>20</v>
      </c>
      <c r="B413">
        <v>82</v>
      </c>
    </row>
    <row r="414" spans="1:2" hidden="1" x14ac:dyDescent="0.3">
      <c r="A414" t="s">
        <v>20</v>
      </c>
      <c r="B414">
        <v>134</v>
      </c>
    </row>
    <row r="415" spans="1:2" hidden="1" x14ac:dyDescent="0.3">
      <c r="A415" t="s">
        <v>47</v>
      </c>
      <c r="B415">
        <v>1089</v>
      </c>
    </row>
    <row r="416" spans="1:2" x14ac:dyDescent="0.3">
      <c r="A416" t="s">
        <v>14</v>
      </c>
      <c r="B416">
        <v>5497</v>
      </c>
    </row>
    <row r="417" spans="1:2" x14ac:dyDescent="0.3">
      <c r="A417" t="s">
        <v>14</v>
      </c>
      <c r="B417">
        <v>418</v>
      </c>
    </row>
    <row r="418" spans="1:2" x14ac:dyDescent="0.3">
      <c r="A418" t="s">
        <v>14</v>
      </c>
      <c r="B418">
        <v>1439</v>
      </c>
    </row>
    <row r="419" spans="1:2" x14ac:dyDescent="0.3">
      <c r="A419" t="s">
        <v>14</v>
      </c>
      <c r="B419">
        <v>15</v>
      </c>
    </row>
    <row r="420" spans="1:2" x14ac:dyDescent="0.3">
      <c r="A420" t="s">
        <v>14</v>
      </c>
      <c r="B420">
        <v>1999</v>
      </c>
    </row>
    <row r="421" spans="1:2" hidden="1" x14ac:dyDescent="0.3">
      <c r="A421" t="s">
        <v>20</v>
      </c>
      <c r="B421">
        <v>5203</v>
      </c>
    </row>
    <row r="422" spans="1:2" hidden="1" x14ac:dyDescent="0.3">
      <c r="A422" t="s">
        <v>20</v>
      </c>
      <c r="B422">
        <v>94</v>
      </c>
    </row>
    <row r="423" spans="1:2" x14ac:dyDescent="0.3">
      <c r="A423" t="s">
        <v>14</v>
      </c>
      <c r="B423">
        <v>118</v>
      </c>
    </row>
    <row r="424" spans="1:2" hidden="1" x14ac:dyDescent="0.3">
      <c r="A424" t="s">
        <v>20</v>
      </c>
      <c r="B424">
        <v>205</v>
      </c>
    </row>
    <row r="425" spans="1:2" x14ac:dyDescent="0.3">
      <c r="A425" t="s">
        <v>14</v>
      </c>
      <c r="B425">
        <v>162</v>
      </c>
    </row>
    <row r="426" spans="1:2" x14ac:dyDescent="0.3">
      <c r="A426" t="s">
        <v>14</v>
      </c>
      <c r="B426">
        <v>83</v>
      </c>
    </row>
    <row r="427" spans="1:2" hidden="1" x14ac:dyDescent="0.3">
      <c r="A427" t="s">
        <v>20</v>
      </c>
      <c r="B427">
        <v>92</v>
      </c>
    </row>
    <row r="428" spans="1:2" hidden="1" x14ac:dyDescent="0.3">
      <c r="A428" t="s">
        <v>20</v>
      </c>
      <c r="B428">
        <v>219</v>
      </c>
    </row>
    <row r="429" spans="1:2" hidden="1" x14ac:dyDescent="0.3">
      <c r="A429" t="s">
        <v>20</v>
      </c>
      <c r="B429">
        <v>2526</v>
      </c>
    </row>
    <row r="430" spans="1:2" x14ac:dyDescent="0.3">
      <c r="A430" t="s">
        <v>14</v>
      </c>
      <c r="B430">
        <v>747</v>
      </c>
    </row>
    <row r="431" spans="1:2" hidden="1" x14ac:dyDescent="0.3">
      <c r="A431" t="s">
        <v>74</v>
      </c>
      <c r="B431">
        <v>2138</v>
      </c>
    </row>
    <row r="432" spans="1:2" x14ac:dyDescent="0.3">
      <c r="A432" t="s">
        <v>14</v>
      </c>
      <c r="B432">
        <v>84</v>
      </c>
    </row>
    <row r="433" spans="1:2" hidden="1" x14ac:dyDescent="0.3">
      <c r="A433" t="s">
        <v>20</v>
      </c>
      <c r="B433">
        <v>94</v>
      </c>
    </row>
    <row r="434" spans="1:2" x14ac:dyDescent="0.3">
      <c r="A434" t="s">
        <v>14</v>
      </c>
      <c r="B434">
        <v>91</v>
      </c>
    </row>
    <row r="435" spans="1:2" x14ac:dyDescent="0.3">
      <c r="A435" t="s">
        <v>14</v>
      </c>
      <c r="B435">
        <v>792</v>
      </c>
    </row>
    <row r="436" spans="1:2" hidden="1" x14ac:dyDescent="0.3">
      <c r="A436" t="s">
        <v>74</v>
      </c>
      <c r="B436">
        <v>10</v>
      </c>
    </row>
    <row r="437" spans="1:2" hidden="1" x14ac:dyDescent="0.3">
      <c r="A437" t="s">
        <v>20</v>
      </c>
      <c r="B437">
        <v>1713</v>
      </c>
    </row>
    <row r="438" spans="1:2" hidden="1" x14ac:dyDescent="0.3">
      <c r="A438" t="s">
        <v>20</v>
      </c>
      <c r="B438">
        <v>249</v>
      </c>
    </row>
    <row r="439" spans="1:2" hidden="1" x14ac:dyDescent="0.3">
      <c r="A439" t="s">
        <v>20</v>
      </c>
      <c r="B439">
        <v>192</v>
      </c>
    </row>
    <row r="440" spans="1:2" hidden="1" x14ac:dyDescent="0.3">
      <c r="A440" t="s">
        <v>20</v>
      </c>
      <c r="B440">
        <v>247</v>
      </c>
    </row>
    <row r="441" spans="1:2" hidden="1" x14ac:dyDescent="0.3">
      <c r="A441" t="s">
        <v>20</v>
      </c>
      <c r="B441">
        <v>2293</v>
      </c>
    </row>
    <row r="442" spans="1:2" hidden="1" x14ac:dyDescent="0.3">
      <c r="A442" t="s">
        <v>20</v>
      </c>
      <c r="B442">
        <v>3131</v>
      </c>
    </row>
    <row r="443" spans="1:2" x14ac:dyDescent="0.3">
      <c r="A443" t="s">
        <v>14</v>
      </c>
      <c r="B443">
        <v>32</v>
      </c>
    </row>
    <row r="444" spans="1:2" hidden="1" x14ac:dyDescent="0.3">
      <c r="A444" t="s">
        <v>20</v>
      </c>
      <c r="B444">
        <v>143</v>
      </c>
    </row>
    <row r="445" spans="1:2" hidden="1" x14ac:dyDescent="0.3">
      <c r="A445" t="s">
        <v>74</v>
      </c>
      <c r="B445">
        <v>90</v>
      </c>
    </row>
    <row r="446" spans="1:2" hidden="1" x14ac:dyDescent="0.3">
      <c r="A446" t="s">
        <v>20</v>
      </c>
      <c r="B446">
        <v>296</v>
      </c>
    </row>
    <row r="447" spans="1:2" hidden="1" x14ac:dyDescent="0.3">
      <c r="A447" t="s">
        <v>20</v>
      </c>
      <c r="B447">
        <v>170</v>
      </c>
    </row>
    <row r="448" spans="1:2" x14ac:dyDescent="0.3">
      <c r="A448" t="s">
        <v>14</v>
      </c>
      <c r="B448">
        <v>186</v>
      </c>
    </row>
    <row r="449" spans="1:2" hidden="1" x14ac:dyDescent="0.3">
      <c r="A449" t="s">
        <v>74</v>
      </c>
      <c r="B449">
        <v>439</v>
      </c>
    </row>
    <row r="450" spans="1:2" x14ac:dyDescent="0.3">
      <c r="A450" t="s">
        <v>14</v>
      </c>
      <c r="B450">
        <v>605</v>
      </c>
    </row>
    <row r="451" spans="1:2" hidden="1" x14ac:dyDescent="0.3">
      <c r="A451" t="s">
        <v>20</v>
      </c>
      <c r="B451">
        <v>86</v>
      </c>
    </row>
    <row r="452" spans="1:2" x14ac:dyDescent="0.3">
      <c r="A452" t="s">
        <v>14</v>
      </c>
      <c r="B452">
        <v>1</v>
      </c>
    </row>
    <row r="453" spans="1:2" hidden="1" x14ac:dyDescent="0.3">
      <c r="A453" t="s">
        <v>20</v>
      </c>
      <c r="B453">
        <v>6286</v>
      </c>
    </row>
    <row r="454" spans="1:2" x14ac:dyDescent="0.3">
      <c r="A454" t="s">
        <v>14</v>
      </c>
      <c r="B454">
        <v>31</v>
      </c>
    </row>
    <row r="455" spans="1:2" x14ac:dyDescent="0.3">
      <c r="A455" t="s">
        <v>14</v>
      </c>
      <c r="B455">
        <v>1181</v>
      </c>
    </row>
    <row r="456" spans="1:2" x14ac:dyDescent="0.3">
      <c r="A456" t="s">
        <v>14</v>
      </c>
      <c r="B456">
        <v>39</v>
      </c>
    </row>
    <row r="457" spans="1:2" hidden="1" x14ac:dyDescent="0.3">
      <c r="A457" t="s">
        <v>20</v>
      </c>
      <c r="B457">
        <v>3727</v>
      </c>
    </row>
    <row r="458" spans="1:2" hidden="1" x14ac:dyDescent="0.3">
      <c r="A458" t="s">
        <v>20</v>
      </c>
      <c r="B458">
        <v>1605</v>
      </c>
    </row>
    <row r="459" spans="1:2" x14ac:dyDescent="0.3">
      <c r="A459" t="s">
        <v>14</v>
      </c>
      <c r="B459">
        <v>46</v>
      </c>
    </row>
    <row r="460" spans="1:2" hidden="1" x14ac:dyDescent="0.3">
      <c r="A460" t="s">
        <v>20</v>
      </c>
      <c r="B460">
        <v>2120</v>
      </c>
    </row>
    <row r="461" spans="1:2" x14ac:dyDescent="0.3">
      <c r="A461" t="s">
        <v>14</v>
      </c>
      <c r="B461">
        <v>105</v>
      </c>
    </row>
    <row r="462" spans="1:2" hidden="1" x14ac:dyDescent="0.3">
      <c r="A462" t="s">
        <v>20</v>
      </c>
      <c r="B462">
        <v>50</v>
      </c>
    </row>
    <row r="463" spans="1:2" hidden="1" x14ac:dyDescent="0.3">
      <c r="A463" t="s">
        <v>20</v>
      </c>
      <c r="B463">
        <v>2080</v>
      </c>
    </row>
    <row r="464" spans="1:2" x14ac:dyDescent="0.3">
      <c r="A464" t="s">
        <v>14</v>
      </c>
      <c r="B464">
        <v>535</v>
      </c>
    </row>
    <row r="465" spans="1:2" hidden="1" x14ac:dyDescent="0.3">
      <c r="A465" t="s">
        <v>20</v>
      </c>
      <c r="B465">
        <v>2105</v>
      </c>
    </row>
    <row r="466" spans="1:2" hidden="1" x14ac:dyDescent="0.3">
      <c r="A466" t="s">
        <v>20</v>
      </c>
      <c r="B466">
        <v>2436</v>
      </c>
    </row>
    <row r="467" spans="1:2" hidden="1" x14ac:dyDescent="0.3">
      <c r="A467" t="s">
        <v>20</v>
      </c>
      <c r="B467">
        <v>80</v>
      </c>
    </row>
    <row r="468" spans="1:2" hidden="1" x14ac:dyDescent="0.3">
      <c r="A468" t="s">
        <v>20</v>
      </c>
      <c r="B468">
        <v>42</v>
      </c>
    </row>
    <row r="469" spans="1:2" hidden="1" x14ac:dyDescent="0.3">
      <c r="A469" t="s">
        <v>20</v>
      </c>
      <c r="B469">
        <v>139</v>
      </c>
    </row>
    <row r="470" spans="1:2" x14ac:dyDescent="0.3">
      <c r="A470" t="s">
        <v>14</v>
      </c>
      <c r="B470">
        <v>16</v>
      </c>
    </row>
    <row r="471" spans="1:2" hidden="1" x14ac:dyDescent="0.3">
      <c r="A471" t="s">
        <v>20</v>
      </c>
      <c r="B471">
        <v>159</v>
      </c>
    </row>
    <row r="472" spans="1:2" hidden="1" x14ac:dyDescent="0.3">
      <c r="A472" t="s">
        <v>20</v>
      </c>
      <c r="B472">
        <v>381</v>
      </c>
    </row>
    <row r="473" spans="1:2" hidden="1" x14ac:dyDescent="0.3">
      <c r="A473" t="s">
        <v>20</v>
      </c>
      <c r="B473">
        <v>194</v>
      </c>
    </row>
    <row r="474" spans="1:2" x14ac:dyDescent="0.3">
      <c r="A474" t="s">
        <v>14</v>
      </c>
      <c r="B474">
        <v>575</v>
      </c>
    </row>
    <row r="475" spans="1:2" hidden="1" x14ac:dyDescent="0.3">
      <c r="A475" t="s">
        <v>20</v>
      </c>
      <c r="B475">
        <v>106</v>
      </c>
    </row>
    <row r="476" spans="1:2" hidden="1" x14ac:dyDescent="0.3">
      <c r="A476" t="s">
        <v>20</v>
      </c>
      <c r="B476">
        <v>142</v>
      </c>
    </row>
    <row r="477" spans="1:2" hidden="1" x14ac:dyDescent="0.3">
      <c r="A477" t="s">
        <v>20</v>
      </c>
      <c r="B477">
        <v>211</v>
      </c>
    </row>
    <row r="478" spans="1:2" x14ac:dyDescent="0.3">
      <c r="A478" t="s">
        <v>14</v>
      </c>
      <c r="B478">
        <v>1120</v>
      </c>
    </row>
    <row r="479" spans="1:2" x14ac:dyDescent="0.3">
      <c r="A479" t="s">
        <v>14</v>
      </c>
      <c r="B479">
        <v>113</v>
      </c>
    </row>
    <row r="480" spans="1:2" hidden="1" x14ac:dyDescent="0.3">
      <c r="A480" t="s">
        <v>20</v>
      </c>
      <c r="B480">
        <v>2756</v>
      </c>
    </row>
    <row r="481" spans="1:2" hidden="1" x14ac:dyDescent="0.3">
      <c r="A481" t="s">
        <v>20</v>
      </c>
      <c r="B481">
        <v>173</v>
      </c>
    </row>
    <row r="482" spans="1:2" hidden="1" x14ac:dyDescent="0.3">
      <c r="A482" t="s">
        <v>20</v>
      </c>
      <c r="B482">
        <v>87</v>
      </c>
    </row>
    <row r="483" spans="1:2" x14ac:dyDescent="0.3">
      <c r="A483" t="s">
        <v>14</v>
      </c>
      <c r="B483">
        <v>1538</v>
      </c>
    </row>
    <row r="484" spans="1:2" x14ac:dyDescent="0.3">
      <c r="A484" t="s">
        <v>14</v>
      </c>
      <c r="B484">
        <v>9</v>
      </c>
    </row>
    <row r="485" spans="1:2" x14ac:dyDescent="0.3">
      <c r="A485" t="s">
        <v>14</v>
      </c>
      <c r="B485">
        <v>554</v>
      </c>
    </row>
    <row r="486" spans="1:2" hidden="1" x14ac:dyDescent="0.3">
      <c r="A486" t="s">
        <v>20</v>
      </c>
      <c r="B486">
        <v>1572</v>
      </c>
    </row>
    <row r="487" spans="1:2" x14ac:dyDescent="0.3">
      <c r="A487" t="s">
        <v>14</v>
      </c>
      <c r="B487">
        <v>648</v>
      </c>
    </row>
    <row r="488" spans="1:2" x14ac:dyDescent="0.3">
      <c r="A488" t="s">
        <v>14</v>
      </c>
      <c r="B488">
        <v>21</v>
      </c>
    </row>
    <row r="489" spans="1:2" hidden="1" x14ac:dyDescent="0.3">
      <c r="A489" t="s">
        <v>20</v>
      </c>
      <c r="B489">
        <v>2346</v>
      </c>
    </row>
    <row r="490" spans="1:2" hidden="1" x14ac:dyDescent="0.3">
      <c r="A490" t="s">
        <v>20</v>
      </c>
      <c r="B490">
        <v>115</v>
      </c>
    </row>
    <row r="491" spans="1:2" hidden="1" x14ac:dyDescent="0.3">
      <c r="A491" t="s">
        <v>20</v>
      </c>
      <c r="B491">
        <v>85</v>
      </c>
    </row>
    <row r="492" spans="1:2" hidden="1" x14ac:dyDescent="0.3">
      <c r="A492" t="s">
        <v>20</v>
      </c>
      <c r="B492">
        <v>144</v>
      </c>
    </row>
    <row r="493" spans="1:2" hidden="1" x14ac:dyDescent="0.3">
      <c r="A493" t="s">
        <v>20</v>
      </c>
      <c r="B493">
        <v>2443</v>
      </c>
    </row>
    <row r="494" spans="1:2" hidden="1" x14ac:dyDescent="0.3">
      <c r="A494" t="s">
        <v>74</v>
      </c>
      <c r="B494">
        <v>595</v>
      </c>
    </row>
    <row r="495" spans="1:2" hidden="1" x14ac:dyDescent="0.3">
      <c r="A495" t="s">
        <v>20</v>
      </c>
      <c r="B495">
        <v>64</v>
      </c>
    </row>
    <row r="496" spans="1:2" hidden="1" x14ac:dyDescent="0.3">
      <c r="A496" t="s">
        <v>20</v>
      </c>
      <c r="B496">
        <v>268</v>
      </c>
    </row>
    <row r="497" spans="1:2" hidden="1" x14ac:dyDescent="0.3">
      <c r="A497" t="s">
        <v>20</v>
      </c>
      <c r="B497">
        <v>195</v>
      </c>
    </row>
    <row r="498" spans="1:2" x14ac:dyDescent="0.3">
      <c r="A498" t="s">
        <v>14</v>
      </c>
      <c r="B498">
        <v>54</v>
      </c>
    </row>
    <row r="499" spans="1:2" x14ac:dyDescent="0.3">
      <c r="A499" t="s">
        <v>14</v>
      </c>
      <c r="B499">
        <v>120</v>
      </c>
    </row>
    <row r="500" spans="1:2" x14ac:dyDescent="0.3">
      <c r="A500" t="s">
        <v>14</v>
      </c>
      <c r="B500">
        <v>579</v>
      </c>
    </row>
    <row r="501" spans="1:2" x14ac:dyDescent="0.3">
      <c r="A501" t="s">
        <v>14</v>
      </c>
      <c r="B501">
        <v>2072</v>
      </c>
    </row>
    <row r="502" spans="1:2" x14ac:dyDescent="0.3">
      <c r="A502" t="s">
        <v>14</v>
      </c>
      <c r="B502">
        <v>0</v>
      </c>
    </row>
    <row r="503" spans="1:2" x14ac:dyDescent="0.3">
      <c r="A503" t="s">
        <v>14</v>
      </c>
      <c r="B503">
        <v>1796</v>
      </c>
    </row>
    <row r="504" spans="1:2" hidden="1" x14ac:dyDescent="0.3">
      <c r="A504" t="s">
        <v>20</v>
      </c>
      <c r="B504">
        <v>186</v>
      </c>
    </row>
    <row r="505" spans="1:2" hidden="1" x14ac:dyDescent="0.3">
      <c r="A505" t="s">
        <v>20</v>
      </c>
      <c r="B505">
        <v>460</v>
      </c>
    </row>
    <row r="506" spans="1:2" x14ac:dyDescent="0.3">
      <c r="A506" t="s">
        <v>14</v>
      </c>
      <c r="B506">
        <v>62</v>
      </c>
    </row>
    <row r="507" spans="1:2" x14ac:dyDescent="0.3">
      <c r="A507" t="s">
        <v>14</v>
      </c>
      <c r="B507">
        <v>347</v>
      </c>
    </row>
    <row r="508" spans="1:2" hidden="1" x14ac:dyDescent="0.3">
      <c r="A508" t="s">
        <v>20</v>
      </c>
      <c r="B508">
        <v>2528</v>
      </c>
    </row>
    <row r="509" spans="1:2" x14ac:dyDescent="0.3">
      <c r="A509" t="s">
        <v>14</v>
      </c>
      <c r="B509">
        <v>19</v>
      </c>
    </row>
    <row r="510" spans="1:2" hidden="1" x14ac:dyDescent="0.3">
      <c r="A510" t="s">
        <v>20</v>
      </c>
      <c r="B510">
        <v>3657</v>
      </c>
    </row>
    <row r="511" spans="1:2" x14ac:dyDescent="0.3">
      <c r="A511" t="s">
        <v>14</v>
      </c>
      <c r="B511">
        <v>1258</v>
      </c>
    </row>
    <row r="512" spans="1:2" hidden="1" x14ac:dyDescent="0.3">
      <c r="A512" t="s">
        <v>20</v>
      </c>
      <c r="B512">
        <v>131</v>
      </c>
    </row>
    <row r="513" spans="1:2" x14ac:dyDescent="0.3">
      <c r="A513" t="s">
        <v>14</v>
      </c>
      <c r="B513">
        <v>362</v>
      </c>
    </row>
    <row r="514" spans="1:2" hidden="1" x14ac:dyDescent="0.3">
      <c r="A514" t="s">
        <v>20</v>
      </c>
      <c r="B514">
        <v>239</v>
      </c>
    </row>
    <row r="515" spans="1:2" hidden="1" x14ac:dyDescent="0.3">
      <c r="A515" t="s">
        <v>74</v>
      </c>
      <c r="B515">
        <v>35</v>
      </c>
    </row>
    <row r="516" spans="1:2" hidden="1" x14ac:dyDescent="0.3">
      <c r="A516" t="s">
        <v>74</v>
      </c>
      <c r="B516">
        <v>528</v>
      </c>
    </row>
    <row r="517" spans="1:2" x14ac:dyDescent="0.3">
      <c r="A517" t="s">
        <v>14</v>
      </c>
      <c r="B517">
        <v>133</v>
      </c>
    </row>
    <row r="518" spans="1:2" x14ac:dyDescent="0.3">
      <c r="A518" t="s">
        <v>14</v>
      </c>
      <c r="B518">
        <v>846</v>
      </c>
    </row>
    <row r="519" spans="1:2" hidden="1" x14ac:dyDescent="0.3">
      <c r="A519" t="s">
        <v>20</v>
      </c>
      <c r="B519">
        <v>78</v>
      </c>
    </row>
    <row r="520" spans="1:2" x14ac:dyDescent="0.3">
      <c r="A520" t="s">
        <v>14</v>
      </c>
      <c r="B520">
        <v>10</v>
      </c>
    </row>
    <row r="521" spans="1:2" hidden="1" x14ac:dyDescent="0.3">
      <c r="A521" t="s">
        <v>20</v>
      </c>
      <c r="B521">
        <v>1773</v>
      </c>
    </row>
    <row r="522" spans="1:2" hidden="1" x14ac:dyDescent="0.3">
      <c r="A522" t="s">
        <v>20</v>
      </c>
      <c r="B522">
        <v>32</v>
      </c>
    </row>
    <row r="523" spans="1:2" hidden="1" x14ac:dyDescent="0.3">
      <c r="A523" t="s">
        <v>20</v>
      </c>
      <c r="B523">
        <v>369</v>
      </c>
    </row>
    <row r="524" spans="1:2" x14ac:dyDescent="0.3">
      <c r="A524" t="s">
        <v>14</v>
      </c>
      <c r="B524">
        <v>191</v>
      </c>
    </row>
    <row r="525" spans="1:2" hidden="1" x14ac:dyDescent="0.3">
      <c r="A525" t="s">
        <v>20</v>
      </c>
      <c r="B525">
        <v>89</v>
      </c>
    </row>
    <row r="526" spans="1:2" x14ac:dyDescent="0.3">
      <c r="A526" t="s">
        <v>14</v>
      </c>
      <c r="B526">
        <v>1979</v>
      </c>
    </row>
    <row r="527" spans="1:2" x14ac:dyDescent="0.3">
      <c r="A527" t="s">
        <v>14</v>
      </c>
      <c r="B527">
        <v>63</v>
      </c>
    </row>
    <row r="528" spans="1:2" hidden="1" x14ac:dyDescent="0.3">
      <c r="A528" t="s">
        <v>20</v>
      </c>
      <c r="B528">
        <v>147</v>
      </c>
    </row>
    <row r="529" spans="1:2" x14ac:dyDescent="0.3">
      <c r="A529" t="s">
        <v>14</v>
      </c>
      <c r="B529">
        <v>6080</v>
      </c>
    </row>
    <row r="530" spans="1:2" x14ac:dyDescent="0.3">
      <c r="A530" t="s">
        <v>14</v>
      </c>
      <c r="B530">
        <v>80</v>
      </c>
    </row>
    <row r="531" spans="1:2" x14ac:dyDescent="0.3">
      <c r="A531" t="s">
        <v>14</v>
      </c>
      <c r="B531">
        <v>9</v>
      </c>
    </row>
    <row r="532" spans="1:2" x14ac:dyDescent="0.3">
      <c r="A532" t="s">
        <v>14</v>
      </c>
      <c r="B532">
        <v>1784</v>
      </c>
    </row>
    <row r="533" spans="1:2" hidden="1" x14ac:dyDescent="0.3">
      <c r="A533" t="s">
        <v>47</v>
      </c>
      <c r="B533">
        <v>3640</v>
      </c>
    </row>
    <row r="534" spans="1:2" hidden="1" x14ac:dyDescent="0.3">
      <c r="A534" t="s">
        <v>20</v>
      </c>
      <c r="B534">
        <v>126</v>
      </c>
    </row>
    <row r="535" spans="1:2" hidden="1" x14ac:dyDescent="0.3">
      <c r="A535" t="s">
        <v>20</v>
      </c>
      <c r="B535">
        <v>2218</v>
      </c>
    </row>
    <row r="536" spans="1:2" x14ac:dyDescent="0.3">
      <c r="A536" t="s">
        <v>14</v>
      </c>
      <c r="B536">
        <v>243</v>
      </c>
    </row>
    <row r="537" spans="1:2" hidden="1" x14ac:dyDescent="0.3">
      <c r="A537" t="s">
        <v>20</v>
      </c>
      <c r="B537">
        <v>202</v>
      </c>
    </row>
    <row r="538" spans="1:2" hidden="1" x14ac:dyDescent="0.3">
      <c r="A538" t="s">
        <v>20</v>
      </c>
      <c r="B538">
        <v>140</v>
      </c>
    </row>
    <row r="539" spans="1:2" hidden="1" x14ac:dyDescent="0.3">
      <c r="A539" t="s">
        <v>20</v>
      </c>
      <c r="B539">
        <v>1052</v>
      </c>
    </row>
    <row r="540" spans="1:2" x14ac:dyDescent="0.3">
      <c r="A540" t="s">
        <v>14</v>
      </c>
      <c r="B540">
        <v>1296</v>
      </c>
    </row>
    <row r="541" spans="1:2" x14ac:dyDescent="0.3">
      <c r="A541" t="s">
        <v>14</v>
      </c>
      <c r="B541">
        <v>77</v>
      </c>
    </row>
    <row r="542" spans="1:2" hidden="1" x14ac:dyDescent="0.3">
      <c r="A542" t="s">
        <v>20</v>
      </c>
      <c r="B542">
        <v>247</v>
      </c>
    </row>
    <row r="543" spans="1:2" x14ac:dyDescent="0.3">
      <c r="A543" t="s">
        <v>14</v>
      </c>
      <c r="B543">
        <v>395</v>
      </c>
    </row>
    <row r="544" spans="1:2" x14ac:dyDescent="0.3">
      <c r="A544" t="s">
        <v>14</v>
      </c>
      <c r="B544">
        <v>49</v>
      </c>
    </row>
    <row r="545" spans="1:2" x14ac:dyDescent="0.3">
      <c r="A545" t="s">
        <v>14</v>
      </c>
      <c r="B545">
        <v>180</v>
      </c>
    </row>
    <row r="546" spans="1:2" hidden="1" x14ac:dyDescent="0.3">
      <c r="A546" t="s">
        <v>20</v>
      </c>
      <c r="B546">
        <v>84</v>
      </c>
    </row>
    <row r="547" spans="1:2" x14ac:dyDescent="0.3">
      <c r="A547" t="s">
        <v>14</v>
      </c>
      <c r="B547">
        <v>2690</v>
      </c>
    </row>
    <row r="548" spans="1:2" hidden="1" x14ac:dyDescent="0.3">
      <c r="A548" t="s">
        <v>20</v>
      </c>
      <c r="B548">
        <v>88</v>
      </c>
    </row>
    <row r="549" spans="1:2" hidden="1" x14ac:dyDescent="0.3">
      <c r="A549" t="s">
        <v>20</v>
      </c>
      <c r="B549">
        <v>156</v>
      </c>
    </row>
    <row r="550" spans="1:2" hidden="1" x14ac:dyDescent="0.3">
      <c r="A550" t="s">
        <v>20</v>
      </c>
      <c r="B550">
        <v>2985</v>
      </c>
    </row>
    <row r="551" spans="1:2" hidden="1" x14ac:dyDescent="0.3">
      <c r="A551" t="s">
        <v>20</v>
      </c>
      <c r="B551">
        <v>762</v>
      </c>
    </row>
    <row r="552" spans="1:2" hidden="1" x14ac:dyDescent="0.3">
      <c r="A552" t="s">
        <v>74</v>
      </c>
      <c r="B552">
        <v>1</v>
      </c>
    </row>
    <row r="553" spans="1:2" x14ac:dyDescent="0.3">
      <c r="A553" t="s">
        <v>14</v>
      </c>
      <c r="B553">
        <v>2779</v>
      </c>
    </row>
    <row r="554" spans="1:2" x14ac:dyDescent="0.3">
      <c r="A554" t="s">
        <v>14</v>
      </c>
      <c r="B554">
        <v>92</v>
      </c>
    </row>
    <row r="555" spans="1:2" x14ac:dyDescent="0.3">
      <c r="A555" t="s">
        <v>14</v>
      </c>
      <c r="B555">
        <v>1028</v>
      </c>
    </row>
    <row r="556" spans="1:2" hidden="1" x14ac:dyDescent="0.3">
      <c r="A556" t="s">
        <v>20</v>
      </c>
      <c r="B556">
        <v>554</v>
      </c>
    </row>
    <row r="557" spans="1:2" hidden="1" x14ac:dyDescent="0.3">
      <c r="A557" t="s">
        <v>20</v>
      </c>
      <c r="B557">
        <v>135</v>
      </c>
    </row>
    <row r="558" spans="1:2" hidden="1" x14ac:dyDescent="0.3">
      <c r="A558" t="s">
        <v>20</v>
      </c>
      <c r="B558">
        <v>122</v>
      </c>
    </row>
    <row r="559" spans="1:2" hidden="1" x14ac:dyDescent="0.3">
      <c r="A559" t="s">
        <v>20</v>
      </c>
      <c r="B559">
        <v>221</v>
      </c>
    </row>
    <row r="560" spans="1:2" hidden="1" x14ac:dyDescent="0.3">
      <c r="A560" t="s">
        <v>20</v>
      </c>
      <c r="B560">
        <v>126</v>
      </c>
    </row>
    <row r="561" spans="1:2" hidden="1" x14ac:dyDescent="0.3">
      <c r="A561" t="s">
        <v>20</v>
      </c>
      <c r="B561">
        <v>1022</v>
      </c>
    </row>
    <row r="562" spans="1:2" hidden="1" x14ac:dyDescent="0.3">
      <c r="A562" t="s">
        <v>20</v>
      </c>
      <c r="B562">
        <v>3177</v>
      </c>
    </row>
    <row r="563" spans="1:2" hidden="1" x14ac:dyDescent="0.3">
      <c r="A563" t="s">
        <v>20</v>
      </c>
      <c r="B563">
        <v>198</v>
      </c>
    </row>
    <row r="564" spans="1:2" x14ac:dyDescent="0.3">
      <c r="A564" t="s">
        <v>14</v>
      </c>
      <c r="B564">
        <v>26</v>
      </c>
    </row>
    <row r="565" spans="1:2" hidden="1" x14ac:dyDescent="0.3">
      <c r="A565" t="s">
        <v>20</v>
      </c>
      <c r="B565">
        <v>85</v>
      </c>
    </row>
    <row r="566" spans="1:2" x14ac:dyDescent="0.3">
      <c r="A566" t="s">
        <v>14</v>
      </c>
      <c r="B566">
        <v>1790</v>
      </c>
    </row>
    <row r="567" spans="1:2" hidden="1" x14ac:dyDescent="0.3">
      <c r="A567" t="s">
        <v>20</v>
      </c>
      <c r="B567">
        <v>3596</v>
      </c>
    </row>
    <row r="568" spans="1:2" x14ac:dyDescent="0.3">
      <c r="A568" t="s">
        <v>14</v>
      </c>
      <c r="B568">
        <v>37</v>
      </c>
    </row>
    <row r="569" spans="1:2" hidden="1" x14ac:dyDescent="0.3">
      <c r="A569" t="s">
        <v>20</v>
      </c>
      <c r="B569">
        <v>244</v>
      </c>
    </row>
    <row r="570" spans="1:2" hidden="1" x14ac:dyDescent="0.3">
      <c r="A570" t="s">
        <v>20</v>
      </c>
      <c r="B570">
        <v>5180</v>
      </c>
    </row>
    <row r="571" spans="1:2" hidden="1" x14ac:dyDescent="0.3">
      <c r="A571" t="s">
        <v>20</v>
      </c>
      <c r="B571">
        <v>589</v>
      </c>
    </row>
    <row r="572" spans="1:2" hidden="1" x14ac:dyDescent="0.3">
      <c r="A572" t="s">
        <v>20</v>
      </c>
      <c r="B572">
        <v>2725</v>
      </c>
    </row>
    <row r="573" spans="1:2" x14ac:dyDescent="0.3">
      <c r="A573" t="s">
        <v>14</v>
      </c>
      <c r="B573">
        <v>35</v>
      </c>
    </row>
    <row r="574" spans="1:2" hidden="1" x14ac:dyDescent="0.3">
      <c r="A574" t="s">
        <v>74</v>
      </c>
      <c r="B574">
        <v>94</v>
      </c>
    </row>
    <row r="575" spans="1:2" hidden="1" x14ac:dyDescent="0.3">
      <c r="A575" t="s">
        <v>20</v>
      </c>
      <c r="B575">
        <v>300</v>
      </c>
    </row>
    <row r="576" spans="1:2" hidden="1" x14ac:dyDescent="0.3">
      <c r="A576" t="s">
        <v>20</v>
      </c>
      <c r="B576">
        <v>144</v>
      </c>
    </row>
    <row r="577" spans="1:2" x14ac:dyDescent="0.3">
      <c r="A577" t="s">
        <v>14</v>
      </c>
      <c r="B577">
        <v>558</v>
      </c>
    </row>
    <row r="578" spans="1:2" x14ac:dyDescent="0.3">
      <c r="A578" t="s">
        <v>14</v>
      </c>
      <c r="B578">
        <v>64</v>
      </c>
    </row>
    <row r="579" spans="1:2" hidden="1" x14ac:dyDescent="0.3">
      <c r="A579" t="s">
        <v>74</v>
      </c>
      <c r="B579">
        <v>37</v>
      </c>
    </row>
    <row r="580" spans="1:2" x14ac:dyDescent="0.3">
      <c r="A580" t="s">
        <v>14</v>
      </c>
      <c r="B580">
        <v>245</v>
      </c>
    </row>
    <row r="581" spans="1:2" hidden="1" x14ac:dyDescent="0.3">
      <c r="A581" t="s">
        <v>20</v>
      </c>
      <c r="B581">
        <v>87</v>
      </c>
    </row>
    <row r="582" spans="1:2" hidden="1" x14ac:dyDescent="0.3">
      <c r="A582" t="s">
        <v>20</v>
      </c>
      <c r="B582">
        <v>3116</v>
      </c>
    </row>
    <row r="583" spans="1:2" x14ac:dyDescent="0.3">
      <c r="A583" t="s">
        <v>14</v>
      </c>
      <c r="B583">
        <v>71</v>
      </c>
    </row>
    <row r="584" spans="1:2" x14ac:dyDescent="0.3">
      <c r="A584" t="s">
        <v>14</v>
      </c>
      <c r="B584">
        <v>42</v>
      </c>
    </row>
    <row r="585" spans="1:2" hidden="1" x14ac:dyDescent="0.3">
      <c r="A585" t="s">
        <v>20</v>
      </c>
      <c r="B585">
        <v>909</v>
      </c>
    </row>
    <row r="586" spans="1:2" hidden="1" x14ac:dyDescent="0.3">
      <c r="A586" t="s">
        <v>20</v>
      </c>
      <c r="B586">
        <v>1613</v>
      </c>
    </row>
    <row r="587" spans="1:2" hidden="1" x14ac:dyDescent="0.3">
      <c r="A587" t="s">
        <v>20</v>
      </c>
      <c r="B587">
        <v>136</v>
      </c>
    </row>
    <row r="588" spans="1:2" hidden="1" x14ac:dyDescent="0.3">
      <c r="A588" t="s">
        <v>20</v>
      </c>
      <c r="B588">
        <v>130</v>
      </c>
    </row>
    <row r="589" spans="1:2" x14ac:dyDescent="0.3">
      <c r="A589" t="s">
        <v>14</v>
      </c>
      <c r="B589">
        <v>156</v>
      </c>
    </row>
    <row r="590" spans="1:2" x14ac:dyDescent="0.3">
      <c r="A590" t="s">
        <v>14</v>
      </c>
      <c r="B590">
        <v>1368</v>
      </c>
    </row>
    <row r="591" spans="1:2" x14ac:dyDescent="0.3">
      <c r="A591" t="s">
        <v>14</v>
      </c>
      <c r="B591">
        <v>102</v>
      </c>
    </row>
    <row r="592" spans="1:2" x14ac:dyDescent="0.3">
      <c r="A592" t="s">
        <v>14</v>
      </c>
      <c r="B592">
        <v>86</v>
      </c>
    </row>
    <row r="593" spans="1:2" hidden="1" x14ac:dyDescent="0.3">
      <c r="A593" t="s">
        <v>20</v>
      </c>
      <c r="B593">
        <v>102</v>
      </c>
    </row>
    <row r="594" spans="1:2" x14ac:dyDescent="0.3">
      <c r="A594" t="s">
        <v>14</v>
      </c>
      <c r="B594">
        <v>253</v>
      </c>
    </row>
    <row r="595" spans="1:2" hidden="1" x14ac:dyDescent="0.3">
      <c r="A595" t="s">
        <v>20</v>
      </c>
      <c r="B595">
        <v>4006</v>
      </c>
    </row>
    <row r="596" spans="1:2" x14ac:dyDescent="0.3">
      <c r="A596" t="s">
        <v>14</v>
      </c>
      <c r="B596">
        <v>157</v>
      </c>
    </row>
    <row r="597" spans="1:2" hidden="1" x14ac:dyDescent="0.3">
      <c r="A597" t="s">
        <v>20</v>
      </c>
      <c r="B597">
        <v>1629</v>
      </c>
    </row>
    <row r="598" spans="1:2" x14ac:dyDescent="0.3">
      <c r="A598" t="s">
        <v>14</v>
      </c>
      <c r="B598">
        <v>183</v>
      </c>
    </row>
    <row r="599" spans="1:2" hidden="1" x14ac:dyDescent="0.3">
      <c r="A599" t="s">
        <v>20</v>
      </c>
      <c r="B599">
        <v>2188</v>
      </c>
    </row>
    <row r="600" spans="1:2" hidden="1" x14ac:dyDescent="0.3">
      <c r="A600" t="s">
        <v>20</v>
      </c>
      <c r="B600">
        <v>2409</v>
      </c>
    </row>
    <row r="601" spans="1:2" x14ac:dyDescent="0.3">
      <c r="A601" t="s">
        <v>14</v>
      </c>
      <c r="B601">
        <v>82</v>
      </c>
    </row>
    <row r="602" spans="1:2" x14ac:dyDescent="0.3">
      <c r="A602" t="s">
        <v>14</v>
      </c>
      <c r="B602">
        <v>1</v>
      </c>
    </row>
    <row r="603" spans="1:2" hidden="1" x14ac:dyDescent="0.3">
      <c r="A603" t="s">
        <v>20</v>
      </c>
      <c r="B603">
        <v>194</v>
      </c>
    </row>
    <row r="604" spans="1:2" hidden="1" x14ac:dyDescent="0.3">
      <c r="A604" t="s">
        <v>20</v>
      </c>
      <c r="B604">
        <v>1140</v>
      </c>
    </row>
    <row r="605" spans="1:2" hidden="1" x14ac:dyDescent="0.3">
      <c r="A605" t="s">
        <v>20</v>
      </c>
      <c r="B605">
        <v>102</v>
      </c>
    </row>
    <row r="606" spans="1:2" hidden="1" x14ac:dyDescent="0.3">
      <c r="A606" t="s">
        <v>20</v>
      </c>
      <c r="B606">
        <v>2857</v>
      </c>
    </row>
    <row r="607" spans="1:2" hidden="1" x14ac:dyDescent="0.3">
      <c r="A607" t="s">
        <v>20</v>
      </c>
      <c r="B607">
        <v>107</v>
      </c>
    </row>
    <row r="608" spans="1:2" hidden="1" x14ac:dyDescent="0.3">
      <c r="A608" t="s">
        <v>20</v>
      </c>
      <c r="B608">
        <v>160</v>
      </c>
    </row>
    <row r="609" spans="1:2" hidden="1" x14ac:dyDescent="0.3">
      <c r="A609" t="s">
        <v>20</v>
      </c>
      <c r="B609">
        <v>2230</v>
      </c>
    </row>
    <row r="610" spans="1:2" hidden="1" x14ac:dyDescent="0.3">
      <c r="A610" t="s">
        <v>20</v>
      </c>
      <c r="B610">
        <v>316</v>
      </c>
    </row>
    <row r="611" spans="1:2" hidden="1" x14ac:dyDescent="0.3">
      <c r="A611" t="s">
        <v>20</v>
      </c>
      <c r="B611">
        <v>117</v>
      </c>
    </row>
    <row r="612" spans="1:2" hidden="1" x14ac:dyDescent="0.3">
      <c r="A612" t="s">
        <v>20</v>
      </c>
      <c r="B612">
        <v>6406</v>
      </c>
    </row>
    <row r="613" spans="1:2" hidden="1" x14ac:dyDescent="0.3">
      <c r="A613" t="s">
        <v>74</v>
      </c>
      <c r="B613">
        <v>15</v>
      </c>
    </row>
    <row r="614" spans="1:2" hidden="1" x14ac:dyDescent="0.3">
      <c r="A614" t="s">
        <v>20</v>
      </c>
      <c r="B614">
        <v>192</v>
      </c>
    </row>
    <row r="615" spans="1:2" hidden="1" x14ac:dyDescent="0.3">
      <c r="A615" t="s">
        <v>20</v>
      </c>
      <c r="B615">
        <v>26</v>
      </c>
    </row>
    <row r="616" spans="1:2" hidden="1" x14ac:dyDescent="0.3">
      <c r="A616" t="s">
        <v>20</v>
      </c>
      <c r="B616">
        <v>723</v>
      </c>
    </row>
    <row r="617" spans="1:2" hidden="1" x14ac:dyDescent="0.3">
      <c r="A617" t="s">
        <v>20</v>
      </c>
      <c r="B617">
        <v>170</v>
      </c>
    </row>
    <row r="618" spans="1:2" hidden="1" x14ac:dyDescent="0.3">
      <c r="A618" t="s">
        <v>20</v>
      </c>
      <c r="B618">
        <v>238</v>
      </c>
    </row>
    <row r="619" spans="1:2" hidden="1" x14ac:dyDescent="0.3">
      <c r="A619" t="s">
        <v>20</v>
      </c>
      <c r="B619">
        <v>55</v>
      </c>
    </row>
    <row r="620" spans="1:2" x14ac:dyDescent="0.3">
      <c r="A620" t="s">
        <v>14</v>
      </c>
      <c r="B620">
        <v>1198</v>
      </c>
    </row>
    <row r="621" spans="1:2" x14ac:dyDescent="0.3">
      <c r="A621" t="s">
        <v>14</v>
      </c>
      <c r="B621">
        <v>648</v>
      </c>
    </row>
    <row r="622" spans="1:2" hidden="1" x14ac:dyDescent="0.3">
      <c r="A622" t="s">
        <v>20</v>
      </c>
      <c r="B622">
        <v>128</v>
      </c>
    </row>
    <row r="623" spans="1:2" hidden="1" x14ac:dyDescent="0.3">
      <c r="A623" t="s">
        <v>20</v>
      </c>
      <c r="B623">
        <v>2144</v>
      </c>
    </row>
    <row r="624" spans="1:2" x14ac:dyDescent="0.3">
      <c r="A624" t="s">
        <v>14</v>
      </c>
      <c r="B624">
        <v>64</v>
      </c>
    </row>
    <row r="625" spans="1:2" hidden="1" x14ac:dyDescent="0.3">
      <c r="A625" t="s">
        <v>20</v>
      </c>
      <c r="B625">
        <v>2693</v>
      </c>
    </row>
    <row r="626" spans="1:2" hidden="1" x14ac:dyDescent="0.3">
      <c r="A626" t="s">
        <v>20</v>
      </c>
      <c r="B626">
        <v>432</v>
      </c>
    </row>
    <row r="627" spans="1:2" x14ac:dyDescent="0.3">
      <c r="A627" t="s">
        <v>14</v>
      </c>
      <c r="B627">
        <v>62</v>
      </c>
    </row>
    <row r="628" spans="1:2" hidden="1" x14ac:dyDescent="0.3">
      <c r="A628" t="s">
        <v>20</v>
      </c>
      <c r="B628">
        <v>189</v>
      </c>
    </row>
    <row r="629" spans="1:2" hidden="1" x14ac:dyDescent="0.3">
      <c r="A629" t="s">
        <v>20</v>
      </c>
      <c r="B629">
        <v>154</v>
      </c>
    </row>
    <row r="630" spans="1:2" hidden="1" x14ac:dyDescent="0.3">
      <c r="A630" t="s">
        <v>20</v>
      </c>
      <c r="B630">
        <v>96</v>
      </c>
    </row>
    <row r="631" spans="1:2" x14ac:dyDescent="0.3">
      <c r="A631" t="s">
        <v>14</v>
      </c>
      <c r="B631">
        <v>750</v>
      </c>
    </row>
    <row r="632" spans="1:2" hidden="1" x14ac:dyDescent="0.3">
      <c r="A632" t="s">
        <v>74</v>
      </c>
      <c r="B632">
        <v>87</v>
      </c>
    </row>
    <row r="633" spans="1:2" hidden="1" x14ac:dyDescent="0.3">
      <c r="A633" t="s">
        <v>20</v>
      </c>
      <c r="B633">
        <v>3063</v>
      </c>
    </row>
    <row r="634" spans="1:2" hidden="1" x14ac:dyDescent="0.3">
      <c r="A634" t="s">
        <v>47</v>
      </c>
      <c r="B634">
        <v>278</v>
      </c>
    </row>
    <row r="635" spans="1:2" x14ac:dyDescent="0.3">
      <c r="A635" t="s">
        <v>14</v>
      </c>
      <c r="B635">
        <v>105</v>
      </c>
    </row>
    <row r="636" spans="1:2" hidden="1" x14ac:dyDescent="0.3">
      <c r="A636" t="s">
        <v>74</v>
      </c>
      <c r="B636">
        <v>1658</v>
      </c>
    </row>
    <row r="637" spans="1:2" hidden="1" x14ac:dyDescent="0.3">
      <c r="A637" t="s">
        <v>20</v>
      </c>
      <c r="B637">
        <v>2266</v>
      </c>
    </row>
    <row r="638" spans="1:2" x14ac:dyDescent="0.3">
      <c r="A638" t="s">
        <v>14</v>
      </c>
      <c r="B638">
        <v>2604</v>
      </c>
    </row>
    <row r="639" spans="1:2" x14ac:dyDescent="0.3">
      <c r="A639" t="s">
        <v>14</v>
      </c>
      <c r="B639">
        <v>65</v>
      </c>
    </row>
    <row r="640" spans="1:2" x14ac:dyDescent="0.3">
      <c r="A640" t="s">
        <v>14</v>
      </c>
      <c r="B640">
        <v>94</v>
      </c>
    </row>
    <row r="641" spans="1:2" hidden="1" x14ac:dyDescent="0.3">
      <c r="A641" t="s">
        <v>47</v>
      </c>
      <c r="B641">
        <v>45</v>
      </c>
    </row>
    <row r="642" spans="1:2" x14ac:dyDescent="0.3">
      <c r="A642" t="s">
        <v>14</v>
      </c>
      <c r="B642">
        <v>257</v>
      </c>
    </row>
    <row r="643" spans="1:2" hidden="1" x14ac:dyDescent="0.3">
      <c r="A643" t="s">
        <v>20</v>
      </c>
      <c r="B643">
        <v>194</v>
      </c>
    </row>
    <row r="644" spans="1:2" hidden="1" x14ac:dyDescent="0.3">
      <c r="A644" t="s">
        <v>20</v>
      </c>
      <c r="B644">
        <v>129</v>
      </c>
    </row>
    <row r="645" spans="1:2" hidden="1" x14ac:dyDescent="0.3">
      <c r="A645" t="s">
        <v>20</v>
      </c>
      <c r="B645">
        <v>375</v>
      </c>
    </row>
    <row r="646" spans="1:2" x14ac:dyDescent="0.3">
      <c r="A646" t="s">
        <v>14</v>
      </c>
      <c r="B646">
        <v>2928</v>
      </c>
    </row>
    <row r="647" spans="1:2" x14ac:dyDescent="0.3">
      <c r="A647" t="s">
        <v>14</v>
      </c>
      <c r="B647">
        <v>4697</v>
      </c>
    </row>
    <row r="648" spans="1:2" x14ac:dyDescent="0.3">
      <c r="A648" t="s">
        <v>14</v>
      </c>
      <c r="B648">
        <v>2915</v>
      </c>
    </row>
    <row r="649" spans="1:2" x14ac:dyDescent="0.3">
      <c r="A649" t="s">
        <v>14</v>
      </c>
      <c r="B649">
        <v>18</v>
      </c>
    </row>
    <row r="650" spans="1:2" hidden="1" x14ac:dyDescent="0.3">
      <c r="A650" t="s">
        <v>74</v>
      </c>
      <c r="B650">
        <v>723</v>
      </c>
    </row>
    <row r="651" spans="1:2" x14ac:dyDescent="0.3">
      <c r="A651" t="s">
        <v>14</v>
      </c>
      <c r="B651">
        <v>602</v>
      </c>
    </row>
    <row r="652" spans="1:2" x14ac:dyDescent="0.3">
      <c r="A652" t="s">
        <v>14</v>
      </c>
      <c r="B652">
        <v>1</v>
      </c>
    </row>
    <row r="653" spans="1:2" x14ac:dyDescent="0.3">
      <c r="A653" t="s">
        <v>14</v>
      </c>
      <c r="B653">
        <v>3868</v>
      </c>
    </row>
    <row r="654" spans="1:2" hidden="1" x14ac:dyDescent="0.3">
      <c r="A654" t="s">
        <v>20</v>
      </c>
      <c r="B654">
        <v>409</v>
      </c>
    </row>
    <row r="655" spans="1:2" hidden="1" x14ac:dyDescent="0.3">
      <c r="A655" t="s">
        <v>20</v>
      </c>
      <c r="B655">
        <v>234</v>
      </c>
    </row>
    <row r="656" spans="1:2" hidden="1" x14ac:dyDescent="0.3">
      <c r="A656" t="s">
        <v>20</v>
      </c>
      <c r="B656">
        <v>3016</v>
      </c>
    </row>
    <row r="657" spans="1:2" hidden="1" x14ac:dyDescent="0.3">
      <c r="A657" t="s">
        <v>20</v>
      </c>
      <c r="B657">
        <v>264</v>
      </c>
    </row>
    <row r="658" spans="1:2" x14ac:dyDescent="0.3">
      <c r="A658" t="s">
        <v>14</v>
      </c>
      <c r="B658">
        <v>504</v>
      </c>
    </row>
    <row r="659" spans="1:2" x14ac:dyDescent="0.3">
      <c r="A659" t="s">
        <v>14</v>
      </c>
      <c r="B659">
        <v>14</v>
      </c>
    </row>
    <row r="660" spans="1:2" hidden="1" x14ac:dyDescent="0.3">
      <c r="A660" t="s">
        <v>74</v>
      </c>
      <c r="B660">
        <v>390</v>
      </c>
    </row>
    <row r="661" spans="1:2" x14ac:dyDescent="0.3">
      <c r="A661" t="s">
        <v>14</v>
      </c>
      <c r="B661">
        <v>750</v>
      </c>
    </row>
    <row r="662" spans="1:2" x14ac:dyDescent="0.3">
      <c r="A662" t="s">
        <v>14</v>
      </c>
      <c r="B662">
        <v>77</v>
      </c>
    </row>
    <row r="663" spans="1:2" x14ac:dyDescent="0.3">
      <c r="A663" t="s">
        <v>14</v>
      </c>
      <c r="B663">
        <v>752</v>
      </c>
    </row>
    <row r="664" spans="1:2" x14ac:dyDescent="0.3">
      <c r="A664" t="s">
        <v>14</v>
      </c>
      <c r="B664">
        <v>131</v>
      </c>
    </row>
    <row r="665" spans="1:2" x14ac:dyDescent="0.3">
      <c r="A665" t="s">
        <v>14</v>
      </c>
      <c r="B665">
        <v>87</v>
      </c>
    </row>
    <row r="666" spans="1:2" x14ac:dyDescent="0.3">
      <c r="A666" t="s">
        <v>14</v>
      </c>
      <c r="B666">
        <v>1063</v>
      </c>
    </row>
    <row r="667" spans="1:2" hidden="1" x14ac:dyDescent="0.3">
      <c r="A667" t="s">
        <v>20</v>
      </c>
      <c r="B667">
        <v>272</v>
      </c>
    </row>
    <row r="668" spans="1:2" hidden="1" x14ac:dyDescent="0.3">
      <c r="A668" t="s">
        <v>74</v>
      </c>
      <c r="B668">
        <v>25</v>
      </c>
    </row>
    <row r="669" spans="1:2" hidden="1" x14ac:dyDescent="0.3">
      <c r="A669" t="s">
        <v>20</v>
      </c>
      <c r="B669">
        <v>419</v>
      </c>
    </row>
    <row r="670" spans="1:2" x14ac:dyDescent="0.3">
      <c r="A670" t="s">
        <v>14</v>
      </c>
      <c r="B670">
        <v>76</v>
      </c>
    </row>
    <row r="671" spans="1:2" hidden="1" x14ac:dyDescent="0.3">
      <c r="A671" t="s">
        <v>20</v>
      </c>
      <c r="B671">
        <v>1621</v>
      </c>
    </row>
    <row r="672" spans="1:2" hidden="1" x14ac:dyDescent="0.3">
      <c r="A672" t="s">
        <v>20</v>
      </c>
      <c r="B672">
        <v>1101</v>
      </c>
    </row>
    <row r="673" spans="1:2" hidden="1" x14ac:dyDescent="0.3">
      <c r="A673" t="s">
        <v>20</v>
      </c>
      <c r="B673">
        <v>1073</v>
      </c>
    </row>
    <row r="674" spans="1:2" x14ac:dyDescent="0.3">
      <c r="A674" t="s">
        <v>14</v>
      </c>
      <c r="B674">
        <v>4428</v>
      </c>
    </row>
    <row r="675" spans="1:2" x14ac:dyDescent="0.3">
      <c r="A675" t="s">
        <v>14</v>
      </c>
      <c r="B675">
        <v>58</v>
      </c>
    </row>
    <row r="676" spans="1:2" hidden="1" x14ac:dyDescent="0.3">
      <c r="A676" t="s">
        <v>74</v>
      </c>
      <c r="B676">
        <v>1218</v>
      </c>
    </row>
    <row r="677" spans="1:2" hidden="1" x14ac:dyDescent="0.3">
      <c r="A677" t="s">
        <v>20</v>
      </c>
      <c r="B677">
        <v>331</v>
      </c>
    </row>
    <row r="678" spans="1:2" hidden="1" x14ac:dyDescent="0.3">
      <c r="A678" t="s">
        <v>20</v>
      </c>
      <c r="B678">
        <v>1170</v>
      </c>
    </row>
    <row r="679" spans="1:2" x14ac:dyDescent="0.3">
      <c r="A679" t="s">
        <v>14</v>
      </c>
      <c r="B679">
        <v>111</v>
      </c>
    </row>
    <row r="680" spans="1:2" hidden="1" x14ac:dyDescent="0.3">
      <c r="A680" t="s">
        <v>74</v>
      </c>
      <c r="B680">
        <v>215</v>
      </c>
    </row>
    <row r="681" spans="1:2" hidden="1" x14ac:dyDescent="0.3">
      <c r="A681" t="s">
        <v>20</v>
      </c>
      <c r="B681">
        <v>363</v>
      </c>
    </row>
    <row r="682" spans="1:2" x14ac:dyDescent="0.3">
      <c r="A682" t="s">
        <v>14</v>
      </c>
      <c r="B682">
        <v>2955</v>
      </c>
    </row>
    <row r="683" spans="1:2" x14ac:dyDescent="0.3">
      <c r="A683" t="s">
        <v>14</v>
      </c>
      <c r="B683">
        <v>1657</v>
      </c>
    </row>
    <row r="684" spans="1:2" hidden="1" x14ac:dyDescent="0.3">
      <c r="A684" t="s">
        <v>20</v>
      </c>
      <c r="B684">
        <v>103</v>
      </c>
    </row>
    <row r="685" spans="1:2" hidden="1" x14ac:dyDescent="0.3">
      <c r="A685" t="s">
        <v>20</v>
      </c>
      <c r="B685">
        <v>147</v>
      </c>
    </row>
    <row r="686" spans="1:2" hidden="1" x14ac:dyDescent="0.3">
      <c r="A686" t="s">
        <v>20</v>
      </c>
      <c r="B686">
        <v>110</v>
      </c>
    </row>
    <row r="687" spans="1:2" x14ac:dyDescent="0.3">
      <c r="A687" t="s">
        <v>14</v>
      </c>
      <c r="B687">
        <v>926</v>
      </c>
    </row>
    <row r="688" spans="1:2" hidden="1" x14ac:dyDescent="0.3">
      <c r="A688" t="s">
        <v>20</v>
      </c>
      <c r="B688">
        <v>134</v>
      </c>
    </row>
    <row r="689" spans="1:2" hidden="1" x14ac:dyDescent="0.3">
      <c r="A689" t="s">
        <v>20</v>
      </c>
      <c r="B689">
        <v>269</v>
      </c>
    </row>
    <row r="690" spans="1:2" hidden="1" x14ac:dyDescent="0.3">
      <c r="A690" t="s">
        <v>20</v>
      </c>
      <c r="B690">
        <v>175</v>
      </c>
    </row>
    <row r="691" spans="1:2" hidden="1" x14ac:dyDescent="0.3">
      <c r="A691" t="s">
        <v>20</v>
      </c>
      <c r="B691">
        <v>69</v>
      </c>
    </row>
    <row r="692" spans="1:2" hidden="1" x14ac:dyDescent="0.3">
      <c r="A692" t="s">
        <v>20</v>
      </c>
      <c r="B692">
        <v>190</v>
      </c>
    </row>
    <row r="693" spans="1:2" hidden="1" x14ac:dyDescent="0.3">
      <c r="A693" t="s">
        <v>20</v>
      </c>
      <c r="B693">
        <v>237</v>
      </c>
    </row>
    <row r="694" spans="1:2" x14ac:dyDescent="0.3">
      <c r="A694" t="s">
        <v>14</v>
      </c>
      <c r="B694">
        <v>77</v>
      </c>
    </row>
    <row r="695" spans="1:2" x14ac:dyDescent="0.3">
      <c r="A695" t="s">
        <v>14</v>
      </c>
      <c r="B695">
        <v>1748</v>
      </c>
    </row>
    <row r="696" spans="1:2" x14ac:dyDescent="0.3">
      <c r="A696" t="s">
        <v>14</v>
      </c>
      <c r="B696">
        <v>79</v>
      </c>
    </row>
    <row r="697" spans="1:2" hidden="1" x14ac:dyDescent="0.3">
      <c r="A697" t="s">
        <v>20</v>
      </c>
      <c r="B697">
        <v>196</v>
      </c>
    </row>
    <row r="698" spans="1:2" x14ac:dyDescent="0.3">
      <c r="A698" t="s">
        <v>14</v>
      </c>
      <c r="B698">
        <v>889</v>
      </c>
    </row>
    <row r="699" spans="1:2" hidden="1" x14ac:dyDescent="0.3">
      <c r="A699" t="s">
        <v>20</v>
      </c>
      <c r="B699">
        <v>7295</v>
      </c>
    </row>
    <row r="700" spans="1:2" hidden="1" x14ac:dyDescent="0.3">
      <c r="A700" t="s">
        <v>20</v>
      </c>
      <c r="B700">
        <v>2893</v>
      </c>
    </row>
    <row r="701" spans="1:2" x14ac:dyDescent="0.3">
      <c r="A701" t="s">
        <v>14</v>
      </c>
      <c r="B701">
        <v>56</v>
      </c>
    </row>
    <row r="702" spans="1:2" x14ac:dyDescent="0.3">
      <c r="A702" t="s">
        <v>14</v>
      </c>
      <c r="B702">
        <v>1</v>
      </c>
    </row>
    <row r="703" spans="1:2" hidden="1" x14ac:dyDescent="0.3">
      <c r="A703" t="s">
        <v>20</v>
      </c>
      <c r="B703">
        <v>820</v>
      </c>
    </row>
    <row r="704" spans="1:2" x14ac:dyDescent="0.3">
      <c r="A704" t="s">
        <v>14</v>
      </c>
      <c r="B704">
        <v>83</v>
      </c>
    </row>
    <row r="705" spans="1:2" hidden="1" x14ac:dyDescent="0.3">
      <c r="A705" t="s">
        <v>20</v>
      </c>
      <c r="B705">
        <v>2038</v>
      </c>
    </row>
    <row r="706" spans="1:2" hidden="1" x14ac:dyDescent="0.3">
      <c r="A706" t="s">
        <v>20</v>
      </c>
      <c r="B706">
        <v>116</v>
      </c>
    </row>
    <row r="707" spans="1:2" x14ac:dyDescent="0.3">
      <c r="A707" t="s">
        <v>14</v>
      </c>
      <c r="B707">
        <v>2025</v>
      </c>
    </row>
    <row r="708" spans="1:2" hidden="1" x14ac:dyDescent="0.3">
      <c r="A708" t="s">
        <v>20</v>
      </c>
      <c r="B708">
        <v>1345</v>
      </c>
    </row>
    <row r="709" spans="1:2" hidden="1" x14ac:dyDescent="0.3">
      <c r="A709" t="s">
        <v>20</v>
      </c>
      <c r="B709">
        <v>168</v>
      </c>
    </row>
    <row r="710" spans="1:2" hidden="1" x14ac:dyDescent="0.3">
      <c r="A710" t="s">
        <v>20</v>
      </c>
      <c r="B710">
        <v>137</v>
      </c>
    </row>
    <row r="711" spans="1:2" hidden="1" x14ac:dyDescent="0.3">
      <c r="A711" t="s">
        <v>20</v>
      </c>
      <c r="B711">
        <v>186</v>
      </c>
    </row>
    <row r="712" spans="1:2" hidden="1" x14ac:dyDescent="0.3">
      <c r="A712" t="s">
        <v>20</v>
      </c>
      <c r="B712">
        <v>125</v>
      </c>
    </row>
    <row r="713" spans="1:2" x14ac:dyDescent="0.3">
      <c r="A713" t="s">
        <v>14</v>
      </c>
      <c r="B713">
        <v>14</v>
      </c>
    </row>
    <row r="714" spans="1:2" hidden="1" x14ac:dyDescent="0.3">
      <c r="A714" t="s">
        <v>20</v>
      </c>
      <c r="B714">
        <v>202</v>
      </c>
    </row>
    <row r="715" spans="1:2" hidden="1" x14ac:dyDescent="0.3">
      <c r="A715" t="s">
        <v>20</v>
      </c>
      <c r="B715">
        <v>103</v>
      </c>
    </row>
    <row r="716" spans="1:2" hidden="1" x14ac:dyDescent="0.3">
      <c r="A716" t="s">
        <v>20</v>
      </c>
      <c r="B716">
        <v>1785</v>
      </c>
    </row>
    <row r="717" spans="1:2" x14ac:dyDescent="0.3">
      <c r="A717" t="s">
        <v>14</v>
      </c>
      <c r="B717">
        <v>656</v>
      </c>
    </row>
    <row r="718" spans="1:2" hidden="1" x14ac:dyDescent="0.3">
      <c r="A718" t="s">
        <v>20</v>
      </c>
      <c r="B718">
        <v>157</v>
      </c>
    </row>
    <row r="719" spans="1:2" hidden="1" x14ac:dyDescent="0.3">
      <c r="A719" t="s">
        <v>20</v>
      </c>
      <c r="B719">
        <v>555</v>
      </c>
    </row>
    <row r="720" spans="1:2" hidden="1" x14ac:dyDescent="0.3">
      <c r="A720" t="s">
        <v>20</v>
      </c>
      <c r="B720">
        <v>297</v>
      </c>
    </row>
    <row r="721" spans="1:2" hidden="1" x14ac:dyDescent="0.3">
      <c r="A721" t="s">
        <v>20</v>
      </c>
      <c r="B721">
        <v>123</v>
      </c>
    </row>
    <row r="722" spans="1:2" hidden="1" x14ac:dyDescent="0.3">
      <c r="A722" t="s">
        <v>74</v>
      </c>
      <c r="B722">
        <v>38</v>
      </c>
    </row>
    <row r="723" spans="1:2" hidden="1" x14ac:dyDescent="0.3">
      <c r="A723" t="s">
        <v>74</v>
      </c>
      <c r="B723">
        <v>60</v>
      </c>
    </row>
    <row r="724" spans="1:2" hidden="1" x14ac:dyDescent="0.3">
      <c r="A724" t="s">
        <v>20</v>
      </c>
      <c r="B724">
        <v>3036</v>
      </c>
    </row>
    <row r="725" spans="1:2" hidden="1" x14ac:dyDescent="0.3">
      <c r="A725" t="s">
        <v>20</v>
      </c>
      <c r="B725">
        <v>144</v>
      </c>
    </row>
    <row r="726" spans="1:2" hidden="1" x14ac:dyDescent="0.3">
      <c r="A726" t="s">
        <v>20</v>
      </c>
      <c r="B726">
        <v>121</v>
      </c>
    </row>
    <row r="727" spans="1:2" x14ac:dyDescent="0.3">
      <c r="A727" t="s">
        <v>14</v>
      </c>
      <c r="B727">
        <v>1596</v>
      </c>
    </row>
    <row r="728" spans="1:2" hidden="1" x14ac:dyDescent="0.3">
      <c r="A728" t="s">
        <v>74</v>
      </c>
      <c r="B728">
        <v>524</v>
      </c>
    </row>
    <row r="729" spans="1:2" hidden="1" x14ac:dyDescent="0.3">
      <c r="A729" t="s">
        <v>20</v>
      </c>
      <c r="B729">
        <v>181</v>
      </c>
    </row>
    <row r="730" spans="1:2" x14ac:dyDescent="0.3">
      <c r="A730" t="s">
        <v>14</v>
      </c>
      <c r="B730">
        <v>10</v>
      </c>
    </row>
    <row r="731" spans="1:2" hidden="1" x14ac:dyDescent="0.3">
      <c r="A731" t="s">
        <v>20</v>
      </c>
      <c r="B731">
        <v>122</v>
      </c>
    </row>
    <row r="732" spans="1:2" hidden="1" x14ac:dyDescent="0.3">
      <c r="A732" t="s">
        <v>20</v>
      </c>
      <c r="B732">
        <v>1071</v>
      </c>
    </row>
    <row r="733" spans="1:2" hidden="1" x14ac:dyDescent="0.3">
      <c r="A733" t="s">
        <v>74</v>
      </c>
      <c r="B733">
        <v>219</v>
      </c>
    </row>
    <row r="734" spans="1:2" x14ac:dyDescent="0.3">
      <c r="A734" t="s">
        <v>14</v>
      </c>
      <c r="B734">
        <v>1121</v>
      </c>
    </row>
    <row r="735" spans="1:2" hidden="1" x14ac:dyDescent="0.3">
      <c r="A735" t="s">
        <v>20</v>
      </c>
      <c r="B735">
        <v>980</v>
      </c>
    </row>
    <row r="736" spans="1:2" hidden="1" x14ac:dyDescent="0.3">
      <c r="A736" t="s">
        <v>20</v>
      </c>
      <c r="B736">
        <v>536</v>
      </c>
    </row>
    <row r="737" spans="1:2" hidden="1" x14ac:dyDescent="0.3">
      <c r="A737" t="s">
        <v>20</v>
      </c>
      <c r="B737">
        <v>1991</v>
      </c>
    </row>
    <row r="738" spans="1:2" hidden="1" x14ac:dyDescent="0.3">
      <c r="A738" t="s">
        <v>74</v>
      </c>
      <c r="B738">
        <v>29</v>
      </c>
    </row>
    <row r="739" spans="1:2" hidden="1" x14ac:dyDescent="0.3">
      <c r="A739" t="s">
        <v>20</v>
      </c>
      <c r="B739">
        <v>180</v>
      </c>
    </row>
    <row r="740" spans="1:2" x14ac:dyDescent="0.3">
      <c r="A740" t="s">
        <v>14</v>
      </c>
      <c r="B740">
        <v>15</v>
      </c>
    </row>
    <row r="741" spans="1:2" x14ac:dyDescent="0.3">
      <c r="A741" t="s">
        <v>14</v>
      </c>
      <c r="B741">
        <v>191</v>
      </c>
    </row>
    <row r="742" spans="1:2" x14ac:dyDescent="0.3">
      <c r="A742" t="s">
        <v>14</v>
      </c>
      <c r="B742">
        <v>16</v>
      </c>
    </row>
    <row r="743" spans="1:2" hidden="1" x14ac:dyDescent="0.3">
      <c r="A743" t="s">
        <v>20</v>
      </c>
      <c r="B743">
        <v>130</v>
      </c>
    </row>
    <row r="744" spans="1:2" hidden="1" x14ac:dyDescent="0.3">
      <c r="A744" t="s">
        <v>20</v>
      </c>
      <c r="B744">
        <v>122</v>
      </c>
    </row>
    <row r="745" spans="1:2" x14ac:dyDescent="0.3">
      <c r="A745" t="s">
        <v>14</v>
      </c>
      <c r="B745">
        <v>17</v>
      </c>
    </row>
    <row r="746" spans="1:2" hidden="1" x14ac:dyDescent="0.3">
      <c r="A746" t="s">
        <v>20</v>
      </c>
      <c r="B746">
        <v>140</v>
      </c>
    </row>
    <row r="747" spans="1:2" x14ac:dyDescent="0.3">
      <c r="A747" t="s">
        <v>14</v>
      </c>
      <c r="B747">
        <v>34</v>
      </c>
    </row>
    <row r="748" spans="1:2" hidden="1" x14ac:dyDescent="0.3">
      <c r="A748" t="s">
        <v>20</v>
      </c>
      <c r="B748">
        <v>3388</v>
      </c>
    </row>
    <row r="749" spans="1:2" hidden="1" x14ac:dyDescent="0.3">
      <c r="A749" t="s">
        <v>20</v>
      </c>
      <c r="B749">
        <v>280</v>
      </c>
    </row>
    <row r="750" spans="1:2" hidden="1" x14ac:dyDescent="0.3">
      <c r="A750" t="s">
        <v>74</v>
      </c>
      <c r="B750">
        <v>614</v>
      </c>
    </row>
    <row r="751" spans="1:2" hidden="1" x14ac:dyDescent="0.3">
      <c r="A751" t="s">
        <v>20</v>
      </c>
      <c r="B751">
        <v>366</v>
      </c>
    </row>
    <row r="752" spans="1:2" x14ac:dyDescent="0.3">
      <c r="A752" t="s">
        <v>14</v>
      </c>
      <c r="B752">
        <v>1</v>
      </c>
    </row>
    <row r="753" spans="1:2" hidden="1" x14ac:dyDescent="0.3">
      <c r="A753" t="s">
        <v>20</v>
      </c>
      <c r="B753">
        <v>270</v>
      </c>
    </row>
    <row r="754" spans="1:2" hidden="1" x14ac:dyDescent="0.3">
      <c r="A754" t="s">
        <v>74</v>
      </c>
      <c r="B754">
        <v>114</v>
      </c>
    </row>
    <row r="755" spans="1:2" hidden="1" x14ac:dyDescent="0.3">
      <c r="A755" t="s">
        <v>20</v>
      </c>
      <c r="B755">
        <v>137</v>
      </c>
    </row>
    <row r="756" spans="1:2" hidden="1" x14ac:dyDescent="0.3">
      <c r="A756" t="s">
        <v>20</v>
      </c>
      <c r="B756">
        <v>3205</v>
      </c>
    </row>
    <row r="757" spans="1:2" hidden="1" x14ac:dyDescent="0.3">
      <c r="A757" t="s">
        <v>20</v>
      </c>
      <c r="B757">
        <v>288</v>
      </c>
    </row>
    <row r="758" spans="1:2" hidden="1" x14ac:dyDescent="0.3">
      <c r="A758" t="s">
        <v>20</v>
      </c>
      <c r="B758">
        <v>148</v>
      </c>
    </row>
    <row r="759" spans="1:2" hidden="1" x14ac:dyDescent="0.3">
      <c r="A759" t="s">
        <v>20</v>
      </c>
      <c r="B759">
        <v>114</v>
      </c>
    </row>
    <row r="760" spans="1:2" hidden="1" x14ac:dyDescent="0.3">
      <c r="A760" t="s">
        <v>20</v>
      </c>
      <c r="B760">
        <v>1518</v>
      </c>
    </row>
    <row r="761" spans="1:2" x14ac:dyDescent="0.3">
      <c r="A761" t="s">
        <v>14</v>
      </c>
      <c r="B761">
        <v>1274</v>
      </c>
    </row>
    <row r="762" spans="1:2" x14ac:dyDescent="0.3">
      <c r="A762" t="s">
        <v>14</v>
      </c>
      <c r="B762">
        <v>210</v>
      </c>
    </row>
    <row r="763" spans="1:2" hidden="1" x14ac:dyDescent="0.3">
      <c r="A763" t="s">
        <v>20</v>
      </c>
      <c r="B763">
        <v>166</v>
      </c>
    </row>
    <row r="764" spans="1:2" hidden="1" x14ac:dyDescent="0.3">
      <c r="A764" t="s">
        <v>20</v>
      </c>
      <c r="B764">
        <v>100</v>
      </c>
    </row>
    <row r="765" spans="1:2" hidden="1" x14ac:dyDescent="0.3">
      <c r="A765" t="s">
        <v>20</v>
      </c>
      <c r="B765">
        <v>235</v>
      </c>
    </row>
    <row r="766" spans="1:2" hidden="1" x14ac:dyDescent="0.3">
      <c r="A766" t="s">
        <v>20</v>
      </c>
      <c r="B766">
        <v>148</v>
      </c>
    </row>
    <row r="767" spans="1:2" hidden="1" x14ac:dyDescent="0.3">
      <c r="A767" t="s">
        <v>20</v>
      </c>
      <c r="B767">
        <v>198</v>
      </c>
    </row>
    <row r="768" spans="1:2" x14ac:dyDescent="0.3">
      <c r="A768" t="s">
        <v>14</v>
      </c>
      <c r="B768">
        <v>248</v>
      </c>
    </row>
    <row r="769" spans="1:2" x14ac:dyDescent="0.3">
      <c r="A769" t="s">
        <v>14</v>
      </c>
      <c r="B769">
        <v>513</v>
      </c>
    </row>
    <row r="770" spans="1:2" hidden="1" x14ac:dyDescent="0.3">
      <c r="A770" t="s">
        <v>20</v>
      </c>
      <c r="B770">
        <v>150</v>
      </c>
    </row>
    <row r="771" spans="1:2" x14ac:dyDescent="0.3">
      <c r="A771" t="s">
        <v>14</v>
      </c>
      <c r="B771">
        <v>3410</v>
      </c>
    </row>
    <row r="772" spans="1:2" hidden="1" x14ac:dyDescent="0.3">
      <c r="A772" t="s">
        <v>20</v>
      </c>
      <c r="B772">
        <v>216</v>
      </c>
    </row>
    <row r="773" spans="1:2" hidden="1" x14ac:dyDescent="0.3">
      <c r="A773" t="s">
        <v>74</v>
      </c>
      <c r="B773">
        <v>26</v>
      </c>
    </row>
    <row r="774" spans="1:2" hidden="1" x14ac:dyDescent="0.3">
      <c r="A774" t="s">
        <v>20</v>
      </c>
      <c r="B774">
        <v>5139</v>
      </c>
    </row>
    <row r="775" spans="1:2" hidden="1" x14ac:dyDescent="0.3">
      <c r="A775" t="s">
        <v>20</v>
      </c>
      <c r="B775">
        <v>2353</v>
      </c>
    </row>
    <row r="776" spans="1:2" hidden="1" x14ac:dyDescent="0.3">
      <c r="A776" t="s">
        <v>20</v>
      </c>
      <c r="B776">
        <v>78</v>
      </c>
    </row>
    <row r="777" spans="1:2" x14ac:dyDescent="0.3">
      <c r="A777" t="s">
        <v>14</v>
      </c>
      <c r="B777">
        <v>10</v>
      </c>
    </row>
    <row r="778" spans="1:2" x14ac:dyDescent="0.3">
      <c r="A778" t="s">
        <v>14</v>
      </c>
      <c r="B778">
        <v>2201</v>
      </c>
    </row>
    <row r="779" spans="1:2" x14ac:dyDescent="0.3">
      <c r="A779" t="s">
        <v>14</v>
      </c>
      <c r="B779">
        <v>676</v>
      </c>
    </row>
    <row r="780" spans="1:2" hidden="1" x14ac:dyDescent="0.3">
      <c r="A780" t="s">
        <v>20</v>
      </c>
      <c r="B780">
        <v>174</v>
      </c>
    </row>
    <row r="781" spans="1:2" x14ac:dyDescent="0.3">
      <c r="A781" t="s">
        <v>14</v>
      </c>
      <c r="B781">
        <v>831</v>
      </c>
    </row>
    <row r="782" spans="1:2" hidden="1" x14ac:dyDescent="0.3">
      <c r="A782" t="s">
        <v>20</v>
      </c>
      <c r="B782">
        <v>164</v>
      </c>
    </row>
    <row r="783" spans="1:2" hidden="1" x14ac:dyDescent="0.3">
      <c r="A783" t="s">
        <v>74</v>
      </c>
      <c r="B783">
        <v>56</v>
      </c>
    </row>
    <row r="784" spans="1:2" hidden="1" x14ac:dyDescent="0.3">
      <c r="A784" t="s">
        <v>20</v>
      </c>
      <c r="B784">
        <v>161</v>
      </c>
    </row>
    <row r="785" spans="1:2" hidden="1" x14ac:dyDescent="0.3">
      <c r="A785" t="s">
        <v>20</v>
      </c>
      <c r="B785">
        <v>138</v>
      </c>
    </row>
    <row r="786" spans="1:2" hidden="1" x14ac:dyDescent="0.3">
      <c r="A786" t="s">
        <v>20</v>
      </c>
      <c r="B786">
        <v>3308</v>
      </c>
    </row>
    <row r="787" spans="1:2" hidden="1" x14ac:dyDescent="0.3">
      <c r="A787" t="s">
        <v>20</v>
      </c>
      <c r="B787">
        <v>127</v>
      </c>
    </row>
    <row r="788" spans="1:2" hidden="1" x14ac:dyDescent="0.3">
      <c r="A788" t="s">
        <v>20</v>
      </c>
      <c r="B788">
        <v>207</v>
      </c>
    </row>
    <row r="789" spans="1:2" x14ac:dyDescent="0.3">
      <c r="A789" t="s">
        <v>14</v>
      </c>
      <c r="B789">
        <v>859</v>
      </c>
    </row>
    <row r="790" spans="1:2" hidden="1" x14ac:dyDescent="0.3">
      <c r="A790" t="s">
        <v>47</v>
      </c>
      <c r="B790">
        <v>31</v>
      </c>
    </row>
    <row r="791" spans="1:2" x14ac:dyDescent="0.3">
      <c r="A791" t="s">
        <v>14</v>
      </c>
      <c r="B791">
        <v>45</v>
      </c>
    </row>
    <row r="792" spans="1:2" hidden="1" x14ac:dyDescent="0.3">
      <c r="A792" t="s">
        <v>74</v>
      </c>
      <c r="B792">
        <v>1113</v>
      </c>
    </row>
    <row r="793" spans="1:2" x14ac:dyDescent="0.3">
      <c r="A793" t="s">
        <v>14</v>
      </c>
      <c r="B793">
        <v>6</v>
      </c>
    </row>
    <row r="794" spans="1:2" x14ac:dyDescent="0.3">
      <c r="A794" t="s">
        <v>14</v>
      </c>
      <c r="B794">
        <v>7</v>
      </c>
    </row>
    <row r="795" spans="1:2" hidden="1" x14ac:dyDescent="0.3">
      <c r="A795" t="s">
        <v>20</v>
      </c>
      <c r="B795">
        <v>181</v>
      </c>
    </row>
    <row r="796" spans="1:2" hidden="1" x14ac:dyDescent="0.3">
      <c r="A796" t="s">
        <v>20</v>
      </c>
      <c r="B796">
        <v>110</v>
      </c>
    </row>
    <row r="797" spans="1:2" x14ac:dyDescent="0.3">
      <c r="A797" t="s">
        <v>14</v>
      </c>
      <c r="B797">
        <v>31</v>
      </c>
    </row>
    <row r="798" spans="1:2" x14ac:dyDescent="0.3">
      <c r="A798" t="s">
        <v>14</v>
      </c>
      <c r="B798">
        <v>78</v>
      </c>
    </row>
    <row r="799" spans="1:2" hidden="1" x14ac:dyDescent="0.3">
      <c r="A799" t="s">
        <v>20</v>
      </c>
      <c r="B799">
        <v>185</v>
      </c>
    </row>
    <row r="800" spans="1:2" hidden="1" x14ac:dyDescent="0.3">
      <c r="A800" t="s">
        <v>20</v>
      </c>
      <c r="B800">
        <v>121</v>
      </c>
    </row>
    <row r="801" spans="1:2" x14ac:dyDescent="0.3">
      <c r="A801" t="s">
        <v>14</v>
      </c>
      <c r="B801">
        <v>1225</v>
      </c>
    </row>
    <row r="802" spans="1:2" x14ac:dyDescent="0.3">
      <c r="A802" t="s">
        <v>14</v>
      </c>
      <c r="B802">
        <v>1</v>
      </c>
    </row>
    <row r="803" spans="1:2" hidden="1" x14ac:dyDescent="0.3">
      <c r="A803" t="s">
        <v>20</v>
      </c>
      <c r="B803">
        <v>106</v>
      </c>
    </row>
    <row r="804" spans="1:2" hidden="1" x14ac:dyDescent="0.3">
      <c r="A804" t="s">
        <v>20</v>
      </c>
      <c r="B804">
        <v>142</v>
      </c>
    </row>
    <row r="805" spans="1:2" hidden="1" x14ac:dyDescent="0.3">
      <c r="A805" t="s">
        <v>20</v>
      </c>
      <c r="B805">
        <v>233</v>
      </c>
    </row>
    <row r="806" spans="1:2" hidden="1" x14ac:dyDescent="0.3">
      <c r="A806" t="s">
        <v>20</v>
      </c>
      <c r="B806">
        <v>218</v>
      </c>
    </row>
    <row r="807" spans="1:2" x14ac:dyDescent="0.3">
      <c r="A807" t="s">
        <v>14</v>
      </c>
      <c r="B807">
        <v>67</v>
      </c>
    </row>
    <row r="808" spans="1:2" hidden="1" x14ac:dyDescent="0.3">
      <c r="A808" t="s">
        <v>20</v>
      </c>
      <c r="B808">
        <v>76</v>
      </c>
    </row>
    <row r="809" spans="1:2" hidden="1" x14ac:dyDescent="0.3">
      <c r="A809" t="s">
        <v>20</v>
      </c>
      <c r="B809">
        <v>43</v>
      </c>
    </row>
    <row r="810" spans="1:2" x14ac:dyDescent="0.3">
      <c r="A810" t="s">
        <v>14</v>
      </c>
      <c r="B810">
        <v>19</v>
      </c>
    </row>
    <row r="811" spans="1:2" x14ac:dyDescent="0.3">
      <c r="A811" t="s">
        <v>14</v>
      </c>
      <c r="B811">
        <v>2108</v>
      </c>
    </row>
    <row r="812" spans="1:2" hidden="1" x14ac:dyDescent="0.3">
      <c r="A812" t="s">
        <v>20</v>
      </c>
      <c r="B812">
        <v>221</v>
      </c>
    </row>
    <row r="813" spans="1:2" x14ac:dyDescent="0.3">
      <c r="A813" t="s">
        <v>14</v>
      </c>
      <c r="B813">
        <v>679</v>
      </c>
    </row>
    <row r="814" spans="1:2" hidden="1" x14ac:dyDescent="0.3">
      <c r="A814" t="s">
        <v>20</v>
      </c>
      <c r="B814">
        <v>2805</v>
      </c>
    </row>
    <row r="815" spans="1:2" hidden="1" x14ac:dyDescent="0.3">
      <c r="A815" t="s">
        <v>20</v>
      </c>
      <c r="B815">
        <v>68</v>
      </c>
    </row>
    <row r="816" spans="1:2" x14ac:dyDescent="0.3">
      <c r="A816" t="s">
        <v>14</v>
      </c>
      <c r="B816">
        <v>36</v>
      </c>
    </row>
    <row r="817" spans="1:2" hidden="1" x14ac:dyDescent="0.3">
      <c r="A817" t="s">
        <v>20</v>
      </c>
      <c r="B817">
        <v>183</v>
      </c>
    </row>
    <row r="818" spans="1:2" hidden="1" x14ac:dyDescent="0.3">
      <c r="A818" t="s">
        <v>20</v>
      </c>
      <c r="B818">
        <v>133</v>
      </c>
    </row>
    <row r="819" spans="1:2" hidden="1" x14ac:dyDescent="0.3">
      <c r="A819" t="s">
        <v>20</v>
      </c>
      <c r="B819">
        <v>2489</v>
      </c>
    </row>
    <row r="820" spans="1:2" hidden="1" x14ac:dyDescent="0.3">
      <c r="A820" t="s">
        <v>20</v>
      </c>
      <c r="B820">
        <v>69</v>
      </c>
    </row>
    <row r="821" spans="1:2" x14ac:dyDescent="0.3">
      <c r="A821" t="s">
        <v>14</v>
      </c>
      <c r="B821">
        <v>47</v>
      </c>
    </row>
    <row r="822" spans="1:2" hidden="1" x14ac:dyDescent="0.3">
      <c r="A822" t="s">
        <v>20</v>
      </c>
      <c r="B822">
        <v>279</v>
      </c>
    </row>
    <row r="823" spans="1:2" hidden="1" x14ac:dyDescent="0.3">
      <c r="A823" t="s">
        <v>20</v>
      </c>
      <c r="B823">
        <v>210</v>
      </c>
    </row>
    <row r="824" spans="1:2" hidden="1" x14ac:dyDescent="0.3">
      <c r="A824" t="s">
        <v>20</v>
      </c>
      <c r="B824">
        <v>2100</v>
      </c>
    </row>
    <row r="825" spans="1:2" hidden="1" x14ac:dyDescent="0.3">
      <c r="A825" t="s">
        <v>20</v>
      </c>
      <c r="B825">
        <v>252</v>
      </c>
    </row>
    <row r="826" spans="1:2" hidden="1" x14ac:dyDescent="0.3">
      <c r="A826" t="s">
        <v>20</v>
      </c>
      <c r="B826">
        <v>1280</v>
      </c>
    </row>
    <row r="827" spans="1:2" hidden="1" x14ac:dyDescent="0.3">
      <c r="A827" t="s">
        <v>20</v>
      </c>
      <c r="B827">
        <v>157</v>
      </c>
    </row>
    <row r="828" spans="1:2" hidden="1" x14ac:dyDescent="0.3">
      <c r="A828" t="s">
        <v>20</v>
      </c>
      <c r="B828">
        <v>194</v>
      </c>
    </row>
    <row r="829" spans="1:2" hidden="1" x14ac:dyDescent="0.3">
      <c r="A829" t="s">
        <v>20</v>
      </c>
      <c r="B829">
        <v>82</v>
      </c>
    </row>
    <row r="830" spans="1:2" x14ac:dyDescent="0.3">
      <c r="A830" t="s">
        <v>14</v>
      </c>
      <c r="B830">
        <v>70</v>
      </c>
    </row>
    <row r="831" spans="1:2" x14ac:dyDescent="0.3">
      <c r="A831" t="s">
        <v>14</v>
      </c>
      <c r="B831">
        <v>154</v>
      </c>
    </row>
    <row r="832" spans="1:2" x14ac:dyDescent="0.3">
      <c r="A832" t="s">
        <v>14</v>
      </c>
      <c r="B832">
        <v>22</v>
      </c>
    </row>
    <row r="833" spans="1:2" hidden="1" x14ac:dyDescent="0.3">
      <c r="A833" t="s">
        <v>20</v>
      </c>
      <c r="B833">
        <v>4233</v>
      </c>
    </row>
    <row r="834" spans="1:2" hidden="1" x14ac:dyDescent="0.3">
      <c r="A834" t="s">
        <v>20</v>
      </c>
      <c r="B834">
        <v>1297</v>
      </c>
    </row>
    <row r="835" spans="1:2" hidden="1" x14ac:dyDescent="0.3">
      <c r="A835" t="s">
        <v>20</v>
      </c>
      <c r="B835">
        <v>165</v>
      </c>
    </row>
    <row r="836" spans="1:2" hidden="1" x14ac:dyDescent="0.3">
      <c r="A836" t="s">
        <v>20</v>
      </c>
      <c r="B836">
        <v>119</v>
      </c>
    </row>
    <row r="837" spans="1:2" x14ac:dyDescent="0.3">
      <c r="A837" t="s">
        <v>14</v>
      </c>
      <c r="B837">
        <v>1758</v>
      </c>
    </row>
    <row r="838" spans="1:2" x14ac:dyDescent="0.3">
      <c r="A838" t="s">
        <v>14</v>
      </c>
      <c r="B838">
        <v>94</v>
      </c>
    </row>
    <row r="839" spans="1:2" hidden="1" x14ac:dyDescent="0.3">
      <c r="A839" t="s">
        <v>20</v>
      </c>
      <c r="B839">
        <v>1797</v>
      </c>
    </row>
    <row r="840" spans="1:2" hidden="1" x14ac:dyDescent="0.3">
      <c r="A840" t="s">
        <v>20</v>
      </c>
      <c r="B840">
        <v>261</v>
      </c>
    </row>
    <row r="841" spans="1:2" hidden="1" x14ac:dyDescent="0.3">
      <c r="A841" t="s">
        <v>20</v>
      </c>
      <c r="B841">
        <v>157</v>
      </c>
    </row>
    <row r="842" spans="1:2" hidden="1" x14ac:dyDescent="0.3">
      <c r="A842" t="s">
        <v>20</v>
      </c>
      <c r="B842">
        <v>3533</v>
      </c>
    </row>
    <row r="843" spans="1:2" hidden="1" x14ac:dyDescent="0.3">
      <c r="A843" t="s">
        <v>20</v>
      </c>
      <c r="B843">
        <v>155</v>
      </c>
    </row>
    <row r="844" spans="1:2" hidden="1" x14ac:dyDescent="0.3">
      <c r="A844" t="s">
        <v>20</v>
      </c>
      <c r="B844">
        <v>132</v>
      </c>
    </row>
    <row r="845" spans="1:2" x14ac:dyDescent="0.3">
      <c r="A845" t="s">
        <v>14</v>
      </c>
      <c r="B845">
        <v>33</v>
      </c>
    </row>
    <row r="846" spans="1:2" hidden="1" x14ac:dyDescent="0.3">
      <c r="A846" t="s">
        <v>74</v>
      </c>
      <c r="B846">
        <v>94</v>
      </c>
    </row>
    <row r="847" spans="1:2" hidden="1" x14ac:dyDescent="0.3">
      <c r="A847" t="s">
        <v>20</v>
      </c>
      <c r="B847">
        <v>1354</v>
      </c>
    </row>
    <row r="848" spans="1:2" hidden="1" x14ac:dyDescent="0.3">
      <c r="A848" t="s">
        <v>20</v>
      </c>
      <c r="B848">
        <v>48</v>
      </c>
    </row>
    <row r="849" spans="1:2" hidden="1" x14ac:dyDescent="0.3">
      <c r="A849" t="s">
        <v>20</v>
      </c>
      <c r="B849">
        <v>110</v>
      </c>
    </row>
    <row r="850" spans="1:2" hidden="1" x14ac:dyDescent="0.3">
      <c r="A850" t="s">
        <v>20</v>
      </c>
      <c r="B850">
        <v>172</v>
      </c>
    </row>
    <row r="851" spans="1:2" hidden="1" x14ac:dyDescent="0.3">
      <c r="A851" t="s">
        <v>20</v>
      </c>
      <c r="B851">
        <v>307</v>
      </c>
    </row>
    <row r="852" spans="1:2" x14ac:dyDescent="0.3">
      <c r="A852" t="s">
        <v>14</v>
      </c>
      <c r="B852">
        <v>1</v>
      </c>
    </row>
    <row r="853" spans="1:2" hidden="1" x14ac:dyDescent="0.3">
      <c r="A853" t="s">
        <v>20</v>
      </c>
      <c r="B853">
        <v>160</v>
      </c>
    </row>
    <row r="854" spans="1:2" x14ac:dyDescent="0.3">
      <c r="A854" t="s">
        <v>14</v>
      </c>
      <c r="B854">
        <v>31</v>
      </c>
    </row>
    <row r="855" spans="1:2" hidden="1" x14ac:dyDescent="0.3">
      <c r="A855" t="s">
        <v>20</v>
      </c>
      <c r="B855">
        <v>1467</v>
      </c>
    </row>
    <row r="856" spans="1:2" hidden="1" x14ac:dyDescent="0.3">
      <c r="A856" t="s">
        <v>20</v>
      </c>
      <c r="B856">
        <v>2662</v>
      </c>
    </row>
    <row r="857" spans="1:2" hidden="1" x14ac:dyDescent="0.3">
      <c r="A857" t="s">
        <v>20</v>
      </c>
      <c r="B857">
        <v>452</v>
      </c>
    </row>
    <row r="858" spans="1:2" hidden="1" x14ac:dyDescent="0.3">
      <c r="A858" t="s">
        <v>20</v>
      </c>
      <c r="B858">
        <v>158</v>
      </c>
    </row>
    <row r="859" spans="1:2" hidden="1" x14ac:dyDescent="0.3">
      <c r="A859" t="s">
        <v>20</v>
      </c>
      <c r="B859">
        <v>225</v>
      </c>
    </row>
    <row r="860" spans="1:2" x14ac:dyDescent="0.3">
      <c r="A860" t="s">
        <v>14</v>
      </c>
      <c r="B860">
        <v>35</v>
      </c>
    </row>
    <row r="861" spans="1:2" x14ac:dyDescent="0.3">
      <c r="A861" t="s">
        <v>14</v>
      </c>
      <c r="B861">
        <v>63</v>
      </c>
    </row>
    <row r="862" spans="1:2" hidden="1" x14ac:dyDescent="0.3">
      <c r="A862" t="s">
        <v>20</v>
      </c>
      <c r="B862">
        <v>65</v>
      </c>
    </row>
    <row r="863" spans="1:2" hidden="1" x14ac:dyDescent="0.3">
      <c r="A863" t="s">
        <v>20</v>
      </c>
      <c r="B863">
        <v>163</v>
      </c>
    </row>
    <row r="864" spans="1:2" hidden="1" x14ac:dyDescent="0.3">
      <c r="A864" t="s">
        <v>20</v>
      </c>
      <c r="B864">
        <v>85</v>
      </c>
    </row>
    <row r="865" spans="1:2" hidden="1" x14ac:dyDescent="0.3">
      <c r="A865" t="s">
        <v>20</v>
      </c>
      <c r="B865">
        <v>217</v>
      </c>
    </row>
    <row r="866" spans="1:2" hidden="1" x14ac:dyDescent="0.3">
      <c r="A866" t="s">
        <v>20</v>
      </c>
      <c r="B866">
        <v>150</v>
      </c>
    </row>
    <row r="867" spans="1:2" hidden="1" x14ac:dyDescent="0.3">
      <c r="A867" t="s">
        <v>20</v>
      </c>
      <c r="B867">
        <v>3272</v>
      </c>
    </row>
    <row r="868" spans="1:2" hidden="1" x14ac:dyDescent="0.3">
      <c r="A868" t="s">
        <v>74</v>
      </c>
      <c r="B868">
        <v>898</v>
      </c>
    </row>
    <row r="869" spans="1:2" hidden="1" x14ac:dyDescent="0.3">
      <c r="A869" t="s">
        <v>20</v>
      </c>
      <c r="B869">
        <v>300</v>
      </c>
    </row>
    <row r="870" spans="1:2" hidden="1" x14ac:dyDescent="0.3">
      <c r="A870" t="s">
        <v>20</v>
      </c>
      <c r="B870">
        <v>126</v>
      </c>
    </row>
    <row r="871" spans="1:2" x14ac:dyDescent="0.3">
      <c r="A871" t="s">
        <v>14</v>
      </c>
      <c r="B871">
        <v>526</v>
      </c>
    </row>
    <row r="872" spans="1:2" x14ac:dyDescent="0.3">
      <c r="A872" t="s">
        <v>14</v>
      </c>
      <c r="B872">
        <v>121</v>
      </c>
    </row>
    <row r="873" spans="1:2" hidden="1" x14ac:dyDescent="0.3">
      <c r="A873" t="s">
        <v>20</v>
      </c>
      <c r="B873">
        <v>2320</v>
      </c>
    </row>
    <row r="874" spans="1:2" hidden="1" x14ac:dyDescent="0.3">
      <c r="A874" t="s">
        <v>20</v>
      </c>
      <c r="B874">
        <v>81</v>
      </c>
    </row>
    <row r="875" spans="1:2" hidden="1" x14ac:dyDescent="0.3">
      <c r="A875" t="s">
        <v>20</v>
      </c>
      <c r="B875">
        <v>1887</v>
      </c>
    </row>
    <row r="876" spans="1:2" hidden="1" x14ac:dyDescent="0.3">
      <c r="A876" t="s">
        <v>20</v>
      </c>
      <c r="B876">
        <v>4358</v>
      </c>
    </row>
    <row r="877" spans="1:2" x14ac:dyDescent="0.3">
      <c r="A877" t="s">
        <v>14</v>
      </c>
      <c r="B877">
        <v>67</v>
      </c>
    </row>
    <row r="878" spans="1:2" x14ac:dyDescent="0.3">
      <c r="A878" t="s">
        <v>14</v>
      </c>
      <c r="B878">
        <v>57</v>
      </c>
    </row>
    <row r="879" spans="1:2" x14ac:dyDescent="0.3">
      <c r="A879" t="s">
        <v>14</v>
      </c>
      <c r="B879">
        <v>1229</v>
      </c>
    </row>
    <row r="880" spans="1:2" x14ac:dyDescent="0.3">
      <c r="A880" t="s">
        <v>14</v>
      </c>
      <c r="B880">
        <v>12</v>
      </c>
    </row>
    <row r="881" spans="1:2" hidden="1" x14ac:dyDescent="0.3">
      <c r="A881" t="s">
        <v>20</v>
      </c>
      <c r="B881">
        <v>53</v>
      </c>
    </row>
    <row r="882" spans="1:2" hidden="1" x14ac:dyDescent="0.3">
      <c r="A882" t="s">
        <v>20</v>
      </c>
      <c r="B882">
        <v>2414</v>
      </c>
    </row>
    <row r="883" spans="1:2" x14ac:dyDescent="0.3">
      <c r="A883" t="s">
        <v>14</v>
      </c>
      <c r="B883">
        <v>452</v>
      </c>
    </row>
    <row r="884" spans="1:2" hidden="1" x14ac:dyDescent="0.3">
      <c r="A884" t="s">
        <v>20</v>
      </c>
      <c r="B884">
        <v>80</v>
      </c>
    </row>
    <row r="885" spans="1:2" hidden="1" x14ac:dyDescent="0.3">
      <c r="A885" t="s">
        <v>20</v>
      </c>
      <c r="B885">
        <v>193</v>
      </c>
    </row>
    <row r="886" spans="1:2" x14ac:dyDescent="0.3">
      <c r="A886" t="s">
        <v>14</v>
      </c>
      <c r="B886">
        <v>1886</v>
      </c>
    </row>
    <row r="887" spans="1:2" hidden="1" x14ac:dyDescent="0.3">
      <c r="A887" t="s">
        <v>20</v>
      </c>
      <c r="B887">
        <v>52</v>
      </c>
    </row>
    <row r="888" spans="1:2" x14ac:dyDescent="0.3">
      <c r="A888" t="s">
        <v>14</v>
      </c>
      <c r="B888">
        <v>1825</v>
      </c>
    </row>
    <row r="889" spans="1:2" x14ac:dyDescent="0.3">
      <c r="A889" t="s">
        <v>14</v>
      </c>
      <c r="B889">
        <v>31</v>
      </c>
    </row>
    <row r="890" spans="1:2" hidden="1" x14ac:dyDescent="0.3">
      <c r="A890" t="s">
        <v>20</v>
      </c>
      <c r="B890">
        <v>290</v>
      </c>
    </row>
    <row r="891" spans="1:2" hidden="1" x14ac:dyDescent="0.3">
      <c r="A891" t="s">
        <v>20</v>
      </c>
      <c r="B891">
        <v>122</v>
      </c>
    </row>
    <row r="892" spans="1:2" hidden="1" x14ac:dyDescent="0.3">
      <c r="A892" t="s">
        <v>20</v>
      </c>
      <c r="B892">
        <v>1470</v>
      </c>
    </row>
    <row r="893" spans="1:2" hidden="1" x14ac:dyDescent="0.3">
      <c r="A893" t="s">
        <v>20</v>
      </c>
      <c r="B893">
        <v>165</v>
      </c>
    </row>
    <row r="894" spans="1:2" hidden="1" x14ac:dyDescent="0.3">
      <c r="A894" t="s">
        <v>20</v>
      </c>
      <c r="B894">
        <v>182</v>
      </c>
    </row>
    <row r="895" spans="1:2" hidden="1" x14ac:dyDescent="0.3">
      <c r="A895" t="s">
        <v>20</v>
      </c>
      <c r="B895">
        <v>199</v>
      </c>
    </row>
    <row r="896" spans="1:2" hidden="1" x14ac:dyDescent="0.3">
      <c r="A896" t="s">
        <v>20</v>
      </c>
      <c r="B896">
        <v>56</v>
      </c>
    </row>
    <row r="897" spans="1:2" x14ac:dyDescent="0.3">
      <c r="A897" t="s">
        <v>14</v>
      </c>
      <c r="B897">
        <v>107</v>
      </c>
    </row>
    <row r="898" spans="1:2" hidden="1" x14ac:dyDescent="0.3">
      <c r="A898" t="s">
        <v>20</v>
      </c>
      <c r="B898">
        <v>1460</v>
      </c>
    </row>
    <row r="899" spans="1:2" x14ac:dyDescent="0.3">
      <c r="A899" t="s">
        <v>14</v>
      </c>
      <c r="B899">
        <v>27</v>
      </c>
    </row>
    <row r="900" spans="1:2" x14ac:dyDescent="0.3">
      <c r="A900" t="s">
        <v>14</v>
      </c>
      <c r="B900">
        <v>1221</v>
      </c>
    </row>
    <row r="901" spans="1:2" hidden="1" x14ac:dyDescent="0.3">
      <c r="A901" t="s">
        <v>20</v>
      </c>
      <c r="B901">
        <v>123</v>
      </c>
    </row>
    <row r="902" spans="1:2" x14ac:dyDescent="0.3">
      <c r="A902" t="s">
        <v>14</v>
      </c>
      <c r="B902">
        <v>1</v>
      </c>
    </row>
    <row r="903" spans="1:2" hidden="1" x14ac:dyDescent="0.3">
      <c r="A903" t="s">
        <v>20</v>
      </c>
      <c r="B903">
        <v>159</v>
      </c>
    </row>
    <row r="904" spans="1:2" hidden="1" x14ac:dyDescent="0.3">
      <c r="A904" t="s">
        <v>20</v>
      </c>
      <c r="B904">
        <v>110</v>
      </c>
    </row>
    <row r="905" spans="1:2" hidden="1" x14ac:dyDescent="0.3">
      <c r="A905" t="s">
        <v>47</v>
      </c>
      <c r="B905">
        <v>14</v>
      </c>
    </row>
    <row r="906" spans="1:2" x14ac:dyDescent="0.3">
      <c r="A906" t="s">
        <v>14</v>
      </c>
      <c r="B906">
        <v>16</v>
      </c>
    </row>
    <row r="907" spans="1:2" hidden="1" x14ac:dyDescent="0.3">
      <c r="A907" t="s">
        <v>20</v>
      </c>
      <c r="B907">
        <v>236</v>
      </c>
    </row>
    <row r="908" spans="1:2" hidden="1" x14ac:dyDescent="0.3">
      <c r="A908" t="s">
        <v>20</v>
      </c>
      <c r="B908">
        <v>191</v>
      </c>
    </row>
    <row r="909" spans="1:2" x14ac:dyDescent="0.3">
      <c r="A909" t="s">
        <v>14</v>
      </c>
      <c r="B909">
        <v>41</v>
      </c>
    </row>
    <row r="910" spans="1:2" hidden="1" x14ac:dyDescent="0.3">
      <c r="A910" t="s">
        <v>20</v>
      </c>
      <c r="B910">
        <v>3934</v>
      </c>
    </row>
    <row r="911" spans="1:2" hidden="1" x14ac:dyDescent="0.3">
      <c r="A911" t="s">
        <v>20</v>
      </c>
      <c r="B911">
        <v>80</v>
      </c>
    </row>
    <row r="912" spans="1:2" hidden="1" x14ac:dyDescent="0.3">
      <c r="A912" t="s">
        <v>74</v>
      </c>
      <c r="B912">
        <v>296</v>
      </c>
    </row>
    <row r="913" spans="1:2" hidden="1" x14ac:dyDescent="0.3">
      <c r="A913" t="s">
        <v>20</v>
      </c>
      <c r="B913">
        <v>462</v>
      </c>
    </row>
    <row r="914" spans="1:2" hidden="1" x14ac:dyDescent="0.3">
      <c r="A914" t="s">
        <v>20</v>
      </c>
      <c r="B914">
        <v>179</v>
      </c>
    </row>
    <row r="915" spans="1:2" x14ac:dyDescent="0.3">
      <c r="A915" t="s">
        <v>14</v>
      </c>
      <c r="B915">
        <v>523</v>
      </c>
    </row>
    <row r="916" spans="1:2" x14ac:dyDescent="0.3">
      <c r="A916" t="s">
        <v>14</v>
      </c>
      <c r="B916">
        <v>141</v>
      </c>
    </row>
    <row r="917" spans="1:2" hidden="1" x14ac:dyDescent="0.3">
      <c r="A917" t="s">
        <v>20</v>
      </c>
      <c r="B917">
        <v>1866</v>
      </c>
    </row>
    <row r="918" spans="1:2" x14ac:dyDescent="0.3">
      <c r="A918" t="s">
        <v>14</v>
      </c>
      <c r="B918">
        <v>52</v>
      </c>
    </row>
    <row r="919" spans="1:2" hidden="1" x14ac:dyDescent="0.3">
      <c r="A919" t="s">
        <v>47</v>
      </c>
      <c r="B919">
        <v>27</v>
      </c>
    </row>
    <row r="920" spans="1:2" hidden="1" x14ac:dyDescent="0.3">
      <c r="A920" t="s">
        <v>20</v>
      </c>
      <c r="B920">
        <v>156</v>
      </c>
    </row>
    <row r="921" spans="1:2" x14ac:dyDescent="0.3">
      <c r="A921" t="s">
        <v>14</v>
      </c>
      <c r="B921">
        <v>225</v>
      </c>
    </row>
    <row r="922" spans="1:2" hidden="1" x14ac:dyDescent="0.3">
      <c r="A922" t="s">
        <v>20</v>
      </c>
      <c r="B922">
        <v>255</v>
      </c>
    </row>
    <row r="923" spans="1:2" x14ac:dyDescent="0.3">
      <c r="A923" t="s">
        <v>14</v>
      </c>
      <c r="B923">
        <v>38</v>
      </c>
    </row>
    <row r="924" spans="1:2" hidden="1" x14ac:dyDescent="0.3">
      <c r="A924" t="s">
        <v>20</v>
      </c>
      <c r="B924">
        <v>2261</v>
      </c>
    </row>
    <row r="925" spans="1:2" hidden="1" x14ac:dyDescent="0.3">
      <c r="A925" t="s">
        <v>20</v>
      </c>
      <c r="B925">
        <v>40</v>
      </c>
    </row>
    <row r="926" spans="1:2" hidden="1" x14ac:dyDescent="0.3">
      <c r="A926" t="s">
        <v>20</v>
      </c>
      <c r="B926">
        <v>2289</v>
      </c>
    </row>
    <row r="927" spans="1:2" hidden="1" x14ac:dyDescent="0.3">
      <c r="A927" t="s">
        <v>20</v>
      </c>
      <c r="B927">
        <v>65</v>
      </c>
    </row>
    <row r="928" spans="1:2" x14ac:dyDescent="0.3">
      <c r="A928" t="s">
        <v>14</v>
      </c>
      <c r="B928">
        <v>15</v>
      </c>
    </row>
    <row r="929" spans="1:2" x14ac:dyDescent="0.3">
      <c r="A929" t="s">
        <v>14</v>
      </c>
      <c r="B929">
        <v>37</v>
      </c>
    </row>
    <row r="930" spans="1:2" hidden="1" x14ac:dyDescent="0.3">
      <c r="A930" t="s">
        <v>20</v>
      </c>
      <c r="B930">
        <v>3777</v>
      </c>
    </row>
    <row r="931" spans="1:2" hidden="1" x14ac:dyDescent="0.3">
      <c r="A931" t="s">
        <v>20</v>
      </c>
      <c r="B931">
        <v>184</v>
      </c>
    </row>
    <row r="932" spans="1:2" hidden="1" x14ac:dyDescent="0.3">
      <c r="A932" t="s">
        <v>20</v>
      </c>
      <c r="B932">
        <v>85</v>
      </c>
    </row>
    <row r="933" spans="1:2" x14ac:dyDescent="0.3">
      <c r="A933" t="s">
        <v>14</v>
      </c>
      <c r="B933">
        <v>112</v>
      </c>
    </row>
    <row r="934" spans="1:2" hidden="1" x14ac:dyDescent="0.3">
      <c r="A934" t="s">
        <v>20</v>
      </c>
      <c r="B934">
        <v>144</v>
      </c>
    </row>
    <row r="935" spans="1:2" hidden="1" x14ac:dyDescent="0.3">
      <c r="A935" t="s">
        <v>20</v>
      </c>
      <c r="B935">
        <v>1902</v>
      </c>
    </row>
    <row r="936" spans="1:2" hidden="1" x14ac:dyDescent="0.3">
      <c r="A936" t="s">
        <v>20</v>
      </c>
      <c r="B936">
        <v>105</v>
      </c>
    </row>
    <row r="937" spans="1:2" hidden="1" x14ac:dyDescent="0.3">
      <c r="A937" t="s">
        <v>20</v>
      </c>
      <c r="B937">
        <v>132</v>
      </c>
    </row>
    <row r="938" spans="1:2" x14ac:dyDescent="0.3">
      <c r="A938" t="s">
        <v>14</v>
      </c>
      <c r="B938">
        <v>21</v>
      </c>
    </row>
    <row r="939" spans="1:2" hidden="1" x14ac:dyDescent="0.3">
      <c r="A939" t="s">
        <v>74</v>
      </c>
      <c r="B939">
        <v>976</v>
      </c>
    </row>
    <row r="940" spans="1:2" hidden="1" x14ac:dyDescent="0.3">
      <c r="A940" t="s">
        <v>20</v>
      </c>
      <c r="B940">
        <v>96</v>
      </c>
    </row>
    <row r="941" spans="1:2" x14ac:dyDescent="0.3">
      <c r="A941" t="s">
        <v>14</v>
      </c>
      <c r="B941">
        <v>67</v>
      </c>
    </row>
    <row r="942" spans="1:2" hidden="1" x14ac:dyDescent="0.3">
      <c r="A942" t="s">
        <v>47</v>
      </c>
      <c r="B942">
        <v>66</v>
      </c>
    </row>
    <row r="943" spans="1:2" x14ac:dyDescent="0.3">
      <c r="A943" t="s">
        <v>14</v>
      </c>
      <c r="B943">
        <v>78</v>
      </c>
    </row>
    <row r="944" spans="1:2" x14ac:dyDescent="0.3">
      <c r="A944" t="s">
        <v>14</v>
      </c>
      <c r="B944">
        <v>67</v>
      </c>
    </row>
    <row r="945" spans="1:2" hidden="1" x14ac:dyDescent="0.3">
      <c r="A945" t="s">
        <v>20</v>
      </c>
      <c r="B945">
        <v>114</v>
      </c>
    </row>
    <row r="946" spans="1:2" x14ac:dyDescent="0.3">
      <c r="A946" t="s">
        <v>14</v>
      </c>
      <c r="B946">
        <v>263</v>
      </c>
    </row>
    <row r="947" spans="1:2" x14ac:dyDescent="0.3">
      <c r="A947" t="s">
        <v>14</v>
      </c>
      <c r="B947">
        <v>1691</v>
      </c>
    </row>
    <row r="948" spans="1:2" x14ac:dyDescent="0.3">
      <c r="A948" t="s">
        <v>14</v>
      </c>
      <c r="B948">
        <v>181</v>
      </c>
    </row>
    <row r="949" spans="1:2" x14ac:dyDescent="0.3">
      <c r="A949" t="s">
        <v>14</v>
      </c>
      <c r="B949">
        <v>13</v>
      </c>
    </row>
    <row r="950" spans="1:2" hidden="1" x14ac:dyDescent="0.3">
      <c r="A950" t="s">
        <v>74</v>
      </c>
      <c r="B950">
        <v>160</v>
      </c>
    </row>
    <row r="951" spans="1:2" hidden="1" x14ac:dyDescent="0.3">
      <c r="A951" t="s">
        <v>20</v>
      </c>
      <c r="B951">
        <v>203</v>
      </c>
    </row>
    <row r="952" spans="1:2" x14ac:dyDescent="0.3">
      <c r="A952" t="s">
        <v>14</v>
      </c>
      <c r="B952">
        <v>1</v>
      </c>
    </row>
    <row r="953" spans="1:2" hidden="1" x14ac:dyDescent="0.3">
      <c r="A953" t="s">
        <v>20</v>
      </c>
      <c r="B953">
        <v>1559</v>
      </c>
    </row>
    <row r="954" spans="1:2" hidden="1" x14ac:dyDescent="0.3">
      <c r="A954" t="s">
        <v>74</v>
      </c>
      <c r="B954">
        <v>2266</v>
      </c>
    </row>
    <row r="955" spans="1:2" x14ac:dyDescent="0.3">
      <c r="A955" t="s">
        <v>14</v>
      </c>
      <c r="B955">
        <v>21</v>
      </c>
    </row>
    <row r="956" spans="1:2" hidden="1" x14ac:dyDescent="0.3">
      <c r="A956" t="s">
        <v>20</v>
      </c>
      <c r="B956">
        <v>1548</v>
      </c>
    </row>
    <row r="957" spans="1:2" hidden="1" x14ac:dyDescent="0.3">
      <c r="A957" t="s">
        <v>20</v>
      </c>
      <c r="B957">
        <v>80</v>
      </c>
    </row>
    <row r="958" spans="1:2" x14ac:dyDescent="0.3">
      <c r="A958" t="s">
        <v>14</v>
      </c>
      <c r="B958">
        <v>830</v>
      </c>
    </row>
    <row r="959" spans="1:2" hidden="1" x14ac:dyDescent="0.3">
      <c r="A959" t="s">
        <v>20</v>
      </c>
      <c r="B959">
        <v>131</v>
      </c>
    </row>
    <row r="960" spans="1:2" hidden="1" x14ac:dyDescent="0.3">
      <c r="A960" t="s">
        <v>20</v>
      </c>
      <c r="B960">
        <v>112</v>
      </c>
    </row>
    <row r="961" spans="1:2" x14ac:dyDescent="0.3">
      <c r="A961" t="s">
        <v>14</v>
      </c>
      <c r="B961">
        <v>130</v>
      </c>
    </row>
    <row r="962" spans="1:2" x14ac:dyDescent="0.3">
      <c r="A962" t="s">
        <v>14</v>
      </c>
      <c r="B962">
        <v>55</v>
      </c>
    </row>
    <row r="963" spans="1:2" hidden="1" x14ac:dyDescent="0.3">
      <c r="A963" t="s">
        <v>20</v>
      </c>
      <c r="B963">
        <v>155</v>
      </c>
    </row>
    <row r="964" spans="1:2" hidden="1" x14ac:dyDescent="0.3">
      <c r="A964" t="s">
        <v>20</v>
      </c>
      <c r="B964">
        <v>266</v>
      </c>
    </row>
    <row r="965" spans="1:2" x14ac:dyDescent="0.3">
      <c r="A965" t="s">
        <v>14</v>
      </c>
      <c r="B965">
        <v>114</v>
      </c>
    </row>
    <row r="966" spans="1:2" hidden="1" x14ac:dyDescent="0.3">
      <c r="A966" t="s">
        <v>20</v>
      </c>
      <c r="B966">
        <v>155</v>
      </c>
    </row>
    <row r="967" spans="1:2" hidden="1" x14ac:dyDescent="0.3">
      <c r="A967" t="s">
        <v>20</v>
      </c>
      <c r="B967">
        <v>207</v>
      </c>
    </row>
    <row r="968" spans="1:2" hidden="1" x14ac:dyDescent="0.3">
      <c r="A968" t="s">
        <v>20</v>
      </c>
      <c r="B968">
        <v>245</v>
      </c>
    </row>
    <row r="969" spans="1:2" hidden="1" x14ac:dyDescent="0.3">
      <c r="A969" t="s">
        <v>20</v>
      </c>
      <c r="B969">
        <v>1573</v>
      </c>
    </row>
    <row r="970" spans="1:2" hidden="1" x14ac:dyDescent="0.3">
      <c r="A970" t="s">
        <v>20</v>
      </c>
      <c r="B970">
        <v>114</v>
      </c>
    </row>
    <row r="971" spans="1:2" hidden="1" x14ac:dyDescent="0.3">
      <c r="A971" t="s">
        <v>20</v>
      </c>
      <c r="B971">
        <v>93</v>
      </c>
    </row>
    <row r="972" spans="1:2" x14ac:dyDescent="0.3">
      <c r="A972" t="s">
        <v>14</v>
      </c>
      <c r="B972">
        <v>594</v>
      </c>
    </row>
    <row r="973" spans="1:2" x14ac:dyDescent="0.3">
      <c r="A973" t="s">
        <v>14</v>
      </c>
      <c r="B973">
        <v>24</v>
      </c>
    </row>
    <row r="974" spans="1:2" hidden="1" x14ac:dyDescent="0.3">
      <c r="A974" t="s">
        <v>20</v>
      </c>
      <c r="B974">
        <v>1681</v>
      </c>
    </row>
    <row r="975" spans="1:2" x14ac:dyDescent="0.3">
      <c r="A975" t="s">
        <v>14</v>
      </c>
      <c r="B975">
        <v>252</v>
      </c>
    </row>
    <row r="976" spans="1:2" hidden="1" x14ac:dyDescent="0.3">
      <c r="A976" t="s">
        <v>20</v>
      </c>
      <c r="B976">
        <v>32</v>
      </c>
    </row>
    <row r="977" spans="1:2" hidden="1" x14ac:dyDescent="0.3">
      <c r="A977" t="s">
        <v>20</v>
      </c>
      <c r="B977">
        <v>135</v>
      </c>
    </row>
    <row r="978" spans="1:2" hidden="1" x14ac:dyDescent="0.3">
      <c r="A978" t="s">
        <v>20</v>
      </c>
      <c r="B978">
        <v>140</v>
      </c>
    </row>
    <row r="979" spans="1:2" x14ac:dyDescent="0.3">
      <c r="A979" t="s">
        <v>14</v>
      </c>
      <c r="B979">
        <v>67</v>
      </c>
    </row>
    <row r="980" spans="1:2" hidden="1" x14ac:dyDescent="0.3">
      <c r="A980" t="s">
        <v>20</v>
      </c>
      <c r="B980">
        <v>92</v>
      </c>
    </row>
    <row r="981" spans="1:2" hidden="1" x14ac:dyDescent="0.3">
      <c r="A981" t="s">
        <v>20</v>
      </c>
      <c r="B981">
        <v>1015</v>
      </c>
    </row>
    <row r="982" spans="1:2" x14ac:dyDescent="0.3">
      <c r="A982" t="s">
        <v>14</v>
      </c>
      <c r="B982">
        <v>742</v>
      </c>
    </row>
    <row r="983" spans="1:2" hidden="1" x14ac:dyDescent="0.3">
      <c r="A983" t="s">
        <v>20</v>
      </c>
      <c r="B983">
        <v>323</v>
      </c>
    </row>
    <row r="984" spans="1:2" x14ac:dyDescent="0.3">
      <c r="A984" t="s">
        <v>14</v>
      </c>
      <c r="B984">
        <v>75</v>
      </c>
    </row>
    <row r="985" spans="1:2" hidden="1" x14ac:dyDescent="0.3">
      <c r="A985" t="s">
        <v>20</v>
      </c>
      <c r="B985">
        <v>2326</v>
      </c>
    </row>
    <row r="986" spans="1:2" hidden="1" x14ac:dyDescent="0.3">
      <c r="A986" t="s">
        <v>20</v>
      </c>
      <c r="B986">
        <v>381</v>
      </c>
    </row>
    <row r="987" spans="1:2" x14ac:dyDescent="0.3">
      <c r="A987" t="s">
        <v>14</v>
      </c>
      <c r="B987">
        <v>4405</v>
      </c>
    </row>
    <row r="988" spans="1:2" x14ac:dyDescent="0.3">
      <c r="A988" t="s">
        <v>14</v>
      </c>
      <c r="B988">
        <v>92</v>
      </c>
    </row>
    <row r="989" spans="1:2" hidden="1" x14ac:dyDescent="0.3">
      <c r="A989" t="s">
        <v>20</v>
      </c>
      <c r="B989">
        <v>480</v>
      </c>
    </row>
    <row r="990" spans="1:2" x14ac:dyDescent="0.3">
      <c r="A990" t="s">
        <v>14</v>
      </c>
      <c r="B990">
        <v>64</v>
      </c>
    </row>
    <row r="991" spans="1:2" hidden="1" x14ac:dyDescent="0.3">
      <c r="A991" t="s">
        <v>20</v>
      </c>
      <c r="B991">
        <v>226</v>
      </c>
    </row>
    <row r="992" spans="1:2" x14ac:dyDescent="0.3">
      <c r="A992" t="s">
        <v>14</v>
      </c>
      <c r="B992">
        <v>64</v>
      </c>
    </row>
    <row r="993" spans="1:2" hidden="1" x14ac:dyDescent="0.3">
      <c r="A993" t="s">
        <v>20</v>
      </c>
      <c r="B993">
        <v>241</v>
      </c>
    </row>
    <row r="994" spans="1:2" hidden="1" x14ac:dyDescent="0.3">
      <c r="A994" t="s">
        <v>20</v>
      </c>
      <c r="B994">
        <v>132</v>
      </c>
    </row>
    <row r="995" spans="1:2" hidden="1" x14ac:dyDescent="0.3">
      <c r="A995" t="s">
        <v>74</v>
      </c>
      <c r="B995">
        <v>75</v>
      </c>
    </row>
    <row r="996" spans="1:2" x14ac:dyDescent="0.3">
      <c r="A996" t="s">
        <v>14</v>
      </c>
      <c r="B996">
        <v>842</v>
      </c>
    </row>
    <row r="997" spans="1:2" hidden="1" x14ac:dyDescent="0.3">
      <c r="A997" t="s">
        <v>20</v>
      </c>
      <c r="B997">
        <v>2043</v>
      </c>
    </row>
    <row r="998" spans="1:2" x14ac:dyDescent="0.3">
      <c r="A998" t="s">
        <v>14</v>
      </c>
      <c r="B998">
        <v>112</v>
      </c>
    </row>
    <row r="999" spans="1:2" hidden="1" x14ac:dyDescent="0.3">
      <c r="A999" t="s">
        <v>74</v>
      </c>
      <c r="B999">
        <v>139</v>
      </c>
    </row>
    <row r="1000" spans="1:2" x14ac:dyDescent="0.3">
      <c r="A1000" t="s">
        <v>14</v>
      </c>
      <c r="B1000">
        <v>374</v>
      </c>
    </row>
    <row r="1001" spans="1:2" hidden="1" x14ac:dyDescent="0.3">
      <c r="A1001" t="s">
        <v>74</v>
      </c>
      <c r="B1001">
        <v>1122</v>
      </c>
    </row>
  </sheetData>
  <autoFilter ref="A1:B1001" xr:uid="{01382045-4481-4C3E-AF29-7F014A22919C}">
    <filterColumn colId="0">
      <filters>
        <filter val="failed"/>
      </filters>
    </filterColumn>
  </autoFilter>
  <conditionalFormatting sqref="A2:A1001">
    <cfRule type="containsText" dxfId="11" priority="1" operator="containsText" text="canceled">
      <formula>NOT(ISERROR(SEARCH("canceled",A2)))</formula>
    </cfRule>
    <cfRule type="containsText" dxfId="10" priority="2" operator="containsText" text="live">
      <formula>NOT(ISERROR(SEARCH("live",A2)))</formula>
    </cfRule>
    <cfRule type="containsText" dxfId="9" priority="3" operator="containsText" text="successful">
      <formula>NOT(ISERROR(SEARCH("successful",A2)))</formula>
    </cfRule>
    <cfRule type="containsText" dxfId="8" priority="4" operator="containsText" text="failed">
      <formula>NOT(ISERROR(SEARCH("failed",A2)))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80B6-D30E-4019-9324-7CFBD8F963E1}">
  <dimension ref="A1:K566"/>
  <sheetViews>
    <sheetView tabSelected="1" zoomScale="70" zoomScaleNormal="70" workbookViewId="0">
      <selection activeCell="K14" sqref="K14"/>
    </sheetView>
  </sheetViews>
  <sheetFormatPr defaultRowHeight="15.6" x14ac:dyDescent="0.3"/>
  <cols>
    <col min="1" max="1" width="9.3984375" bestFit="1" customWidth="1"/>
    <col min="2" max="3" width="13.8984375" customWidth="1"/>
    <col min="6" max="6" width="13.5" customWidth="1"/>
    <col min="9" max="9" width="38.09765625" customWidth="1"/>
    <col min="10" max="10" width="19.69921875" style="12" bestFit="1" customWidth="1"/>
    <col min="11" max="11" width="22.09765625" bestFit="1" customWidth="1"/>
  </cols>
  <sheetData>
    <row r="1" spans="1:11" s="4" customFormat="1" x14ac:dyDescent="0.3">
      <c r="A1" s="4" t="s">
        <v>4</v>
      </c>
      <c r="B1" s="4" t="s">
        <v>5</v>
      </c>
      <c r="E1" s="4" t="s">
        <v>4</v>
      </c>
      <c r="F1" s="4" t="s">
        <v>5</v>
      </c>
      <c r="I1" s="1" t="s">
        <v>2106</v>
      </c>
      <c r="J1" s="1" t="s">
        <v>2113</v>
      </c>
      <c r="K1" s="1" t="s">
        <v>2114</v>
      </c>
    </row>
    <row r="2" spans="1:11" x14ac:dyDescent="0.3">
      <c r="A2" t="s">
        <v>20</v>
      </c>
      <c r="B2">
        <v>158</v>
      </c>
      <c r="E2" t="s">
        <v>14</v>
      </c>
      <c r="F2">
        <v>0</v>
      </c>
      <c r="I2" s="11" t="s">
        <v>2112</v>
      </c>
      <c r="J2" s="13">
        <f>AVERAGE(B2:B566)</f>
        <v>851.14690265486729</v>
      </c>
      <c r="K2" s="5">
        <f>AVERAGE(F2:F365)</f>
        <v>585.61538461538464</v>
      </c>
    </row>
    <row r="3" spans="1:11" x14ac:dyDescent="0.3">
      <c r="A3" t="s">
        <v>20</v>
      </c>
      <c r="B3">
        <v>1425</v>
      </c>
      <c r="E3" t="s">
        <v>14</v>
      </c>
      <c r="F3">
        <v>24</v>
      </c>
      <c r="I3" s="11" t="s">
        <v>2111</v>
      </c>
      <c r="J3" s="13">
        <f>MEDIAN(B2:B566)</f>
        <v>201</v>
      </c>
      <c r="K3" s="5">
        <f>MEDIAN(F2:F365)</f>
        <v>114.5</v>
      </c>
    </row>
    <row r="4" spans="1:11" x14ac:dyDescent="0.3">
      <c r="A4" t="s">
        <v>20</v>
      </c>
      <c r="B4">
        <v>174</v>
      </c>
      <c r="E4" t="s">
        <v>14</v>
      </c>
      <c r="F4">
        <v>53</v>
      </c>
      <c r="I4" s="11" t="s">
        <v>2110</v>
      </c>
      <c r="J4" s="13">
        <f>MIN(B2:B566)</f>
        <v>16</v>
      </c>
      <c r="K4" s="5">
        <f>MIN(F2:F365)</f>
        <v>0</v>
      </c>
    </row>
    <row r="5" spans="1:11" x14ac:dyDescent="0.3">
      <c r="A5" t="s">
        <v>20</v>
      </c>
      <c r="B5">
        <v>227</v>
      </c>
      <c r="E5" t="s">
        <v>14</v>
      </c>
      <c r="F5">
        <v>18</v>
      </c>
      <c r="I5" s="11" t="s">
        <v>2109</v>
      </c>
      <c r="J5" s="13">
        <f>MAX(B2:B566)</f>
        <v>7295</v>
      </c>
      <c r="K5" s="5">
        <f>MAX(F2:F365)</f>
        <v>6080</v>
      </c>
    </row>
    <row r="6" spans="1:11" x14ac:dyDescent="0.3">
      <c r="A6" t="s">
        <v>20</v>
      </c>
      <c r="B6">
        <v>220</v>
      </c>
      <c r="E6" t="s">
        <v>14</v>
      </c>
      <c r="F6">
        <v>44</v>
      </c>
      <c r="I6" s="11" t="s">
        <v>2107</v>
      </c>
      <c r="J6" s="13">
        <f>VAR(B2:B566)</f>
        <v>1606216.5936295739</v>
      </c>
      <c r="K6" s="5">
        <f>VAR(F2:F365)</f>
        <v>924113.45496927318</v>
      </c>
    </row>
    <row r="7" spans="1:11" x14ac:dyDescent="0.3">
      <c r="A7" t="s">
        <v>20</v>
      </c>
      <c r="B7">
        <v>98</v>
      </c>
      <c r="E7" t="s">
        <v>14</v>
      </c>
      <c r="F7">
        <v>27</v>
      </c>
      <c r="I7" s="11" t="s">
        <v>2108</v>
      </c>
      <c r="J7" s="13">
        <f>STDEV(B2:B566)</f>
        <v>1267.366006183523</v>
      </c>
      <c r="K7" s="5">
        <f>STDEV(F2:F365)</f>
        <v>961.30819978260524</v>
      </c>
    </row>
    <row r="8" spans="1:11" x14ac:dyDescent="0.3">
      <c r="A8" t="s">
        <v>20</v>
      </c>
      <c r="B8">
        <v>100</v>
      </c>
      <c r="E8" t="s">
        <v>14</v>
      </c>
      <c r="F8">
        <v>55</v>
      </c>
    </row>
    <row r="9" spans="1:11" x14ac:dyDescent="0.3">
      <c r="A9" t="s">
        <v>20</v>
      </c>
      <c r="B9">
        <v>1249</v>
      </c>
      <c r="E9" t="s">
        <v>14</v>
      </c>
      <c r="F9">
        <v>200</v>
      </c>
      <c r="I9" s="11"/>
      <c r="J9" s="14"/>
      <c r="K9" s="10"/>
    </row>
    <row r="10" spans="1:11" x14ac:dyDescent="0.3">
      <c r="A10" t="s">
        <v>20</v>
      </c>
      <c r="B10">
        <v>1396</v>
      </c>
      <c r="E10" t="s">
        <v>14</v>
      </c>
      <c r="F10">
        <v>452</v>
      </c>
    </row>
    <row r="11" spans="1:11" x14ac:dyDescent="0.3">
      <c r="A11" t="s">
        <v>20</v>
      </c>
      <c r="B11">
        <v>890</v>
      </c>
      <c r="E11" t="s">
        <v>14</v>
      </c>
      <c r="F11">
        <v>674</v>
      </c>
    </row>
    <row r="12" spans="1:11" x14ac:dyDescent="0.3">
      <c r="A12" t="s">
        <v>20</v>
      </c>
      <c r="B12">
        <v>142</v>
      </c>
      <c r="E12" t="s">
        <v>14</v>
      </c>
      <c r="F12">
        <v>558</v>
      </c>
      <c r="G12" s="15" t="s">
        <v>2115</v>
      </c>
    </row>
    <row r="13" spans="1:11" x14ac:dyDescent="0.3">
      <c r="A13" t="s">
        <v>20</v>
      </c>
      <c r="B13">
        <v>2673</v>
      </c>
      <c r="E13" t="s">
        <v>14</v>
      </c>
      <c r="F13">
        <v>15</v>
      </c>
    </row>
    <row r="14" spans="1:11" x14ac:dyDescent="0.3">
      <c r="A14" t="s">
        <v>20</v>
      </c>
      <c r="B14">
        <v>163</v>
      </c>
      <c r="E14" t="s">
        <v>14</v>
      </c>
      <c r="F14">
        <v>2307</v>
      </c>
    </row>
    <row r="15" spans="1:11" x14ac:dyDescent="0.3">
      <c r="A15" t="s">
        <v>20</v>
      </c>
      <c r="B15">
        <v>2220</v>
      </c>
      <c r="E15" t="s">
        <v>14</v>
      </c>
      <c r="F15">
        <v>88</v>
      </c>
    </row>
    <row r="16" spans="1:11" x14ac:dyDescent="0.3">
      <c r="A16" t="s">
        <v>20</v>
      </c>
      <c r="B16">
        <v>1606</v>
      </c>
      <c r="E16" t="s">
        <v>14</v>
      </c>
      <c r="F16">
        <v>48</v>
      </c>
    </row>
    <row r="17" spans="1:6" x14ac:dyDescent="0.3">
      <c r="A17" t="s">
        <v>20</v>
      </c>
      <c r="B17">
        <v>129</v>
      </c>
      <c r="E17" t="s">
        <v>14</v>
      </c>
      <c r="F17">
        <v>1</v>
      </c>
    </row>
    <row r="18" spans="1:6" x14ac:dyDescent="0.3">
      <c r="A18" t="s">
        <v>20</v>
      </c>
      <c r="B18">
        <v>226</v>
      </c>
      <c r="E18" t="s">
        <v>14</v>
      </c>
      <c r="F18">
        <v>1467</v>
      </c>
    </row>
    <row r="19" spans="1:6" x14ac:dyDescent="0.3">
      <c r="A19" t="s">
        <v>20</v>
      </c>
      <c r="B19">
        <v>5419</v>
      </c>
      <c r="E19" t="s">
        <v>14</v>
      </c>
      <c r="F19">
        <v>75</v>
      </c>
    </row>
    <row r="20" spans="1:6" x14ac:dyDescent="0.3">
      <c r="A20" t="s">
        <v>20</v>
      </c>
      <c r="B20">
        <v>165</v>
      </c>
      <c r="E20" t="s">
        <v>14</v>
      </c>
      <c r="F20">
        <v>120</v>
      </c>
    </row>
    <row r="21" spans="1:6" x14ac:dyDescent="0.3">
      <c r="A21" t="s">
        <v>20</v>
      </c>
      <c r="B21">
        <v>1965</v>
      </c>
      <c r="E21" t="s">
        <v>14</v>
      </c>
      <c r="F21">
        <v>2253</v>
      </c>
    </row>
    <row r="22" spans="1:6" x14ac:dyDescent="0.3">
      <c r="A22" t="s">
        <v>20</v>
      </c>
      <c r="B22">
        <v>16</v>
      </c>
      <c r="E22" t="s">
        <v>14</v>
      </c>
      <c r="F22">
        <v>5</v>
      </c>
    </row>
    <row r="23" spans="1:6" x14ac:dyDescent="0.3">
      <c r="A23" t="s">
        <v>20</v>
      </c>
      <c r="B23">
        <v>107</v>
      </c>
      <c r="E23" t="s">
        <v>14</v>
      </c>
      <c r="F23">
        <v>38</v>
      </c>
    </row>
    <row r="24" spans="1:6" x14ac:dyDescent="0.3">
      <c r="A24" t="s">
        <v>20</v>
      </c>
      <c r="B24">
        <v>134</v>
      </c>
      <c r="E24" t="s">
        <v>14</v>
      </c>
      <c r="F24">
        <v>12</v>
      </c>
    </row>
    <row r="25" spans="1:6" x14ac:dyDescent="0.3">
      <c r="A25" t="s">
        <v>20</v>
      </c>
      <c r="B25">
        <v>198</v>
      </c>
      <c r="E25" t="s">
        <v>14</v>
      </c>
      <c r="F25">
        <v>1684</v>
      </c>
    </row>
    <row r="26" spans="1:6" x14ac:dyDescent="0.3">
      <c r="A26" t="s">
        <v>20</v>
      </c>
      <c r="B26">
        <v>111</v>
      </c>
      <c r="E26" t="s">
        <v>14</v>
      </c>
      <c r="F26">
        <v>56</v>
      </c>
    </row>
    <row r="27" spans="1:6" x14ac:dyDescent="0.3">
      <c r="A27" t="s">
        <v>20</v>
      </c>
      <c r="B27">
        <v>222</v>
      </c>
      <c r="E27" t="s">
        <v>14</v>
      </c>
      <c r="F27">
        <v>838</v>
      </c>
    </row>
    <row r="28" spans="1:6" x14ac:dyDescent="0.3">
      <c r="A28" t="s">
        <v>20</v>
      </c>
      <c r="B28">
        <v>6212</v>
      </c>
      <c r="E28" t="s">
        <v>14</v>
      </c>
      <c r="F28">
        <v>1000</v>
      </c>
    </row>
    <row r="29" spans="1:6" x14ac:dyDescent="0.3">
      <c r="A29" t="s">
        <v>20</v>
      </c>
      <c r="B29">
        <v>98</v>
      </c>
      <c r="E29" t="s">
        <v>14</v>
      </c>
      <c r="F29">
        <v>1482</v>
      </c>
    </row>
    <row r="30" spans="1:6" x14ac:dyDescent="0.3">
      <c r="A30" t="s">
        <v>20</v>
      </c>
      <c r="B30">
        <v>92</v>
      </c>
      <c r="E30" t="s">
        <v>14</v>
      </c>
      <c r="F30">
        <v>106</v>
      </c>
    </row>
    <row r="31" spans="1:6" x14ac:dyDescent="0.3">
      <c r="A31" t="s">
        <v>20</v>
      </c>
      <c r="B31">
        <v>149</v>
      </c>
      <c r="E31" t="s">
        <v>14</v>
      </c>
      <c r="F31">
        <v>679</v>
      </c>
    </row>
    <row r="32" spans="1:6" x14ac:dyDescent="0.3">
      <c r="A32" t="s">
        <v>20</v>
      </c>
      <c r="B32">
        <v>2431</v>
      </c>
      <c r="E32" t="s">
        <v>14</v>
      </c>
      <c r="F32">
        <v>1220</v>
      </c>
    </row>
    <row r="33" spans="1:6" x14ac:dyDescent="0.3">
      <c r="A33" t="s">
        <v>20</v>
      </c>
      <c r="B33">
        <v>303</v>
      </c>
      <c r="E33" t="s">
        <v>14</v>
      </c>
      <c r="F33">
        <v>1</v>
      </c>
    </row>
    <row r="34" spans="1:6" x14ac:dyDescent="0.3">
      <c r="A34" t="s">
        <v>20</v>
      </c>
      <c r="B34">
        <v>209</v>
      </c>
      <c r="E34" t="s">
        <v>14</v>
      </c>
      <c r="F34">
        <v>37</v>
      </c>
    </row>
    <row r="35" spans="1:6" x14ac:dyDescent="0.3">
      <c r="A35" t="s">
        <v>20</v>
      </c>
      <c r="B35">
        <v>131</v>
      </c>
      <c r="E35" t="s">
        <v>14</v>
      </c>
      <c r="F35">
        <v>60</v>
      </c>
    </row>
    <row r="36" spans="1:6" x14ac:dyDescent="0.3">
      <c r="A36" t="s">
        <v>20</v>
      </c>
      <c r="B36">
        <v>164</v>
      </c>
      <c r="E36" t="s">
        <v>14</v>
      </c>
      <c r="F36">
        <v>296</v>
      </c>
    </row>
    <row r="37" spans="1:6" x14ac:dyDescent="0.3">
      <c r="A37" t="s">
        <v>20</v>
      </c>
      <c r="B37">
        <v>201</v>
      </c>
      <c r="E37" t="s">
        <v>14</v>
      </c>
      <c r="F37">
        <v>3304</v>
      </c>
    </row>
    <row r="38" spans="1:6" x14ac:dyDescent="0.3">
      <c r="A38" t="s">
        <v>20</v>
      </c>
      <c r="B38">
        <v>211</v>
      </c>
      <c r="E38" t="s">
        <v>14</v>
      </c>
      <c r="F38">
        <v>73</v>
      </c>
    </row>
    <row r="39" spans="1:6" x14ac:dyDescent="0.3">
      <c r="A39" t="s">
        <v>20</v>
      </c>
      <c r="B39">
        <v>128</v>
      </c>
      <c r="E39" t="s">
        <v>14</v>
      </c>
      <c r="F39">
        <v>3387</v>
      </c>
    </row>
    <row r="40" spans="1:6" x14ac:dyDescent="0.3">
      <c r="A40" t="s">
        <v>20</v>
      </c>
      <c r="B40">
        <v>1600</v>
      </c>
      <c r="E40" t="s">
        <v>14</v>
      </c>
      <c r="F40">
        <v>662</v>
      </c>
    </row>
    <row r="41" spans="1:6" x14ac:dyDescent="0.3">
      <c r="A41" t="s">
        <v>20</v>
      </c>
      <c r="B41">
        <v>249</v>
      </c>
      <c r="E41" t="s">
        <v>14</v>
      </c>
      <c r="F41">
        <v>774</v>
      </c>
    </row>
    <row r="42" spans="1:6" x14ac:dyDescent="0.3">
      <c r="A42" t="s">
        <v>20</v>
      </c>
      <c r="B42">
        <v>236</v>
      </c>
      <c r="E42" t="s">
        <v>14</v>
      </c>
      <c r="F42">
        <v>672</v>
      </c>
    </row>
    <row r="43" spans="1:6" x14ac:dyDescent="0.3">
      <c r="A43" t="s">
        <v>20</v>
      </c>
      <c r="B43">
        <v>4065</v>
      </c>
      <c r="E43" t="s">
        <v>14</v>
      </c>
      <c r="F43">
        <v>940</v>
      </c>
    </row>
    <row r="44" spans="1:6" x14ac:dyDescent="0.3">
      <c r="A44" t="s">
        <v>20</v>
      </c>
      <c r="B44">
        <v>246</v>
      </c>
      <c r="E44" t="s">
        <v>14</v>
      </c>
      <c r="F44">
        <v>117</v>
      </c>
    </row>
    <row r="45" spans="1:6" x14ac:dyDescent="0.3">
      <c r="A45" t="s">
        <v>20</v>
      </c>
      <c r="B45">
        <v>2475</v>
      </c>
      <c r="E45" t="s">
        <v>14</v>
      </c>
      <c r="F45">
        <v>115</v>
      </c>
    </row>
    <row r="46" spans="1:6" x14ac:dyDescent="0.3">
      <c r="A46" t="s">
        <v>20</v>
      </c>
      <c r="B46">
        <v>76</v>
      </c>
      <c r="E46" t="s">
        <v>14</v>
      </c>
      <c r="F46">
        <v>326</v>
      </c>
    </row>
    <row r="47" spans="1:6" x14ac:dyDescent="0.3">
      <c r="A47" t="s">
        <v>20</v>
      </c>
      <c r="B47">
        <v>54</v>
      </c>
      <c r="E47" t="s">
        <v>14</v>
      </c>
      <c r="F47">
        <v>1</v>
      </c>
    </row>
    <row r="48" spans="1:6" x14ac:dyDescent="0.3">
      <c r="A48" t="s">
        <v>20</v>
      </c>
      <c r="B48">
        <v>88</v>
      </c>
      <c r="E48" t="s">
        <v>14</v>
      </c>
      <c r="F48">
        <v>1467</v>
      </c>
    </row>
    <row r="49" spans="1:6" x14ac:dyDescent="0.3">
      <c r="A49" t="s">
        <v>20</v>
      </c>
      <c r="B49">
        <v>85</v>
      </c>
      <c r="E49" t="s">
        <v>14</v>
      </c>
      <c r="F49">
        <v>5681</v>
      </c>
    </row>
    <row r="50" spans="1:6" x14ac:dyDescent="0.3">
      <c r="A50" t="s">
        <v>20</v>
      </c>
      <c r="B50">
        <v>170</v>
      </c>
      <c r="E50" t="s">
        <v>14</v>
      </c>
      <c r="F50">
        <v>1059</v>
      </c>
    </row>
    <row r="51" spans="1:6" x14ac:dyDescent="0.3">
      <c r="A51" t="s">
        <v>20</v>
      </c>
      <c r="B51">
        <v>330</v>
      </c>
      <c r="E51" t="s">
        <v>14</v>
      </c>
      <c r="F51">
        <v>1194</v>
      </c>
    </row>
    <row r="52" spans="1:6" x14ac:dyDescent="0.3">
      <c r="A52" t="s">
        <v>20</v>
      </c>
      <c r="B52">
        <v>127</v>
      </c>
      <c r="E52" t="s">
        <v>14</v>
      </c>
      <c r="F52">
        <v>30</v>
      </c>
    </row>
    <row r="53" spans="1:6" x14ac:dyDescent="0.3">
      <c r="A53" t="s">
        <v>20</v>
      </c>
      <c r="B53">
        <v>411</v>
      </c>
      <c r="E53" t="s">
        <v>14</v>
      </c>
      <c r="F53">
        <v>75</v>
      </c>
    </row>
    <row r="54" spans="1:6" x14ac:dyDescent="0.3">
      <c r="A54" t="s">
        <v>20</v>
      </c>
      <c r="B54">
        <v>180</v>
      </c>
      <c r="E54" t="s">
        <v>14</v>
      </c>
      <c r="F54">
        <v>955</v>
      </c>
    </row>
    <row r="55" spans="1:6" x14ac:dyDescent="0.3">
      <c r="A55" t="s">
        <v>20</v>
      </c>
      <c r="B55">
        <v>374</v>
      </c>
      <c r="E55" t="s">
        <v>14</v>
      </c>
      <c r="F55">
        <v>67</v>
      </c>
    </row>
    <row r="56" spans="1:6" x14ac:dyDescent="0.3">
      <c r="A56" t="s">
        <v>20</v>
      </c>
      <c r="B56">
        <v>71</v>
      </c>
      <c r="E56" t="s">
        <v>14</v>
      </c>
      <c r="F56">
        <v>5</v>
      </c>
    </row>
    <row r="57" spans="1:6" x14ac:dyDescent="0.3">
      <c r="A57" t="s">
        <v>20</v>
      </c>
      <c r="B57">
        <v>203</v>
      </c>
      <c r="E57" t="s">
        <v>14</v>
      </c>
      <c r="F57">
        <v>26</v>
      </c>
    </row>
    <row r="58" spans="1:6" x14ac:dyDescent="0.3">
      <c r="A58" t="s">
        <v>20</v>
      </c>
      <c r="B58">
        <v>113</v>
      </c>
      <c r="E58" t="s">
        <v>14</v>
      </c>
      <c r="F58">
        <v>1130</v>
      </c>
    </row>
    <row r="59" spans="1:6" x14ac:dyDescent="0.3">
      <c r="A59" t="s">
        <v>20</v>
      </c>
      <c r="B59">
        <v>96</v>
      </c>
      <c r="E59" t="s">
        <v>14</v>
      </c>
      <c r="F59">
        <v>782</v>
      </c>
    </row>
    <row r="60" spans="1:6" x14ac:dyDescent="0.3">
      <c r="A60" t="s">
        <v>20</v>
      </c>
      <c r="B60">
        <v>498</v>
      </c>
      <c r="E60" t="s">
        <v>14</v>
      </c>
      <c r="F60">
        <v>210</v>
      </c>
    </row>
    <row r="61" spans="1:6" x14ac:dyDescent="0.3">
      <c r="A61" t="s">
        <v>20</v>
      </c>
      <c r="B61">
        <v>180</v>
      </c>
      <c r="E61" t="s">
        <v>14</v>
      </c>
      <c r="F61">
        <v>136</v>
      </c>
    </row>
    <row r="62" spans="1:6" x14ac:dyDescent="0.3">
      <c r="A62" t="s">
        <v>20</v>
      </c>
      <c r="B62">
        <v>27</v>
      </c>
      <c r="E62" t="s">
        <v>14</v>
      </c>
      <c r="F62">
        <v>86</v>
      </c>
    </row>
    <row r="63" spans="1:6" x14ac:dyDescent="0.3">
      <c r="A63" t="s">
        <v>20</v>
      </c>
      <c r="B63">
        <v>2331</v>
      </c>
      <c r="E63" t="s">
        <v>14</v>
      </c>
      <c r="F63">
        <v>19</v>
      </c>
    </row>
    <row r="64" spans="1:6" x14ac:dyDescent="0.3">
      <c r="A64" t="s">
        <v>20</v>
      </c>
      <c r="B64">
        <v>113</v>
      </c>
      <c r="E64" t="s">
        <v>14</v>
      </c>
      <c r="F64">
        <v>886</v>
      </c>
    </row>
    <row r="65" spans="1:6" x14ac:dyDescent="0.3">
      <c r="A65" t="s">
        <v>20</v>
      </c>
      <c r="B65">
        <v>164</v>
      </c>
      <c r="E65" t="s">
        <v>14</v>
      </c>
      <c r="F65">
        <v>35</v>
      </c>
    </row>
    <row r="66" spans="1:6" x14ac:dyDescent="0.3">
      <c r="A66" t="s">
        <v>20</v>
      </c>
      <c r="B66">
        <v>164</v>
      </c>
      <c r="E66" t="s">
        <v>14</v>
      </c>
      <c r="F66">
        <v>24</v>
      </c>
    </row>
    <row r="67" spans="1:6" x14ac:dyDescent="0.3">
      <c r="A67" t="s">
        <v>20</v>
      </c>
      <c r="B67">
        <v>336</v>
      </c>
      <c r="E67" t="s">
        <v>14</v>
      </c>
      <c r="F67">
        <v>86</v>
      </c>
    </row>
    <row r="68" spans="1:6" x14ac:dyDescent="0.3">
      <c r="A68" t="s">
        <v>20</v>
      </c>
      <c r="B68">
        <v>1917</v>
      </c>
      <c r="E68" t="s">
        <v>14</v>
      </c>
      <c r="F68">
        <v>243</v>
      </c>
    </row>
    <row r="69" spans="1:6" x14ac:dyDescent="0.3">
      <c r="A69" t="s">
        <v>20</v>
      </c>
      <c r="B69">
        <v>95</v>
      </c>
      <c r="E69" t="s">
        <v>14</v>
      </c>
      <c r="F69">
        <v>65</v>
      </c>
    </row>
    <row r="70" spans="1:6" x14ac:dyDescent="0.3">
      <c r="A70" t="s">
        <v>20</v>
      </c>
      <c r="B70">
        <v>147</v>
      </c>
      <c r="E70" t="s">
        <v>14</v>
      </c>
      <c r="F70">
        <v>100</v>
      </c>
    </row>
    <row r="71" spans="1:6" x14ac:dyDescent="0.3">
      <c r="A71" t="s">
        <v>20</v>
      </c>
      <c r="B71">
        <v>86</v>
      </c>
      <c r="E71" t="s">
        <v>14</v>
      </c>
      <c r="F71">
        <v>168</v>
      </c>
    </row>
    <row r="72" spans="1:6" x14ac:dyDescent="0.3">
      <c r="A72" t="s">
        <v>20</v>
      </c>
      <c r="B72">
        <v>83</v>
      </c>
      <c r="E72" t="s">
        <v>14</v>
      </c>
      <c r="F72">
        <v>13</v>
      </c>
    </row>
    <row r="73" spans="1:6" x14ac:dyDescent="0.3">
      <c r="A73" t="s">
        <v>20</v>
      </c>
      <c r="B73">
        <v>676</v>
      </c>
      <c r="E73" t="s">
        <v>14</v>
      </c>
      <c r="F73">
        <v>1</v>
      </c>
    </row>
    <row r="74" spans="1:6" x14ac:dyDescent="0.3">
      <c r="A74" t="s">
        <v>20</v>
      </c>
      <c r="B74">
        <v>361</v>
      </c>
      <c r="E74" t="s">
        <v>14</v>
      </c>
      <c r="F74">
        <v>40</v>
      </c>
    </row>
    <row r="75" spans="1:6" x14ac:dyDescent="0.3">
      <c r="A75" t="s">
        <v>20</v>
      </c>
      <c r="B75">
        <v>131</v>
      </c>
      <c r="E75" t="s">
        <v>14</v>
      </c>
      <c r="F75">
        <v>226</v>
      </c>
    </row>
    <row r="76" spans="1:6" x14ac:dyDescent="0.3">
      <c r="A76" t="s">
        <v>20</v>
      </c>
      <c r="B76">
        <v>126</v>
      </c>
      <c r="E76" t="s">
        <v>14</v>
      </c>
      <c r="F76">
        <v>1625</v>
      </c>
    </row>
    <row r="77" spans="1:6" x14ac:dyDescent="0.3">
      <c r="A77" t="s">
        <v>20</v>
      </c>
      <c r="B77">
        <v>275</v>
      </c>
      <c r="E77" t="s">
        <v>14</v>
      </c>
      <c r="F77">
        <v>143</v>
      </c>
    </row>
    <row r="78" spans="1:6" x14ac:dyDescent="0.3">
      <c r="A78" t="s">
        <v>20</v>
      </c>
      <c r="B78">
        <v>67</v>
      </c>
      <c r="E78" t="s">
        <v>14</v>
      </c>
      <c r="F78">
        <v>934</v>
      </c>
    </row>
    <row r="79" spans="1:6" x14ac:dyDescent="0.3">
      <c r="A79" t="s">
        <v>20</v>
      </c>
      <c r="B79">
        <v>154</v>
      </c>
      <c r="E79" t="s">
        <v>14</v>
      </c>
      <c r="F79">
        <v>17</v>
      </c>
    </row>
    <row r="80" spans="1:6" x14ac:dyDescent="0.3">
      <c r="A80" t="s">
        <v>20</v>
      </c>
      <c r="B80">
        <v>1782</v>
      </c>
      <c r="E80" t="s">
        <v>14</v>
      </c>
      <c r="F80">
        <v>2179</v>
      </c>
    </row>
    <row r="81" spans="1:6" x14ac:dyDescent="0.3">
      <c r="A81" t="s">
        <v>20</v>
      </c>
      <c r="B81">
        <v>903</v>
      </c>
      <c r="E81" t="s">
        <v>14</v>
      </c>
      <c r="F81">
        <v>931</v>
      </c>
    </row>
    <row r="82" spans="1:6" x14ac:dyDescent="0.3">
      <c r="A82" t="s">
        <v>20</v>
      </c>
      <c r="B82">
        <v>94</v>
      </c>
      <c r="E82" t="s">
        <v>14</v>
      </c>
      <c r="F82">
        <v>92</v>
      </c>
    </row>
    <row r="83" spans="1:6" x14ac:dyDescent="0.3">
      <c r="A83" t="s">
        <v>20</v>
      </c>
      <c r="B83">
        <v>180</v>
      </c>
      <c r="E83" t="s">
        <v>14</v>
      </c>
      <c r="F83">
        <v>57</v>
      </c>
    </row>
    <row r="84" spans="1:6" x14ac:dyDescent="0.3">
      <c r="A84" t="s">
        <v>20</v>
      </c>
      <c r="B84">
        <v>533</v>
      </c>
      <c r="E84" t="s">
        <v>14</v>
      </c>
      <c r="F84">
        <v>41</v>
      </c>
    </row>
    <row r="85" spans="1:6" x14ac:dyDescent="0.3">
      <c r="A85" t="s">
        <v>20</v>
      </c>
      <c r="B85">
        <v>2443</v>
      </c>
      <c r="E85" t="s">
        <v>14</v>
      </c>
      <c r="F85">
        <v>1</v>
      </c>
    </row>
    <row r="86" spans="1:6" x14ac:dyDescent="0.3">
      <c r="A86" t="s">
        <v>20</v>
      </c>
      <c r="B86">
        <v>89</v>
      </c>
      <c r="E86" t="s">
        <v>14</v>
      </c>
      <c r="F86">
        <v>101</v>
      </c>
    </row>
    <row r="87" spans="1:6" x14ac:dyDescent="0.3">
      <c r="A87" t="s">
        <v>20</v>
      </c>
      <c r="B87">
        <v>159</v>
      </c>
      <c r="E87" t="s">
        <v>14</v>
      </c>
      <c r="F87">
        <v>1335</v>
      </c>
    </row>
    <row r="88" spans="1:6" x14ac:dyDescent="0.3">
      <c r="A88" t="s">
        <v>20</v>
      </c>
      <c r="B88">
        <v>50</v>
      </c>
      <c r="E88" t="s">
        <v>14</v>
      </c>
      <c r="F88">
        <v>15</v>
      </c>
    </row>
    <row r="89" spans="1:6" x14ac:dyDescent="0.3">
      <c r="A89" t="s">
        <v>20</v>
      </c>
      <c r="B89">
        <v>186</v>
      </c>
      <c r="E89" t="s">
        <v>14</v>
      </c>
      <c r="F89">
        <v>454</v>
      </c>
    </row>
    <row r="90" spans="1:6" x14ac:dyDescent="0.3">
      <c r="A90" t="s">
        <v>20</v>
      </c>
      <c r="B90">
        <v>1071</v>
      </c>
      <c r="E90" t="s">
        <v>14</v>
      </c>
      <c r="F90">
        <v>3182</v>
      </c>
    </row>
    <row r="91" spans="1:6" x14ac:dyDescent="0.3">
      <c r="A91" t="s">
        <v>20</v>
      </c>
      <c r="B91">
        <v>117</v>
      </c>
      <c r="E91" t="s">
        <v>14</v>
      </c>
      <c r="F91">
        <v>15</v>
      </c>
    </row>
    <row r="92" spans="1:6" x14ac:dyDescent="0.3">
      <c r="A92" t="s">
        <v>20</v>
      </c>
      <c r="B92">
        <v>70</v>
      </c>
      <c r="E92" t="s">
        <v>14</v>
      </c>
      <c r="F92">
        <v>133</v>
      </c>
    </row>
    <row r="93" spans="1:6" x14ac:dyDescent="0.3">
      <c r="A93" t="s">
        <v>20</v>
      </c>
      <c r="B93">
        <v>135</v>
      </c>
      <c r="E93" t="s">
        <v>14</v>
      </c>
      <c r="F93">
        <v>2062</v>
      </c>
    </row>
    <row r="94" spans="1:6" x14ac:dyDescent="0.3">
      <c r="A94" t="s">
        <v>20</v>
      </c>
      <c r="B94">
        <v>768</v>
      </c>
      <c r="E94" t="s">
        <v>14</v>
      </c>
      <c r="F94">
        <v>29</v>
      </c>
    </row>
    <row r="95" spans="1:6" x14ac:dyDescent="0.3">
      <c r="A95" t="s">
        <v>20</v>
      </c>
      <c r="B95">
        <v>199</v>
      </c>
      <c r="E95" t="s">
        <v>14</v>
      </c>
      <c r="F95">
        <v>132</v>
      </c>
    </row>
    <row r="96" spans="1:6" x14ac:dyDescent="0.3">
      <c r="A96" t="s">
        <v>20</v>
      </c>
      <c r="B96">
        <v>107</v>
      </c>
      <c r="E96" t="s">
        <v>14</v>
      </c>
      <c r="F96">
        <v>137</v>
      </c>
    </row>
    <row r="97" spans="1:6" x14ac:dyDescent="0.3">
      <c r="A97" t="s">
        <v>20</v>
      </c>
      <c r="B97">
        <v>195</v>
      </c>
      <c r="E97" t="s">
        <v>14</v>
      </c>
      <c r="F97">
        <v>908</v>
      </c>
    </row>
    <row r="98" spans="1:6" x14ac:dyDescent="0.3">
      <c r="A98" t="s">
        <v>20</v>
      </c>
      <c r="B98">
        <v>3376</v>
      </c>
      <c r="E98" t="s">
        <v>14</v>
      </c>
      <c r="F98">
        <v>10</v>
      </c>
    </row>
    <row r="99" spans="1:6" x14ac:dyDescent="0.3">
      <c r="A99" t="s">
        <v>20</v>
      </c>
      <c r="B99">
        <v>41</v>
      </c>
      <c r="E99" t="s">
        <v>14</v>
      </c>
      <c r="F99">
        <v>1910</v>
      </c>
    </row>
    <row r="100" spans="1:6" x14ac:dyDescent="0.3">
      <c r="A100" t="s">
        <v>20</v>
      </c>
      <c r="B100">
        <v>1821</v>
      </c>
      <c r="E100" t="s">
        <v>14</v>
      </c>
      <c r="F100">
        <v>38</v>
      </c>
    </row>
    <row r="101" spans="1:6" x14ac:dyDescent="0.3">
      <c r="A101" t="s">
        <v>20</v>
      </c>
      <c r="B101">
        <v>164</v>
      </c>
      <c r="E101" t="s">
        <v>14</v>
      </c>
      <c r="F101">
        <v>104</v>
      </c>
    </row>
    <row r="102" spans="1:6" x14ac:dyDescent="0.3">
      <c r="A102" t="s">
        <v>20</v>
      </c>
      <c r="B102">
        <v>157</v>
      </c>
      <c r="E102" t="s">
        <v>14</v>
      </c>
      <c r="F102">
        <v>49</v>
      </c>
    </row>
    <row r="103" spans="1:6" x14ac:dyDescent="0.3">
      <c r="A103" t="s">
        <v>20</v>
      </c>
      <c r="B103">
        <v>246</v>
      </c>
      <c r="E103" t="s">
        <v>14</v>
      </c>
      <c r="F103">
        <v>1</v>
      </c>
    </row>
    <row r="104" spans="1:6" x14ac:dyDescent="0.3">
      <c r="A104" t="s">
        <v>20</v>
      </c>
      <c r="B104">
        <v>1396</v>
      </c>
      <c r="E104" t="s">
        <v>14</v>
      </c>
      <c r="F104">
        <v>245</v>
      </c>
    </row>
    <row r="105" spans="1:6" x14ac:dyDescent="0.3">
      <c r="A105" t="s">
        <v>20</v>
      </c>
      <c r="B105">
        <v>2506</v>
      </c>
      <c r="E105" t="s">
        <v>14</v>
      </c>
      <c r="F105">
        <v>32</v>
      </c>
    </row>
    <row r="106" spans="1:6" x14ac:dyDescent="0.3">
      <c r="A106" t="s">
        <v>20</v>
      </c>
      <c r="B106">
        <v>244</v>
      </c>
      <c r="E106" t="s">
        <v>14</v>
      </c>
      <c r="F106">
        <v>7</v>
      </c>
    </row>
    <row r="107" spans="1:6" x14ac:dyDescent="0.3">
      <c r="A107" t="s">
        <v>20</v>
      </c>
      <c r="B107">
        <v>146</v>
      </c>
      <c r="E107" t="s">
        <v>14</v>
      </c>
      <c r="F107">
        <v>803</v>
      </c>
    </row>
    <row r="108" spans="1:6" x14ac:dyDescent="0.3">
      <c r="A108" t="s">
        <v>20</v>
      </c>
      <c r="B108">
        <v>1267</v>
      </c>
      <c r="E108" t="s">
        <v>14</v>
      </c>
      <c r="F108">
        <v>16</v>
      </c>
    </row>
    <row r="109" spans="1:6" x14ac:dyDescent="0.3">
      <c r="A109" t="s">
        <v>20</v>
      </c>
      <c r="B109">
        <v>1561</v>
      </c>
      <c r="E109" t="s">
        <v>14</v>
      </c>
      <c r="F109">
        <v>31</v>
      </c>
    </row>
    <row r="110" spans="1:6" x14ac:dyDescent="0.3">
      <c r="A110" t="s">
        <v>20</v>
      </c>
      <c r="B110">
        <v>48</v>
      </c>
      <c r="E110" t="s">
        <v>14</v>
      </c>
      <c r="F110">
        <v>108</v>
      </c>
    </row>
    <row r="111" spans="1:6" x14ac:dyDescent="0.3">
      <c r="A111" t="s">
        <v>20</v>
      </c>
      <c r="B111">
        <v>2739</v>
      </c>
      <c r="E111" t="s">
        <v>14</v>
      </c>
      <c r="F111">
        <v>30</v>
      </c>
    </row>
    <row r="112" spans="1:6" x14ac:dyDescent="0.3">
      <c r="A112" t="s">
        <v>20</v>
      </c>
      <c r="B112">
        <v>3537</v>
      </c>
      <c r="E112" t="s">
        <v>14</v>
      </c>
      <c r="F112">
        <v>17</v>
      </c>
    </row>
    <row r="113" spans="1:6" x14ac:dyDescent="0.3">
      <c r="A113" t="s">
        <v>20</v>
      </c>
      <c r="B113">
        <v>2107</v>
      </c>
      <c r="E113" t="s">
        <v>14</v>
      </c>
      <c r="F113">
        <v>80</v>
      </c>
    </row>
    <row r="114" spans="1:6" x14ac:dyDescent="0.3">
      <c r="A114" t="s">
        <v>20</v>
      </c>
      <c r="B114">
        <v>3318</v>
      </c>
      <c r="E114" t="s">
        <v>14</v>
      </c>
      <c r="F114">
        <v>2468</v>
      </c>
    </row>
    <row r="115" spans="1:6" x14ac:dyDescent="0.3">
      <c r="A115" t="s">
        <v>20</v>
      </c>
      <c r="B115">
        <v>340</v>
      </c>
      <c r="E115" t="s">
        <v>14</v>
      </c>
      <c r="F115">
        <v>26</v>
      </c>
    </row>
    <row r="116" spans="1:6" x14ac:dyDescent="0.3">
      <c r="A116" t="s">
        <v>20</v>
      </c>
      <c r="B116">
        <v>1442</v>
      </c>
      <c r="E116" t="s">
        <v>14</v>
      </c>
      <c r="F116">
        <v>73</v>
      </c>
    </row>
    <row r="117" spans="1:6" x14ac:dyDescent="0.3">
      <c r="A117" t="s">
        <v>20</v>
      </c>
      <c r="B117">
        <v>126</v>
      </c>
      <c r="E117" t="s">
        <v>14</v>
      </c>
      <c r="F117">
        <v>128</v>
      </c>
    </row>
    <row r="118" spans="1:6" x14ac:dyDescent="0.3">
      <c r="A118" t="s">
        <v>20</v>
      </c>
      <c r="B118">
        <v>524</v>
      </c>
      <c r="E118" t="s">
        <v>14</v>
      </c>
      <c r="F118">
        <v>33</v>
      </c>
    </row>
    <row r="119" spans="1:6" x14ac:dyDescent="0.3">
      <c r="A119" t="s">
        <v>20</v>
      </c>
      <c r="B119">
        <v>1989</v>
      </c>
      <c r="E119" t="s">
        <v>14</v>
      </c>
      <c r="F119">
        <v>1072</v>
      </c>
    </row>
    <row r="120" spans="1:6" x14ac:dyDescent="0.3">
      <c r="A120" t="s">
        <v>20</v>
      </c>
      <c r="B120">
        <v>157</v>
      </c>
      <c r="E120" t="s">
        <v>14</v>
      </c>
      <c r="F120">
        <v>393</v>
      </c>
    </row>
    <row r="121" spans="1:6" x14ac:dyDescent="0.3">
      <c r="A121" t="s">
        <v>20</v>
      </c>
      <c r="B121">
        <v>4498</v>
      </c>
      <c r="E121" t="s">
        <v>14</v>
      </c>
      <c r="F121">
        <v>1257</v>
      </c>
    </row>
    <row r="122" spans="1:6" x14ac:dyDescent="0.3">
      <c r="A122" t="s">
        <v>20</v>
      </c>
      <c r="B122">
        <v>80</v>
      </c>
      <c r="E122" t="s">
        <v>14</v>
      </c>
      <c r="F122">
        <v>328</v>
      </c>
    </row>
    <row r="123" spans="1:6" x14ac:dyDescent="0.3">
      <c r="A123" t="s">
        <v>20</v>
      </c>
      <c r="B123">
        <v>43</v>
      </c>
      <c r="E123" t="s">
        <v>14</v>
      </c>
      <c r="F123">
        <v>147</v>
      </c>
    </row>
    <row r="124" spans="1:6" x14ac:dyDescent="0.3">
      <c r="A124" t="s">
        <v>20</v>
      </c>
      <c r="B124">
        <v>2053</v>
      </c>
      <c r="E124" t="s">
        <v>14</v>
      </c>
      <c r="F124">
        <v>830</v>
      </c>
    </row>
    <row r="125" spans="1:6" x14ac:dyDescent="0.3">
      <c r="A125" t="s">
        <v>20</v>
      </c>
      <c r="B125">
        <v>168</v>
      </c>
      <c r="E125" t="s">
        <v>14</v>
      </c>
      <c r="F125">
        <v>331</v>
      </c>
    </row>
    <row r="126" spans="1:6" x14ac:dyDescent="0.3">
      <c r="A126" t="s">
        <v>20</v>
      </c>
      <c r="B126">
        <v>4289</v>
      </c>
      <c r="E126" t="s">
        <v>14</v>
      </c>
      <c r="F126">
        <v>25</v>
      </c>
    </row>
    <row r="127" spans="1:6" x14ac:dyDescent="0.3">
      <c r="A127" t="s">
        <v>20</v>
      </c>
      <c r="B127">
        <v>165</v>
      </c>
      <c r="E127" t="s">
        <v>14</v>
      </c>
      <c r="F127">
        <v>3483</v>
      </c>
    </row>
    <row r="128" spans="1:6" x14ac:dyDescent="0.3">
      <c r="A128" t="s">
        <v>20</v>
      </c>
      <c r="B128">
        <v>1815</v>
      </c>
      <c r="E128" t="s">
        <v>14</v>
      </c>
      <c r="F128">
        <v>923</v>
      </c>
    </row>
    <row r="129" spans="1:6" x14ac:dyDescent="0.3">
      <c r="A129" t="s">
        <v>20</v>
      </c>
      <c r="B129">
        <v>397</v>
      </c>
      <c r="E129" t="s">
        <v>14</v>
      </c>
      <c r="F129">
        <v>1</v>
      </c>
    </row>
    <row r="130" spans="1:6" x14ac:dyDescent="0.3">
      <c r="A130" t="s">
        <v>20</v>
      </c>
      <c r="B130">
        <v>1539</v>
      </c>
      <c r="E130" t="s">
        <v>14</v>
      </c>
      <c r="F130">
        <v>33</v>
      </c>
    </row>
    <row r="131" spans="1:6" x14ac:dyDescent="0.3">
      <c r="A131" t="s">
        <v>20</v>
      </c>
      <c r="B131">
        <v>138</v>
      </c>
      <c r="E131" t="s">
        <v>14</v>
      </c>
      <c r="F131">
        <v>40</v>
      </c>
    </row>
    <row r="132" spans="1:6" x14ac:dyDescent="0.3">
      <c r="A132" t="s">
        <v>20</v>
      </c>
      <c r="B132">
        <v>3594</v>
      </c>
      <c r="E132" t="s">
        <v>14</v>
      </c>
      <c r="F132">
        <v>23</v>
      </c>
    </row>
    <row r="133" spans="1:6" x14ac:dyDescent="0.3">
      <c r="A133" t="s">
        <v>20</v>
      </c>
      <c r="B133">
        <v>5880</v>
      </c>
      <c r="E133" t="s">
        <v>14</v>
      </c>
      <c r="F133">
        <v>75</v>
      </c>
    </row>
    <row r="134" spans="1:6" x14ac:dyDescent="0.3">
      <c r="A134" t="s">
        <v>20</v>
      </c>
      <c r="B134">
        <v>112</v>
      </c>
      <c r="E134" t="s">
        <v>14</v>
      </c>
      <c r="F134">
        <v>2176</v>
      </c>
    </row>
    <row r="135" spans="1:6" x14ac:dyDescent="0.3">
      <c r="A135" t="s">
        <v>20</v>
      </c>
      <c r="B135">
        <v>943</v>
      </c>
      <c r="E135" t="s">
        <v>14</v>
      </c>
      <c r="F135">
        <v>441</v>
      </c>
    </row>
    <row r="136" spans="1:6" x14ac:dyDescent="0.3">
      <c r="A136" t="s">
        <v>20</v>
      </c>
      <c r="B136">
        <v>2468</v>
      </c>
      <c r="E136" t="s">
        <v>14</v>
      </c>
      <c r="F136">
        <v>25</v>
      </c>
    </row>
    <row r="137" spans="1:6" x14ac:dyDescent="0.3">
      <c r="A137" t="s">
        <v>20</v>
      </c>
      <c r="B137">
        <v>2551</v>
      </c>
      <c r="E137" t="s">
        <v>14</v>
      </c>
      <c r="F137">
        <v>127</v>
      </c>
    </row>
    <row r="138" spans="1:6" x14ac:dyDescent="0.3">
      <c r="A138" t="s">
        <v>20</v>
      </c>
      <c r="B138">
        <v>101</v>
      </c>
      <c r="E138" t="s">
        <v>14</v>
      </c>
      <c r="F138">
        <v>355</v>
      </c>
    </row>
    <row r="139" spans="1:6" x14ac:dyDescent="0.3">
      <c r="A139" t="s">
        <v>20</v>
      </c>
      <c r="B139">
        <v>92</v>
      </c>
      <c r="E139" t="s">
        <v>14</v>
      </c>
      <c r="F139">
        <v>44</v>
      </c>
    </row>
    <row r="140" spans="1:6" x14ac:dyDescent="0.3">
      <c r="A140" t="s">
        <v>20</v>
      </c>
      <c r="B140">
        <v>62</v>
      </c>
      <c r="E140" t="s">
        <v>14</v>
      </c>
      <c r="F140">
        <v>67</v>
      </c>
    </row>
    <row r="141" spans="1:6" x14ac:dyDescent="0.3">
      <c r="A141" t="s">
        <v>20</v>
      </c>
      <c r="B141">
        <v>149</v>
      </c>
      <c r="E141" t="s">
        <v>14</v>
      </c>
      <c r="F141">
        <v>1068</v>
      </c>
    </row>
    <row r="142" spans="1:6" x14ac:dyDescent="0.3">
      <c r="A142" t="s">
        <v>20</v>
      </c>
      <c r="B142">
        <v>329</v>
      </c>
      <c r="E142" t="s">
        <v>14</v>
      </c>
      <c r="F142">
        <v>424</v>
      </c>
    </row>
    <row r="143" spans="1:6" x14ac:dyDescent="0.3">
      <c r="A143" t="s">
        <v>20</v>
      </c>
      <c r="B143">
        <v>97</v>
      </c>
      <c r="E143" t="s">
        <v>14</v>
      </c>
      <c r="F143">
        <v>151</v>
      </c>
    </row>
    <row r="144" spans="1:6" x14ac:dyDescent="0.3">
      <c r="A144" t="s">
        <v>20</v>
      </c>
      <c r="B144">
        <v>1784</v>
      </c>
      <c r="E144" t="s">
        <v>14</v>
      </c>
      <c r="F144">
        <v>1608</v>
      </c>
    </row>
    <row r="145" spans="1:6" x14ac:dyDescent="0.3">
      <c r="A145" t="s">
        <v>20</v>
      </c>
      <c r="B145">
        <v>1684</v>
      </c>
      <c r="E145" t="s">
        <v>14</v>
      </c>
      <c r="F145">
        <v>941</v>
      </c>
    </row>
    <row r="146" spans="1:6" x14ac:dyDescent="0.3">
      <c r="A146" t="s">
        <v>20</v>
      </c>
      <c r="B146">
        <v>250</v>
      </c>
      <c r="E146" t="s">
        <v>14</v>
      </c>
      <c r="F146">
        <v>1</v>
      </c>
    </row>
    <row r="147" spans="1:6" x14ac:dyDescent="0.3">
      <c r="A147" t="s">
        <v>20</v>
      </c>
      <c r="B147">
        <v>238</v>
      </c>
      <c r="E147" t="s">
        <v>14</v>
      </c>
      <c r="F147">
        <v>40</v>
      </c>
    </row>
    <row r="148" spans="1:6" x14ac:dyDescent="0.3">
      <c r="A148" t="s">
        <v>20</v>
      </c>
      <c r="B148">
        <v>53</v>
      </c>
      <c r="E148" t="s">
        <v>14</v>
      </c>
      <c r="F148">
        <v>3015</v>
      </c>
    </row>
    <row r="149" spans="1:6" x14ac:dyDescent="0.3">
      <c r="A149" t="s">
        <v>20</v>
      </c>
      <c r="B149">
        <v>214</v>
      </c>
      <c r="E149" t="s">
        <v>14</v>
      </c>
      <c r="F149">
        <v>435</v>
      </c>
    </row>
    <row r="150" spans="1:6" x14ac:dyDescent="0.3">
      <c r="A150" t="s">
        <v>20</v>
      </c>
      <c r="B150">
        <v>222</v>
      </c>
      <c r="E150" t="s">
        <v>14</v>
      </c>
      <c r="F150">
        <v>714</v>
      </c>
    </row>
    <row r="151" spans="1:6" x14ac:dyDescent="0.3">
      <c r="A151" t="s">
        <v>20</v>
      </c>
      <c r="B151">
        <v>1884</v>
      </c>
      <c r="E151" t="s">
        <v>14</v>
      </c>
      <c r="F151">
        <v>5497</v>
      </c>
    </row>
    <row r="152" spans="1:6" x14ac:dyDescent="0.3">
      <c r="A152" t="s">
        <v>20</v>
      </c>
      <c r="B152">
        <v>218</v>
      </c>
      <c r="E152" t="s">
        <v>14</v>
      </c>
      <c r="F152">
        <v>418</v>
      </c>
    </row>
    <row r="153" spans="1:6" x14ac:dyDescent="0.3">
      <c r="A153" t="s">
        <v>20</v>
      </c>
      <c r="B153">
        <v>6465</v>
      </c>
      <c r="E153" t="s">
        <v>14</v>
      </c>
      <c r="F153">
        <v>1439</v>
      </c>
    </row>
    <row r="154" spans="1:6" x14ac:dyDescent="0.3">
      <c r="A154" t="s">
        <v>20</v>
      </c>
      <c r="B154">
        <v>59</v>
      </c>
      <c r="E154" t="s">
        <v>14</v>
      </c>
      <c r="F154">
        <v>15</v>
      </c>
    </row>
    <row r="155" spans="1:6" x14ac:dyDescent="0.3">
      <c r="A155" t="s">
        <v>20</v>
      </c>
      <c r="B155">
        <v>88</v>
      </c>
      <c r="E155" t="s">
        <v>14</v>
      </c>
      <c r="F155">
        <v>1999</v>
      </c>
    </row>
    <row r="156" spans="1:6" x14ac:dyDescent="0.3">
      <c r="A156" t="s">
        <v>20</v>
      </c>
      <c r="B156">
        <v>1697</v>
      </c>
      <c r="E156" t="s">
        <v>14</v>
      </c>
      <c r="F156">
        <v>118</v>
      </c>
    </row>
    <row r="157" spans="1:6" x14ac:dyDescent="0.3">
      <c r="A157" t="s">
        <v>20</v>
      </c>
      <c r="B157">
        <v>92</v>
      </c>
      <c r="E157" t="s">
        <v>14</v>
      </c>
      <c r="F157">
        <v>162</v>
      </c>
    </row>
    <row r="158" spans="1:6" x14ac:dyDescent="0.3">
      <c r="A158" t="s">
        <v>20</v>
      </c>
      <c r="B158">
        <v>186</v>
      </c>
      <c r="E158" t="s">
        <v>14</v>
      </c>
      <c r="F158">
        <v>83</v>
      </c>
    </row>
    <row r="159" spans="1:6" x14ac:dyDescent="0.3">
      <c r="A159" t="s">
        <v>20</v>
      </c>
      <c r="B159">
        <v>138</v>
      </c>
      <c r="E159" t="s">
        <v>14</v>
      </c>
      <c r="F159">
        <v>747</v>
      </c>
    </row>
    <row r="160" spans="1:6" x14ac:dyDescent="0.3">
      <c r="A160" t="s">
        <v>20</v>
      </c>
      <c r="B160">
        <v>261</v>
      </c>
      <c r="E160" t="s">
        <v>14</v>
      </c>
      <c r="F160">
        <v>84</v>
      </c>
    </row>
    <row r="161" spans="1:6" x14ac:dyDescent="0.3">
      <c r="A161" t="s">
        <v>20</v>
      </c>
      <c r="B161">
        <v>107</v>
      </c>
      <c r="E161" t="s">
        <v>14</v>
      </c>
      <c r="F161">
        <v>91</v>
      </c>
    </row>
    <row r="162" spans="1:6" x14ac:dyDescent="0.3">
      <c r="A162" t="s">
        <v>20</v>
      </c>
      <c r="B162">
        <v>199</v>
      </c>
      <c r="E162" t="s">
        <v>14</v>
      </c>
      <c r="F162">
        <v>792</v>
      </c>
    </row>
    <row r="163" spans="1:6" x14ac:dyDescent="0.3">
      <c r="A163" t="s">
        <v>20</v>
      </c>
      <c r="B163">
        <v>5512</v>
      </c>
      <c r="E163" t="s">
        <v>14</v>
      </c>
      <c r="F163">
        <v>32</v>
      </c>
    </row>
    <row r="164" spans="1:6" x14ac:dyDescent="0.3">
      <c r="A164" t="s">
        <v>20</v>
      </c>
      <c r="B164">
        <v>86</v>
      </c>
      <c r="E164" t="s">
        <v>14</v>
      </c>
      <c r="F164">
        <v>186</v>
      </c>
    </row>
    <row r="165" spans="1:6" x14ac:dyDescent="0.3">
      <c r="A165" t="s">
        <v>20</v>
      </c>
      <c r="B165">
        <v>2768</v>
      </c>
      <c r="E165" t="s">
        <v>14</v>
      </c>
      <c r="F165">
        <v>605</v>
      </c>
    </row>
    <row r="166" spans="1:6" x14ac:dyDescent="0.3">
      <c r="A166" t="s">
        <v>20</v>
      </c>
      <c r="B166">
        <v>48</v>
      </c>
      <c r="E166" t="s">
        <v>14</v>
      </c>
      <c r="F166">
        <v>1</v>
      </c>
    </row>
    <row r="167" spans="1:6" x14ac:dyDescent="0.3">
      <c r="A167" t="s">
        <v>20</v>
      </c>
      <c r="B167">
        <v>87</v>
      </c>
      <c r="E167" t="s">
        <v>14</v>
      </c>
      <c r="F167">
        <v>31</v>
      </c>
    </row>
    <row r="168" spans="1:6" x14ac:dyDescent="0.3">
      <c r="A168" t="s">
        <v>20</v>
      </c>
      <c r="B168">
        <v>1894</v>
      </c>
      <c r="E168" t="s">
        <v>14</v>
      </c>
      <c r="F168">
        <v>1181</v>
      </c>
    </row>
    <row r="169" spans="1:6" x14ac:dyDescent="0.3">
      <c r="A169" t="s">
        <v>20</v>
      </c>
      <c r="B169">
        <v>282</v>
      </c>
      <c r="E169" t="s">
        <v>14</v>
      </c>
      <c r="F169">
        <v>39</v>
      </c>
    </row>
    <row r="170" spans="1:6" x14ac:dyDescent="0.3">
      <c r="A170" t="s">
        <v>20</v>
      </c>
      <c r="B170">
        <v>116</v>
      </c>
      <c r="E170" t="s">
        <v>14</v>
      </c>
      <c r="F170">
        <v>46</v>
      </c>
    </row>
    <row r="171" spans="1:6" x14ac:dyDescent="0.3">
      <c r="A171" t="s">
        <v>20</v>
      </c>
      <c r="B171">
        <v>83</v>
      </c>
      <c r="E171" t="s">
        <v>14</v>
      </c>
      <c r="F171">
        <v>105</v>
      </c>
    </row>
    <row r="172" spans="1:6" x14ac:dyDescent="0.3">
      <c r="A172" t="s">
        <v>20</v>
      </c>
      <c r="B172">
        <v>91</v>
      </c>
      <c r="E172" t="s">
        <v>14</v>
      </c>
      <c r="F172">
        <v>535</v>
      </c>
    </row>
    <row r="173" spans="1:6" x14ac:dyDescent="0.3">
      <c r="A173" t="s">
        <v>20</v>
      </c>
      <c r="B173">
        <v>546</v>
      </c>
      <c r="E173" t="s">
        <v>14</v>
      </c>
      <c r="F173">
        <v>16</v>
      </c>
    </row>
    <row r="174" spans="1:6" x14ac:dyDescent="0.3">
      <c r="A174" t="s">
        <v>20</v>
      </c>
      <c r="B174">
        <v>393</v>
      </c>
      <c r="E174" t="s">
        <v>14</v>
      </c>
      <c r="F174">
        <v>575</v>
      </c>
    </row>
    <row r="175" spans="1:6" x14ac:dyDescent="0.3">
      <c r="A175" t="s">
        <v>20</v>
      </c>
      <c r="B175">
        <v>133</v>
      </c>
      <c r="E175" t="s">
        <v>14</v>
      </c>
      <c r="F175">
        <v>1120</v>
      </c>
    </row>
    <row r="176" spans="1:6" x14ac:dyDescent="0.3">
      <c r="A176" t="s">
        <v>20</v>
      </c>
      <c r="B176">
        <v>254</v>
      </c>
      <c r="E176" t="s">
        <v>14</v>
      </c>
      <c r="F176">
        <v>113</v>
      </c>
    </row>
    <row r="177" spans="1:6" x14ac:dyDescent="0.3">
      <c r="A177" t="s">
        <v>20</v>
      </c>
      <c r="B177">
        <v>176</v>
      </c>
      <c r="E177" t="s">
        <v>14</v>
      </c>
      <c r="F177">
        <v>1538</v>
      </c>
    </row>
    <row r="178" spans="1:6" x14ac:dyDescent="0.3">
      <c r="A178" t="s">
        <v>20</v>
      </c>
      <c r="B178">
        <v>337</v>
      </c>
      <c r="E178" t="s">
        <v>14</v>
      </c>
      <c r="F178">
        <v>9</v>
      </c>
    </row>
    <row r="179" spans="1:6" x14ac:dyDescent="0.3">
      <c r="A179" t="s">
        <v>20</v>
      </c>
      <c r="B179">
        <v>107</v>
      </c>
      <c r="E179" t="s">
        <v>14</v>
      </c>
      <c r="F179">
        <v>554</v>
      </c>
    </row>
    <row r="180" spans="1:6" x14ac:dyDescent="0.3">
      <c r="A180" t="s">
        <v>20</v>
      </c>
      <c r="B180">
        <v>183</v>
      </c>
      <c r="E180" t="s">
        <v>14</v>
      </c>
      <c r="F180">
        <v>648</v>
      </c>
    </row>
    <row r="181" spans="1:6" x14ac:dyDescent="0.3">
      <c r="A181" t="s">
        <v>20</v>
      </c>
      <c r="B181">
        <v>72</v>
      </c>
      <c r="E181" t="s">
        <v>14</v>
      </c>
      <c r="F181">
        <v>21</v>
      </c>
    </row>
    <row r="182" spans="1:6" x14ac:dyDescent="0.3">
      <c r="A182" t="s">
        <v>20</v>
      </c>
      <c r="B182">
        <v>295</v>
      </c>
      <c r="E182" t="s">
        <v>14</v>
      </c>
      <c r="F182">
        <v>54</v>
      </c>
    </row>
    <row r="183" spans="1:6" x14ac:dyDescent="0.3">
      <c r="A183" t="s">
        <v>20</v>
      </c>
      <c r="B183">
        <v>142</v>
      </c>
      <c r="E183" t="s">
        <v>14</v>
      </c>
      <c r="F183">
        <v>120</v>
      </c>
    </row>
    <row r="184" spans="1:6" x14ac:dyDescent="0.3">
      <c r="A184" t="s">
        <v>20</v>
      </c>
      <c r="B184">
        <v>85</v>
      </c>
      <c r="E184" t="s">
        <v>14</v>
      </c>
      <c r="F184">
        <v>579</v>
      </c>
    </row>
    <row r="185" spans="1:6" x14ac:dyDescent="0.3">
      <c r="A185" t="s">
        <v>20</v>
      </c>
      <c r="B185">
        <v>659</v>
      </c>
      <c r="E185" t="s">
        <v>14</v>
      </c>
      <c r="F185">
        <v>2072</v>
      </c>
    </row>
    <row r="186" spans="1:6" x14ac:dyDescent="0.3">
      <c r="A186" t="s">
        <v>20</v>
      </c>
      <c r="B186">
        <v>121</v>
      </c>
      <c r="E186" t="s">
        <v>14</v>
      </c>
      <c r="F186">
        <v>0</v>
      </c>
    </row>
    <row r="187" spans="1:6" x14ac:dyDescent="0.3">
      <c r="A187" t="s">
        <v>20</v>
      </c>
      <c r="B187">
        <v>3742</v>
      </c>
      <c r="E187" t="s">
        <v>14</v>
      </c>
      <c r="F187">
        <v>1796</v>
      </c>
    </row>
    <row r="188" spans="1:6" x14ac:dyDescent="0.3">
      <c r="A188" t="s">
        <v>20</v>
      </c>
      <c r="B188">
        <v>223</v>
      </c>
      <c r="E188" t="s">
        <v>14</v>
      </c>
      <c r="F188">
        <v>62</v>
      </c>
    </row>
    <row r="189" spans="1:6" x14ac:dyDescent="0.3">
      <c r="A189" t="s">
        <v>20</v>
      </c>
      <c r="B189">
        <v>133</v>
      </c>
      <c r="E189" t="s">
        <v>14</v>
      </c>
      <c r="F189">
        <v>347</v>
      </c>
    </row>
    <row r="190" spans="1:6" x14ac:dyDescent="0.3">
      <c r="A190" t="s">
        <v>20</v>
      </c>
      <c r="B190">
        <v>5168</v>
      </c>
      <c r="E190" t="s">
        <v>14</v>
      </c>
      <c r="F190">
        <v>19</v>
      </c>
    </row>
    <row r="191" spans="1:6" x14ac:dyDescent="0.3">
      <c r="A191" t="s">
        <v>20</v>
      </c>
      <c r="B191">
        <v>307</v>
      </c>
      <c r="E191" t="s">
        <v>14</v>
      </c>
      <c r="F191">
        <v>1258</v>
      </c>
    </row>
    <row r="192" spans="1:6" x14ac:dyDescent="0.3">
      <c r="A192" t="s">
        <v>20</v>
      </c>
      <c r="B192">
        <v>2441</v>
      </c>
      <c r="E192" t="s">
        <v>14</v>
      </c>
      <c r="F192">
        <v>362</v>
      </c>
    </row>
    <row r="193" spans="1:6" x14ac:dyDescent="0.3">
      <c r="A193" t="s">
        <v>20</v>
      </c>
      <c r="B193">
        <v>1385</v>
      </c>
      <c r="E193" t="s">
        <v>14</v>
      </c>
      <c r="F193">
        <v>133</v>
      </c>
    </row>
    <row r="194" spans="1:6" x14ac:dyDescent="0.3">
      <c r="A194" t="s">
        <v>20</v>
      </c>
      <c r="B194">
        <v>190</v>
      </c>
      <c r="E194" t="s">
        <v>14</v>
      </c>
      <c r="F194">
        <v>846</v>
      </c>
    </row>
    <row r="195" spans="1:6" x14ac:dyDescent="0.3">
      <c r="A195" t="s">
        <v>20</v>
      </c>
      <c r="B195">
        <v>470</v>
      </c>
      <c r="E195" t="s">
        <v>14</v>
      </c>
      <c r="F195">
        <v>10</v>
      </c>
    </row>
    <row r="196" spans="1:6" x14ac:dyDescent="0.3">
      <c r="A196" t="s">
        <v>20</v>
      </c>
      <c r="B196">
        <v>253</v>
      </c>
      <c r="E196" t="s">
        <v>14</v>
      </c>
      <c r="F196">
        <v>191</v>
      </c>
    </row>
    <row r="197" spans="1:6" x14ac:dyDescent="0.3">
      <c r="A197" t="s">
        <v>20</v>
      </c>
      <c r="B197">
        <v>1113</v>
      </c>
      <c r="E197" t="s">
        <v>14</v>
      </c>
      <c r="F197">
        <v>1979</v>
      </c>
    </row>
    <row r="198" spans="1:6" x14ac:dyDescent="0.3">
      <c r="A198" t="s">
        <v>20</v>
      </c>
      <c r="B198">
        <v>2283</v>
      </c>
      <c r="E198" t="s">
        <v>14</v>
      </c>
      <c r="F198">
        <v>63</v>
      </c>
    </row>
    <row r="199" spans="1:6" x14ac:dyDescent="0.3">
      <c r="A199" t="s">
        <v>20</v>
      </c>
      <c r="B199">
        <v>1095</v>
      </c>
      <c r="E199" t="s">
        <v>14</v>
      </c>
      <c r="F199">
        <v>6080</v>
      </c>
    </row>
    <row r="200" spans="1:6" x14ac:dyDescent="0.3">
      <c r="A200" t="s">
        <v>20</v>
      </c>
      <c r="B200">
        <v>1690</v>
      </c>
      <c r="E200" t="s">
        <v>14</v>
      </c>
      <c r="F200">
        <v>80</v>
      </c>
    </row>
    <row r="201" spans="1:6" x14ac:dyDescent="0.3">
      <c r="A201" t="s">
        <v>20</v>
      </c>
      <c r="B201">
        <v>191</v>
      </c>
      <c r="E201" t="s">
        <v>14</v>
      </c>
      <c r="F201">
        <v>9</v>
      </c>
    </row>
    <row r="202" spans="1:6" x14ac:dyDescent="0.3">
      <c r="A202" t="s">
        <v>20</v>
      </c>
      <c r="B202">
        <v>2013</v>
      </c>
      <c r="E202" t="s">
        <v>14</v>
      </c>
      <c r="F202">
        <v>1784</v>
      </c>
    </row>
    <row r="203" spans="1:6" x14ac:dyDescent="0.3">
      <c r="A203" t="s">
        <v>20</v>
      </c>
      <c r="B203">
        <v>1703</v>
      </c>
      <c r="E203" t="s">
        <v>14</v>
      </c>
      <c r="F203">
        <v>243</v>
      </c>
    </row>
    <row r="204" spans="1:6" x14ac:dyDescent="0.3">
      <c r="A204" t="s">
        <v>20</v>
      </c>
      <c r="B204">
        <v>80</v>
      </c>
      <c r="E204" t="s">
        <v>14</v>
      </c>
      <c r="F204">
        <v>1296</v>
      </c>
    </row>
    <row r="205" spans="1:6" x14ac:dyDescent="0.3">
      <c r="A205" t="s">
        <v>20</v>
      </c>
      <c r="B205">
        <v>41</v>
      </c>
      <c r="E205" t="s">
        <v>14</v>
      </c>
      <c r="F205">
        <v>77</v>
      </c>
    </row>
    <row r="206" spans="1:6" x14ac:dyDescent="0.3">
      <c r="A206" t="s">
        <v>20</v>
      </c>
      <c r="B206">
        <v>187</v>
      </c>
      <c r="E206" t="s">
        <v>14</v>
      </c>
      <c r="F206">
        <v>395</v>
      </c>
    </row>
    <row r="207" spans="1:6" x14ac:dyDescent="0.3">
      <c r="A207" t="s">
        <v>20</v>
      </c>
      <c r="B207">
        <v>2875</v>
      </c>
      <c r="E207" t="s">
        <v>14</v>
      </c>
      <c r="F207">
        <v>49</v>
      </c>
    </row>
    <row r="208" spans="1:6" x14ac:dyDescent="0.3">
      <c r="A208" t="s">
        <v>20</v>
      </c>
      <c r="B208">
        <v>88</v>
      </c>
      <c r="E208" t="s">
        <v>14</v>
      </c>
      <c r="F208">
        <v>180</v>
      </c>
    </row>
    <row r="209" spans="1:6" x14ac:dyDescent="0.3">
      <c r="A209" t="s">
        <v>20</v>
      </c>
      <c r="B209">
        <v>191</v>
      </c>
      <c r="E209" t="s">
        <v>14</v>
      </c>
      <c r="F209">
        <v>2690</v>
      </c>
    </row>
    <row r="210" spans="1:6" x14ac:dyDescent="0.3">
      <c r="A210" t="s">
        <v>20</v>
      </c>
      <c r="B210">
        <v>139</v>
      </c>
      <c r="E210" t="s">
        <v>14</v>
      </c>
      <c r="F210">
        <v>2779</v>
      </c>
    </row>
    <row r="211" spans="1:6" x14ac:dyDescent="0.3">
      <c r="A211" t="s">
        <v>20</v>
      </c>
      <c r="B211">
        <v>186</v>
      </c>
      <c r="E211" t="s">
        <v>14</v>
      </c>
      <c r="F211">
        <v>92</v>
      </c>
    </row>
    <row r="212" spans="1:6" x14ac:dyDescent="0.3">
      <c r="A212" t="s">
        <v>20</v>
      </c>
      <c r="B212">
        <v>112</v>
      </c>
      <c r="E212" t="s">
        <v>14</v>
      </c>
      <c r="F212">
        <v>1028</v>
      </c>
    </row>
    <row r="213" spans="1:6" x14ac:dyDescent="0.3">
      <c r="A213" t="s">
        <v>20</v>
      </c>
      <c r="B213">
        <v>101</v>
      </c>
      <c r="E213" t="s">
        <v>14</v>
      </c>
      <c r="F213">
        <v>26</v>
      </c>
    </row>
    <row r="214" spans="1:6" x14ac:dyDescent="0.3">
      <c r="A214" t="s">
        <v>20</v>
      </c>
      <c r="B214">
        <v>206</v>
      </c>
      <c r="E214" t="s">
        <v>14</v>
      </c>
      <c r="F214">
        <v>1790</v>
      </c>
    </row>
    <row r="215" spans="1:6" x14ac:dyDescent="0.3">
      <c r="A215" t="s">
        <v>20</v>
      </c>
      <c r="B215">
        <v>154</v>
      </c>
      <c r="E215" t="s">
        <v>14</v>
      </c>
      <c r="F215">
        <v>37</v>
      </c>
    </row>
    <row r="216" spans="1:6" x14ac:dyDescent="0.3">
      <c r="A216" t="s">
        <v>20</v>
      </c>
      <c r="B216">
        <v>5966</v>
      </c>
      <c r="E216" t="s">
        <v>14</v>
      </c>
      <c r="F216">
        <v>35</v>
      </c>
    </row>
    <row r="217" spans="1:6" x14ac:dyDescent="0.3">
      <c r="A217" t="s">
        <v>20</v>
      </c>
      <c r="B217">
        <v>169</v>
      </c>
      <c r="E217" t="s">
        <v>14</v>
      </c>
      <c r="F217">
        <v>558</v>
      </c>
    </row>
    <row r="218" spans="1:6" x14ac:dyDescent="0.3">
      <c r="A218" t="s">
        <v>20</v>
      </c>
      <c r="B218">
        <v>2106</v>
      </c>
      <c r="E218" t="s">
        <v>14</v>
      </c>
      <c r="F218">
        <v>64</v>
      </c>
    </row>
    <row r="219" spans="1:6" x14ac:dyDescent="0.3">
      <c r="A219" t="s">
        <v>20</v>
      </c>
      <c r="B219">
        <v>131</v>
      </c>
      <c r="E219" t="s">
        <v>14</v>
      </c>
      <c r="F219">
        <v>245</v>
      </c>
    </row>
    <row r="220" spans="1:6" x14ac:dyDescent="0.3">
      <c r="A220" t="s">
        <v>20</v>
      </c>
      <c r="B220">
        <v>84</v>
      </c>
      <c r="E220" t="s">
        <v>14</v>
      </c>
      <c r="F220">
        <v>71</v>
      </c>
    </row>
    <row r="221" spans="1:6" x14ac:dyDescent="0.3">
      <c r="A221" t="s">
        <v>20</v>
      </c>
      <c r="B221">
        <v>155</v>
      </c>
      <c r="E221" t="s">
        <v>14</v>
      </c>
      <c r="F221">
        <v>42</v>
      </c>
    </row>
    <row r="222" spans="1:6" x14ac:dyDescent="0.3">
      <c r="A222" t="s">
        <v>20</v>
      </c>
      <c r="B222">
        <v>189</v>
      </c>
      <c r="E222" t="s">
        <v>14</v>
      </c>
      <c r="F222">
        <v>156</v>
      </c>
    </row>
    <row r="223" spans="1:6" x14ac:dyDescent="0.3">
      <c r="A223" t="s">
        <v>20</v>
      </c>
      <c r="B223">
        <v>4799</v>
      </c>
      <c r="E223" t="s">
        <v>14</v>
      </c>
      <c r="F223">
        <v>1368</v>
      </c>
    </row>
    <row r="224" spans="1:6" x14ac:dyDescent="0.3">
      <c r="A224" t="s">
        <v>20</v>
      </c>
      <c r="B224">
        <v>1137</v>
      </c>
      <c r="E224" t="s">
        <v>14</v>
      </c>
      <c r="F224">
        <v>102</v>
      </c>
    </row>
    <row r="225" spans="1:6" x14ac:dyDescent="0.3">
      <c r="A225" t="s">
        <v>20</v>
      </c>
      <c r="B225">
        <v>1152</v>
      </c>
      <c r="E225" t="s">
        <v>14</v>
      </c>
      <c r="F225">
        <v>86</v>
      </c>
    </row>
    <row r="226" spans="1:6" x14ac:dyDescent="0.3">
      <c r="A226" t="s">
        <v>20</v>
      </c>
      <c r="B226">
        <v>50</v>
      </c>
      <c r="E226" t="s">
        <v>14</v>
      </c>
      <c r="F226">
        <v>253</v>
      </c>
    </row>
    <row r="227" spans="1:6" x14ac:dyDescent="0.3">
      <c r="A227" t="s">
        <v>20</v>
      </c>
      <c r="B227">
        <v>3059</v>
      </c>
      <c r="E227" t="s">
        <v>14</v>
      </c>
      <c r="F227">
        <v>157</v>
      </c>
    </row>
    <row r="228" spans="1:6" x14ac:dyDescent="0.3">
      <c r="A228" t="s">
        <v>20</v>
      </c>
      <c r="B228">
        <v>34</v>
      </c>
      <c r="E228" t="s">
        <v>14</v>
      </c>
      <c r="F228">
        <v>183</v>
      </c>
    </row>
    <row r="229" spans="1:6" x14ac:dyDescent="0.3">
      <c r="A229" t="s">
        <v>20</v>
      </c>
      <c r="B229">
        <v>220</v>
      </c>
      <c r="E229" t="s">
        <v>14</v>
      </c>
      <c r="F229">
        <v>82</v>
      </c>
    </row>
    <row r="230" spans="1:6" x14ac:dyDescent="0.3">
      <c r="A230" t="s">
        <v>20</v>
      </c>
      <c r="B230">
        <v>1604</v>
      </c>
      <c r="E230" t="s">
        <v>14</v>
      </c>
      <c r="F230">
        <v>1</v>
      </c>
    </row>
    <row r="231" spans="1:6" x14ac:dyDescent="0.3">
      <c r="A231" t="s">
        <v>20</v>
      </c>
      <c r="B231">
        <v>454</v>
      </c>
      <c r="E231" t="s">
        <v>14</v>
      </c>
      <c r="F231">
        <v>1198</v>
      </c>
    </row>
    <row r="232" spans="1:6" x14ac:dyDescent="0.3">
      <c r="A232" t="s">
        <v>20</v>
      </c>
      <c r="B232">
        <v>123</v>
      </c>
      <c r="E232" t="s">
        <v>14</v>
      </c>
      <c r="F232">
        <v>648</v>
      </c>
    </row>
    <row r="233" spans="1:6" x14ac:dyDescent="0.3">
      <c r="A233" t="s">
        <v>20</v>
      </c>
      <c r="B233">
        <v>299</v>
      </c>
      <c r="E233" t="s">
        <v>14</v>
      </c>
      <c r="F233">
        <v>64</v>
      </c>
    </row>
    <row r="234" spans="1:6" x14ac:dyDescent="0.3">
      <c r="A234" t="s">
        <v>20</v>
      </c>
      <c r="B234">
        <v>2237</v>
      </c>
      <c r="E234" t="s">
        <v>14</v>
      </c>
      <c r="F234">
        <v>62</v>
      </c>
    </row>
    <row r="235" spans="1:6" x14ac:dyDescent="0.3">
      <c r="A235" t="s">
        <v>20</v>
      </c>
      <c r="B235">
        <v>645</v>
      </c>
      <c r="E235" t="s">
        <v>14</v>
      </c>
      <c r="F235">
        <v>750</v>
      </c>
    </row>
    <row r="236" spans="1:6" x14ac:dyDescent="0.3">
      <c r="A236" t="s">
        <v>20</v>
      </c>
      <c r="B236">
        <v>484</v>
      </c>
      <c r="E236" t="s">
        <v>14</v>
      </c>
      <c r="F236">
        <v>105</v>
      </c>
    </row>
    <row r="237" spans="1:6" x14ac:dyDescent="0.3">
      <c r="A237" t="s">
        <v>20</v>
      </c>
      <c r="B237">
        <v>154</v>
      </c>
      <c r="E237" t="s">
        <v>14</v>
      </c>
      <c r="F237">
        <v>2604</v>
      </c>
    </row>
    <row r="238" spans="1:6" x14ac:dyDescent="0.3">
      <c r="A238" t="s">
        <v>20</v>
      </c>
      <c r="B238">
        <v>82</v>
      </c>
      <c r="E238" t="s">
        <v>14</v>
      </c>
      <c r="F238">
        <v>65</v>
      </c>
    </row>
    <row r="239" spans="1:6" x14ac:dyDescent="0.3">
      <c r="A239" t="s">
        <v>20</v>
      </c>
      <c r="B239">
        <v>134</v>
      </c>
      <c r="E239" t="s">
        <v>14</v>
      </c>
      <c r="F239">
        <v>94</v>
      </c>
    </row>
    <row r="240" spans="1:6" x14ac:dyDescent="0.3">
      <c r="A240" t="s">
        <v>20</v>
      </c>
      <c r="B240">
        <v>5203</v>
      </c>
      <c r="E240" t="s">
        <v>14</v>
      </c>
      <c r="F240">
        <v>257</v>
      </c>
    </row>
    <row r="241" spans="1:6" x14ac:dyDescent="0.3">
      <c r="A241" t="s">
        <v>20</v>
      </c>
      <c r="B241">
        <v>94</v>
      </c>
      <c r="E241" t="s">
        <v>14</v>
      </c>
      <c r="F241">
        <v>2928</v>
      </c>
    </row>
    <row r="242" spans="1:6" x14ac:dyDescent="0.3">
      <c r="A242" t="s">
        <v>20</v>
      </c>
      <c r="B242">
        <v>205</v>
      </c>
      <c r="E242" t="s">
        <v>14</v>
      </c>
      <c r="F242">
        <v>4697</v>
      </c>
    </row>
    <row r="243" spans="1:6" x14ac:dyDescent="0.3">
      <c r="A243" t="s">
        <v>20</v>
      </c>
      <c r="B243">
        <v>92</v>
      </c>
      <c r="E243" t="s">
        <v>14</v>
      </c>
      <c r="F243">
        <v>2915</v>
      </c>
    </row>
    <row r="244" spans="1:6" x14ac:dyDescent="0.3">
      <c r="A244" t="s">
        <v>20</v>
      </c>
      <c r="B244">
        <v>219</v>
      </c>
      <c r="E244" t="s">
        <v>14</v>
      </c>
      <c r="F244">
        <v>18</v>
      </c>
    </row>
    <row r="245" spans="1:6" x14ac:dyDescent="0.3">
      <c r="A245" t="s">
        <v>20</v>
      </c>
      <c r="B245">
        <v>2526</v>
      </c>
      <c r="E245" t="s">
        <v>14</v>
      </c>
      <c r="F245">
        <v>602</v>
      </c>
    </row>
    <row r="246" spans="1:6" x14ac:dyDescent="0.3">
      <c r="A246" t="s">
        <v>20</v>
      </c>
      <c r="B246">
        <v>94</v>
      </c>
      <c r="E246" t="s">
        <v>14</v>
      </c>
      <c r="F246">
        <v>1</v>
      </c>
    </row>
    <row r="247" spans="1:6" x14ac:dyDescent="0.3">
      <c r="A247" t="s">
        <v>20</v>
      </c>
      <c r="B247">
        <v>1713</v>
      </c>
      <c r="E247" t="s">
        <v>14</v>
      </c>
      <c r="F247">
        <v>3868</v>
      </c>
    </row>
    <row r="248" spans="1:6" x14ac:dyDescent="0.3">
      <c r="A248" t="s">
        <v>20</v>
      </c>
      <c r="B248">
        <v>249</v>
      </c>
      <c r="E248" t="s">
        <v>14</v>
      </c>
      <c r="F248">
        <v>504</v>
      </c>
    </row>
    <row r="249" spans="1:6" x14ac:dyDescent="0.3">
      <c r="A249" t="s">
        <v>20</v>
      </c>
      <c r="B249">
        <v>192</v>
      </c>
      <c r="E249" t="s">
        <v>14</v>
      </c>
      <c r="F249">
        <v>14</v>
      </c>
    </row>
    <row r="250" spans="1:6" x14ac:dyDescent="0.3">
      <c r="A250" t="s">
        <v>20</v>
      </c>
      <c r="B250">
        <v>247</v>
      </c>
      <c r="E250" t="s">
        <v>14</v>
      </c>
      <c r="F250">
        <v>750</v>
      </c>
    </row>
    <row r="251" spans="1:6" x14ac:dyDescent="0.3">
      <c r="A251" t="s">
        <v>20</v>
      </c>
      <c r="B251">
        <v>2293</v>
      </c>
      <c r="E251" t="s">
        <v>14</v>
      </c>
      <c r="F251">
        <v>77</v>
      </c>
    </row>
    <row r="252" spans="1:6" x14ac:dyDescent="0.3">
      <c r="A252" t="s">
        <v>20</v>
      </c>
      <c r="B252">
        <v>3131</v>
      </c>
      <c r="E252" t="s">
        <v>14</v>
      </c>
      <c r="F252">
        <v>752</v>
      </c>
    </row>
    <row r="253" spans="1:6" x14ac:dyDescent="0.3">
      <c r="A253" t="s">
        <v>20</v>
      </c>
      <c r="B253">
        <v>143</v>
      </c>
      <c r="E253" t="s">
        <v>14</v>
      </c>
      <c r="F253">
        <v>131</v>
      </c>
    </row>
    <row r="254" spans="1:6" x14ac:dyDescent="0.3">
      <c r="A254" t="s">
        <v>20</v>
      </c>
      <c r="B254">
        <v>296</v>
      </c>
      <c r="E254" t="s">
        <v>14</v>
      </c>
      <c r="F254">
        <v>87</v>
      </c>
    </row>
    <row r="255" spans="1:6" x14ac:dyDescent="0.3">
      <c r="A255" t="s">
        <v>20</v>
      </c>
      <c r="B255">
        <v>170</v>
      </c>
      <c r="E255" t="s">
        <v>14</v>
      </c>
      <c r="F255">
        <v>1063</v>
      </c>
    </row>
    <row r="256" spans="1:6" x14ac:dyDescent="0.3">
      <c r="A256" t="s">
        <v>20</v>
      </c>
      <c r="B256">
        <v>86</v>
      </c>
      <c r="E256" t="s">
        <v>14</v>
      </c>
      <c r="F256">
        <v>76</v>
      </c>
    </row>
    <row r="257" spans="1:6" x14ac:dyDescent="0.3">
      <c r="A257" t="s">
        <v>20</v>
      </c>
      <c r="B257">
        <v>6286</v>
      </c>
      <c r="E257" t="s">
        <v>14</v>
      </c>
      <c r="F257">
        <v>4428</v>
      </c>
    </row>
    <row r="258" spans="1:6" x14ac:dyDescent="0.3">
      <c r="A258" t="s">
        <v>20</v>
      </c>
      <c r="B258">
        <v>3727</v>
      </c>
      <c r="E258" t="s">
        <v>14</v>
      </c>
      <c r="F258">
        <v>58</v>
      </c>
    </row>
    <row r="259" spans="1:6" x14ac:dyDescent="0.3">
      <c r="A259" t="s">
        <v>20</v>
      </c>
      <c r="B259">
        <v>1605</v>
      </c>
      <c r="E259" t="s">
        <v>14</v>
      </c>
      <c r="F259">
        <v>111</v>
      </c>
    </row>
    <row r="260" spans="1:6" x14ac:dyDescent="0.3">
      <c r="A260" t="s">
        <v>20</v>
      </c>
      <c r="B260">
        <v>2120</v>
      </c>
      <c r="E260" t="s">
        <v>14</v>
      </c>
      <c r="F260">
        <v>2955</v>
      </c>
    </row>
    <row r="261" spans="1:6" x14ac:dyDescent="0.3">
      <c r="A261" t="s">
        <v>20</v>
      </c>
      <c r="B261">
        <v>50</v>
      </c>
      <c r="E261" t="s">
        <v>14</v>
      </c>
      <c r="F261">
        <v>1657</v>
      </c>
    </row>
    <row r="262" spans="1:6" x14ac:dyDescent="0.3">
      <c r="A262" t="s">
        <v>20</v>
      </c>
      <c r="B262">
        <v>2080</v>
      </c>
      <c r="E262" t="s">
        <v>14</v>
      </c>
      <c r="F262">
        <v>926</v>
      </c>
    </row>
    <row r="263" spans="1:6" x14ac:dyDescent="0.3">
      <c r="A263" t="s">
        <v>20</v>
      </c>
      <c r="B263">
        <v>2105</v>
      </c>
      <c r="E263" t="s">
        <v>14</v>
      </c>
      <c r="F263">
        <v>77</v>
      </c>
    </row>
    <row r="264" spans="1:6" x14ac:dyDescent="0.3">
      <c r="A264" t="s">
        <v>20</v>
      </c>
      <c r="B264">
        <v>2436</v>
      </c>
      <c r="E264" t="s">
        <v>14</v>
      </c>
      <c r="F264">
        <v>1748</v>
      </c>
    </row>
    <row r="265" spans="1:6" x14ac:dyDescent="0.3">
      <c r="A265" t="s">
        <v>20</v>
      </c>
      <c r="B265">
        <v>80</v>
      </c>
      <c r="E265" t="s">
        <v>14</v>
      </c>
      <c r="F265">
        <v>79</v>
      </c>
    </row>
    <row r="266" spans="1:6" x14ac:dyDescent="0.3">
      <c r="A266" t="s">
        <v>20</v>
      </c>
      <c r="B266">
        <v>42</v>
      </c>
      <c r="E266" t="s">
        <v>14</v>
      </c>
      <c r="F266">
        <v>889</v>
      </c>
    </row>
    <row r="267" spans="1:6" x14ac:dyDescent="0.3">
      <c r="A267" t="s">
        <v>20</v>
      </c>
      <c r="B267">
        <v>139</v>
      </c>
      <c r="E267" t="s">
        <v>14</v>
      </c>
      <c r="F267">
        <v>56</v>
      </c>
    </row>
    <row r="268" spans="1:6" x14ac:dyDescent="0.3">
      <c r="A268" t="s">
        <v>20</v>
      </c>
      <c r="B268">
        <v>159</v>
      </c>
      <c r="E268" t="s">
        <v>14</v>
      </c>
      <c r="F268">
        <v>1</v>
      </c>
    </row>
    <row r="269" spans="1:6" x14ac:dyDescent="0.3">
      <c r="A269" t="s">
        <v>20</v>
      </c>
      <c r="B269">
        <v>381</v>
      </c>
      <c r="E269" t="s">
        <v>14</v>
      </c>
      <c r="F269">
        <v>83</v>
      </c>
    </row>
    <row r="270" spans="1:6" x14ac:dyDescent="0.3">
      <c r="A270" t="s">
        <v>20</v>
      </c>
      <c r="B270">
        <v>194</v>
      </c>
      <c r="E270" t="s">
        <v>14</v>
      </c>
      <c r="F270">
        <v>2025</v>
      </c>
    </row>
    <row r="271" spans="1:6" x14ac:dyDescent="0.3">
      <c r="A271" t="s">
        <v>20</v>
      </c>
      <c r="B271">
        <v>106</v>
      </c>
      <c r="E271" t="s">
        <v>14</v>
      </c>
      <c r="F271">
        <v>14</v>
      </c>
    </row>
    <row r="272" spans="1:6" x14ac:dyDescent="0.3">
      <c r="A272" t="s">
        <v>20</v>
      </c>
      <c r="B272">
        <v>142</v>
      </c>
      <c r="E272" t="s">
        <v>14</v>
      </c>
      <c r="F272">
        <v>656</v>
      </c>
    </row>
    <row r="273" spans="1:6" x14ac:dyDescent="0.3">
      <c r="A273" t="s">
        <v>20</v>
      </c>
      <c r="B273">
        <v>211</v>
      </c>
      <c r="E273" t="s">
        <v>14</v>
      </c>
      <c r="F273">
        <v>1596</v>
      </c>
    </row>
    <row r="274" spans="1:6" x14ac:dyDescent="0.3">
      <c r="A274" t="s">
        <v>20</v>
      </c>
      <c r="B274">
        <v>2756</v>
      </c>
      <c r="E274" t="s">
        <v>14</v>
      </c>
      <c r="F274">
        <v>10</v>
      </c>
    </row>
    <row r="275" spans="1:6" x14ac:dyDescent="0.3">
      <c r="A275" t="s">
        <v>20</v>
      </c>
      <c r="B275">
        <v>173</v>
      </c>
      <c r="E275" t="s">
        <v>14</v>
      </c>
      <c r="F275">
        <v>1121</v>
      </c>
    </row>
    <row r="276" spans="1:6" x14ac:dyDescent="0.3">
      <c r="A276" t="s">
        <v>20</v>
      </c>
      <c r="B276">
        <v>87</v>
      </c>
      <c r="E276" t="s">
        <v>14</v>
      </c>
      <c r="F276">
        <v>15</v>
      </c>
    </row>
    <row r="277" spans="1:6" x14ac:dyDescent="0.3">
      <c r="A277" t="s">
        <v>20</v>
      </c>
      <c r="B277">
        <v>1572</v>
      </c>
      <c r="E277" t="s">
        <v>14</v>
      </c>
      <c r="F277">
        <v>191</v>
      </c>
    </row>
    <row r="278" spans="1:6" x14ac:dyDescent="0.3">
      <c r="A278" t="s">
        <v>20</v>
      </c>
      <c r="B278">
        <v>2346</v>
      </c>
      <c r="E278" t="s">
        <v>14</v>
      </c>
      <c r="F278">
        <v>16</v>
      </c>
    </row>
    <row r="279" spans="1:6" x14ac:dyDescent="0.3">
      <c r="A279" t="s">
        <v>20</v>
      </c>
      <c r="B279">
        <v>115</v>
      </c>
      <c r="E279" t="s">
        <v>14</v>
      </c>
      <c r="F279">
        <v>17</v>
      </c>
    </row>
    <row r="280" spans="1:6" x14ac:dyDescent="0.3">
      <c r="A280" t="s">
        <v>20</v>
      </c>
      <c r="B280">
        <v>85</v>
      </c>
      <c r="E280" t="s">
        <v>14</v>
      </c>
      <c r="F280">
        <v>34</v>
      </c>
    </row>
    <row r="281" spans="1:6" x14ac:dyDescent="0.3">
      <c r="A281" t="s">
        <v>20</v>
      </c>
      <c r="B281">
        <v>144</v>
      </c>
      <c r="E281" t="s">
        <v>14</v>
      </c>
      <c r="F281">
        <v>1</v>
      </c>
    </row>
    <row r="282" spans="1:6" x14ac:dyDescent="0.3">
      <c r="A282" t="s">
        <v>20</v>
      </c>
      <c r="B282">
        <v>2443</v>
      </c>
      <c r="E282" t="s">
        <v>14</v>
      </c>
      <c r="F282">
        <v>1274</v>
      </c>
    </row>
    <row r="283" spans="1:6" x14ac:dyDescent="0.3">
      <c r="A283" t="s">
        <v>20</v>
      </c>
      <c r="B283">
        <v>64</v>
      </c>
      <c r="E283" t="s">
        <v>14</v>
      </c>
      <c r="F283">
        <v>210</v>
      </c>
    </row>
    <row r="284" spans="1:6" x14ac:dyDescent="0.3">
      <c r="A284" t="s">
        <v>20</v>
      </c>
      <c r="B284">
        <v>268</v>
      </c>
      <c r="E284" t="s">
        <v>14</v>
      </c>
      <c r="F284">
        <v>248</v>
      </c>
    </row>
    <row r="285" spans="1:6" x14ac:dyDescent="0.3">
      <c r="A285" t="s">
        <v>20</v>
      </c>
      <c r="B285">
        <v>195</v>
      </c>
      <c r="E285" t="s">
        <v>14</v>
      </c>
      <c r="F285">
        <v>513</v>
      </c>
    </row>
    <row r="286" spans="1:6" x14ac:dyDescent="0.3">
      <c r="A286" t="s">
        <v>20</v>
      </c>
      <c r="B286">
        <v>186</v>
      </c>
      <c r="E286" t="s">
        <v>14</v>
      </c>
      <c r="F286">
        <v>3410</v>
      </c>
    </row>
    <row r="287" spans="1:6" x14ac:dyDescent="0.3">
      <c r="A287" t="s">
        <v>20</v>
      </c>
      <c r="B287">
        <v>460</v>
      </c>
      <c r="E287" t="s">
        <v>14</v>
      </c>
      <c r="F287">
        <v>10</v>
      </c>
    </row>
    <row r="288" spans="1:6" x14ac:dyDescent="0.3">
      <c r="A288" t="s">
        <v>20</v>
      </c>
      <c r="B288">
        <v>2528</v>
      </c>
      <c r="E288" t="s">
        <v>14</v>
      </c>
      <c r="F288">
        <v>2201</v>
      </c>
    </row>
    <row r="289" spans="1:6" x14ac:dyDescent="0.3">
      <c r="A289" t="s">
        <v>20</v>
      </c>
      <c r="B289">
        <v>3657</v>
      </c>
      <c r="E289" t="s">
        <v>14</v>
      </c>
      <c r="F289">
        <v>676</v>
      </c>
    </row>
    <row r="290" spans="1:6" x14ac:dyDescent="0.3">
      <c r="A290" t="s">
        <v>20</v>
      </c>
      <c r="B290">
        <v>131</v>
      </c>
      <c r="E290" t="s">
        <v>14</v>
      </c>
      <c r="F290">
        <v>831</v>
      </c>
    </row>
    <row r="291" spans="1:6" x14ac:dyDescent="0.3">
      <c r="A291" t="s">
        <v>20</v>
      </c>
      <c r="B291">
        <v>239</v>
      </c>
      <c r="E291" t="s">
        <v>14</v>
      </c>
      <c r="F291">
        <v>859</v>
      </c>
    </row>
    <row r="292" spans="1:6" x14ac:dyDescent="0.3">
      <c r="A292" t="s">
        <v>20</v>
      </c>
      <c r="B292">
        <v>78</v>
      </c>
      <c r="E292" t="s">
        <v>14</v>
      </c>
      <c r="F292">
        <v>45</v>
      </c>
    </row>
    <row r="293" spans="1:6" x14ac:dyDescent="0.3">
      <c r="A293" t="s">
        <v>20</v>
      </c>
      <c r="B293">
        <v>1773</v>
      </c>
      <c r="E293" t="s">
        <v>14</v>
      </c>
      <c r="F293">
        <v>6</v>
      </c>
    </row>
    <row r="294" spans="1:6" x14ac:dyDescent="0.3">
      <c r="A294" t="s">
        <v>20</v>
      </c>
      <c r="B294">
        <v>32</v>
      </c>
      <c r="E294" t="s">
        <v>14</v>
      </c>
      <c r="F294">
        <v>7</v>
      </c>
    </row>
    <row r="295" spans="1:6" x14ac:dyDescent="0.3">
      <c r="A295" t="s">
        <v>20</v>
      </c>
      <c r="B295">
        <v>369</v>
      </c>
      <c r="E295" t="s">
        <v>14</v>
      </c>
      <c r="F295">
        <v>31</v>
      </c>
    </row>
    <row r="296" spans="1:6" x14ac:dyDescent="0.3">
      <c r="A296" t="s">
        <v>20</v>
      </c>
      <c r="B296">
        <v>89</v>
      </c>
      <c r="E296" t="s">
        <v>14</v>
      </c>
      <c r="F296">
        <v>78</v>
      </c>
    </row>
    <row r="297" spans="1:6" x14ac:dyDescent="0.3">
      <c r="A297" t="s">
        <v>20</v>
      </c>
      <c r="B297">
        <v>147</v>
      </c>
      <c r="E297" t="s">
        <v>14</v>
      </c>
      <c r="F297">
        <v>1225</v>
      </c>
    </row>
    <row r="298" spans="1:6" x14ac:dyDescent="0.3">
      <c r="A298" t="s">
        <v>20</v>
      </c>
      <c r="B298">
        <v>126</v>
      </c>
      <c r="E298" t="s">
        <v>14</v>
      </c>
      <c r="F298">
        <v>1</v>
      </c>
    </row>
    <row r="299" spans="1:6" x14ac:dyDescent="0.3">
      <c r="A299" t="s">
        <v>20</v>
      </c>
      <c r="B299">
        <v>2218</v>
      </c>
      <c r="E299" t="s">
        <v>14</v>
      </c>
      <c r="F299">
        <v>67</v>
      </c>
    </row>
    <row r="300" spans="1:6" x14ac:dyDescent="0.3">
      <c r="A300" t="s">
        <v>20</v>
      </c>
      <c r="B300">
        <v>202</v>
      </c>
      <c r="E300" t="s">
        <v>14</v>
      </c>
      <c r="F300">
        <v>19</v>
      </c>
    </row>
    <row r="301" spans="1:6" x14ac:dyDescent="0.3">
      <c r="A301" t="s">
        <v>20</v>
      </c>
      <c r="B301">
        <v>140</v>
      </c>
      <c r="E301" t="s">
        <v>14</v>
      </c>
      <c r="F301">
        <v>2108</v>
      </c>
    </row>
    <row r="302" spans="1:6" x14ac:dyDescent="0.3">
      <c r="A302" t="s">
        <v>20</v>
      </c>
      <c r="B302">
        <v>1052</v>
      </c>
      <c r="E302" t="s">
        <v>14</v>
      </c>
      <c r="F302">
        <v>679</v>
      </c>
    </row>
    <row r="303" spans="1:6" x14ac:dyDescent="0.3">
      <c r="A303" t="s">
        <v>20</v>
      </c>
      <c r="B303">
        <v>247</v>
      </c>
      <c r="E303" t="s">
        <v>14</v>
      </c>
      <c r="F303">
        <v>36</v>
      </c>
    </row>
    <row r="304" spans="1:6" x14ac:dyDescent="0.3">
      <c r="A304" t="s">
        <v>20</v>
      </c>
      <c r="B304">
        <v>84</v>
      </c>
      <c r="E304" t="s">
        <v>14</v>
      </c>
      <c r="F304">
        <v>47</v>
      </c>
    </row>
    <row r="305" spans="1:6" x14ac:dyDescent="0.3">
      <c r="A305" t="s">
        <v>20</v>
      </c>
      <c r="B305">
        <v>88</v>
      </c>
      <c r="E305" t="s">
        <v>14</v>
      </c>
      <c r="F305">
        <v>70</v>
      </c>
    </row>
    <row r="306" spans="1:6" x14ac:dyDescent="0.3">
      <c r="A306" t="s">
        <v>20</v>
      </c>
      <c r="B306">
        <v>156</v>
      </c>
      <c r="E306" t="s">
        <v>14</v>
      </c>
      <c r="F306">
        <v>154</v>
      </c>
    </row>
    <row r="307" spans="1:6" x14ac:dyDescent="0.3">
      <c r="A307" t="s">
        <v>20</v>
      </c>
      <c r="B307">
        <v>2985</v>
      </c>
      <c r="E307" t="s">
        <v>14</v>
      </c>
      <c r="F307">
        <v>22</v>
      </c>
    </row>
    <row r="308" spans="1:6" x14ac:dyDescent="0.3">
      <c r="A308" t="s">
        <v>20</v>
      </c>
      <c r="B308">
        <v>762</v>
      </c>
      <c r="E308" t="s">
        <v>14</v>
      </c>
      <c r="F308">
        <v>1758</v>
      </c>
    </row>
    <row r="309" spans="1:6" x14ac:dyDescent="0.3">
      <c r="A309" t="s">
        <v>20</v>
      </c>
      <c r="B309">
        <v>554</v>
      </c>
      <c r="E309" t="s">
        <v>14</v>
      </c>
      <c r="F309">
        <v>94</v>
      </c>
    </row>
    <row r="310" spans="1:6" x14ac:dyDescent="0.3">
      <c r="A310" t="s">
        <v>20</v>
      </c>
      <c r="B310">
        <v>135</v>
      </c>
      <c r="E310" t="s">
        <v>14</v>
      </c>
      <c r="F310">
        <v>33</v>
      </c>
    </row>
    <row r="311" spans="1:6" x14ac:dyDescent="0.3">
      <c r="A311" t="s">
        <v>20</v>
      </c>
      <c r="B311">
        <v>122</v>
      </c>
      <c r="E311" t="s">
        <v>14</v>
      </c>
      <c r="F311">
        <v>1</v>
      </c>
    </row>
    <row r="312" spans="1:6" x14ac:dyDescent="0.3">
      <c r="A312" t="s">
        <v>20</v>
      </c>
      <c r="B312">
        <v>221</v>
      </c>
      <c r="E312" t="s">
        <v>14</v>
      </c>
      <c r="F312">
        <v>31</v>
      </c>
    </row>
    <row r="313" spans="1:6" x14ac:dyDescent="0.3">
      <c r="A313" t="s">
        <v>20</v>
      </c>
      <c r="B313">
        <v>126</v>
      </c>
      <c r="E313" t="s">
        <v>14</v>
      </c>
      <c r="F313">
        <v>35</v>
      </c>
    </row>
    <row r="314" spans="1:6" x14ac:dyDescent="0.3">
      <c r="A314" t="s">
        <v>20</v>
      </c>
      <c r="B314">
        <v>1022</v>
      </c>
      <c r="E314" t="s">
        <v>14</v>
      </c>
      <c r="F314">
        <v>63</v>
      </c>
    </row>
    <row r="315" spans="1:6" x14ac:dyDescent="0.3">
      <c r="A315" t="s">
        <v>20</v>
      </c>
      <c r="B315">
        <v>3177</v>
      </c>
      <c r="E315" t="s">
        <v>14</v>
      </c>
      <c r="F315">
        <v>526</v>
      </c>
    </row>
    <row r="316" spans="1:6" x14ac:dyDescent="0.3">
      <c r="A316" t="s">
        <v>20</v>
      </c>
      <c r="B316">
        <v>198</v>
      </c>
      <c r="E316" t="s">
        <v>14</v>
      </c>
      <c r="F316">
        <v>121</v>
      </c>
    </row>
    <row r="317" spans="1:6" x14ac:dyDescent="0.3">
      <c r="A317" t="s">
        <v>20</v>
      </c>
      <c r="B317">
        <v>85</v>
      </c>
      <c r="E317" t="s">
        <v>14</v>
      </c>
      <c r="F317">
        <v>67</v>
      </c>
    </row>
    <row r="318" spans="1:6" x14ac:dyDescent="0.3">
      <c r="A318" t="s">
        <v>20</v>
      </c>
      <c r="B318">
        <v>3596</v>
      </c>
      <c r="E318" t="s">
        <v>14</v>
      </c>
      <c r="F318">
        <v>57</v>
      </c>
    </row>
    <row r="319" spans="1:6" x14ac:dyDescent="0.3">
      <c r="A319" t="s">
        <v>20</v>
      </c>
      <c r="B319">
        <v>244</v>
      </c>
      <c r="E319" t="s">
        <v>14</v>
      </c>
      <c r="F319">
        <v>1229</v>
      </c>
    </row>
    <row r="320" spans="1:6" x14ac:dyDescent="0.3">
      <c r="A320" t="s">
        <v>20</v>
      </c>
      <c r="B320">
        <v>5180</v>
      </c>
      <c r="E320" t="s">
        <v>14</v>
      </c>
      <c r="F320">
        <v>12</v>
      </c>
    </row>
    <row r="321" spans="1:6" x14ac:dyDescent="0.3">
      <c r="A321" t="s">
        <v>20</v>
      </c>
      <c r="B321">
        <v>589</v>
      </c>
      <c r="E321" t="s">
        <v>14</v>
      </c>
      <c r="F321">
        <v>452</v>
      </c>
    </row>
    <row r="322" spans="1:6" x14ac:dyDescent="0.3">
      <c r="A322" t="s">
        <v>20</v>
      </c>
      <c r="B322">
        <v>2725</v>
      </c>
      <c r="E322" t="s">
        <v>14</v>
      </c>
      <c r="F322">
        <v>1886</v>
      </c>
    </row>
    <row r="323" spans="1:6" x14ac:dyDescent="0.3">
      <c r="A323" t="s">
        <v>20</v>
      </c>
      <c r="B323">
        <v>300</v>
      </c>
      <c r="E323" t="s">
        <v>14</v>
      </c>
      <c r="F323">
        <v>1825</v>
      </c>
    </row>
    <row r="324" spans="1:6" x14ac:dyDescent="0.3">
      <c r="A324" t="s">
        <v>20</v>
      </c>
      <c r="B324">
        <v>144</v>
      </c>
      <c r="E324" t="s">
        <v>14</v>
      </c>
      <c r="F324">
        <v>31</v>
      </c>
    </row>
    <row r="325" spans="1:6" x14ac:dyDescent="0.3">
      <c r="A325" t="s">
        <v>20</v>
      </c>
      <c r="B325">
        <v>87</v>
      </c>
      <c r="E325" t="s">
        <v>14</v>
      </c>
      <c r="F325">
        <v>107</v>
      </c>
    </row>
    <row r="326" spans="1:6" x14ac:dyDescent="0.3">
      <c r="A326" t="s">
        <v>20</v>
      </c>
      <c r="B326">
        <v>3116</v>
      </c>
      <c r="E326" t="s">
        <v>14</v>
      </c>
      <c r="F326">
        <v>27</v>
      </c>
    </row>
    <row r="327" spans="1:6" x14ac:dyDescent="0.3">
      <c r="A327" t="s">
        <v>20</v>
      </c>
      <c r="B327">
        <v>909</v>
      </c>
      <c r="E327" t="s">
        <v>14</v>
      </c>
      <c r="F327">
        <v>1221</v>
      </c>
    </row>
    <row r="328" spans="1:6" x14ac:dyDescent="0.3">
      <c r="A328" t="s">
        <v>20</v>
      </c>
      <c r="B328">
        <v>1613</v>
      </c>
      <c r="E328" t="s">
        <v>14</v>
      </c>
      <c r="F328">
        <v>1</v>
      </c>
    </row>
    <row r="329" spans="1:6" x14ac:dyDescent="0.3">
      <c r="A329" t="s">
        <v>20</v>
      </c>
      <c r="B329">
        <v>136</v>
      </c>
      <c r="E329" t="s">
        <v>14</v>
      </c>
      <c r="F329">
        <v>16</v>
      </c>
    </row>
    <row r="330" spans="1:6" x14ac:dyDescent="0.3">
      <c r="A330" t="s">
        <v>20</v>
      </c>
      <c r="B330">
        <v>130</v>
      </c>
      <c r="E330" t="s">
        <v>14</v>
      </c>
      <c r="F330">
        <v>41</v>
      </c>
    </row>
    <row r="331" spans="1:6" x14ac:dyDescent="0.3">
      <c r="A331" t="s">
        <v>20</v>
      </c>
      <c r="B331">
        <v>102</v>
      </c>
      <c r="E331" t="s">
        <v>14</v>
      </c>
      <c r="F331">
        <v>523</v>
      </c>
    </row>
    <row r="332" spans="1:6" x14ac:dyDescent="0.3">
      <c r="A332" t="s">
        <v>20</v>
      </c>
      <c r="B332">
        <v>4006</v>
      </c>
      <c r="E332" t="s">
        <v>14</v>
      </c>
      <c r="F332">
        <v>141</v>
      </c>
    </row>
    <row r="333" spans="1:6" x14ac:dyDescent="0.3">
      <c r="A333" t="s">
        <v>20</v>
      </c>
      <c r="B333">
        <v>1629</v>
      </c>
      <c r="E333" t="s">
        <v>14</v>
      </c>
      <c r="F333">
        <v>52</v>
      </c>
    </row>
    <row r="334" spans="1:6" x14ac:dyDescent="0.3">
      <c r="A334" t="s">
        <v>20</v>
      </c>
      <c r="B334">
        <v>2188</v>
      </c>
      <c r="E334" t="s">
        <v>14</v>
      </c>
      <c r="F334">
        <v>225</v>
      </c>
    </row>
    <row r="335" spans="1:6" x14ac:dyDescent="0.3">
      <c r="A335" t="s">
        <v>20</v>
      </c>
      <c r="B335">
        <v>2409</v>
      </c>
      <c r="E335" t="s">
        <v>14</v>
      </c>
      <c r="F335">
        <v>38</v>
      </c>
    </row>
    <row r="336" spans="1:6" x14ac:dyDescent="0.3">
      <c r="A336" t="s">
        <v>20</v>
      </c>
      <c r="B336">
        <v>194</v>
      </c>
      <c r="E336" t="s">
        <v>14</v>
      </c>
      <c r="F336">
        <v>15</v>
      </c>
    </row>
    <row r="337" spans="1:6" x14ac:dyDescent="0.3">
      <c r="A337" t="s">
        <v>20</v>
      </c>
      <c r="B337">
        <v>1140</v>
      </c>
      <c r="E337" t="s">
        <v>14</v>
      </c>
      <c r="F337">
        <v>37</v>
      </c>
    </row>
    <row r="338" spans="1:6" x14ac:dyDescent="0.3">
      <c r="A338" t="s">
        <v>20</v>
      </c>
      <c r="B338">
        <v>102</v>
      </c>
      <c r="E338" t="s">
        <v>14</v>
      </c>
      <c r="F338">
        <v>112</v>
      </c>
    </row>
    <row r="339" spans="1:6" x14ac:dyDescent="0.3">
      <c r="A339" t="s">
        <v>20</v>
      </c>
      <c r="B339">
        <v>2857</v>
      </c>
      <c r="E339" t="s">
        <v>14</v>
      </c>
      <c r="F339">
        <v>21</v>
      </c>
    </row>
    <row r="340" spans="1:6" x14ac:dyDescent="0.3">
      <c r="A340" t="s">
        <v>20</v>
      </c>
      <c r="B340">
        <v>107</v>
      </c>
      <c r="E340" t="s">
        <v>14</v>
      </c>
      <c r="F340">
        <v>67</v>
      </c>
    </row>
    <row r="341" spans="1:6" x14ac:dyDescent="0.3">
      <c r="A341" t="s">
        <v>20</v>
      </c>
      <c r="B341">
        <v>160</v>
      </c>
      <c r="E341" t="s">
        <v>14</v>
      </c>
      <c r="F341">
        <v>78</v>
      </c>
    </row>
    <row r="342" spans="1:6" x14ac:dyDescent="0.3">
      <c r="A342" t="s">
        <v>20</v>
      </c>
      <c r="B342">
        <v>2230</v>
      </c>
      <c r="E342" t="s">
        <v>14</v>
      </c>
      <c r="F342">
        <v>67</v>
      </c>
    </row>
    <row r="343" spans="1:6" x14ac:dyDescent="0.3">
      <c r="A343" t="s">
        <v>20</v>
      </c>
      <c r="B343">
        <v>316</v>
      </c>
      <c r="E343" t="s">
        <v>14</v>
      </c>
      <c r="F343">
        <v>263</v>
      </c>
    </row>
    <row r="344" spans="1:6" x14ac:dyDescent="0.3">
      <c r="A344" t="s">
        <v>20</v>
      </c>
      <c r="B344">
        <v>117</v>
      </c>
      <c r="E344" t="s">
        <v>14</v>
      </c>
      <c r="F344">
        <v>1691</v>
      </c>
    </row>
    <row r="345" spans="1:6" x14ac:dyDescent="0.3">
      <c r="A345" t="s">
        <v>20</v>
      </c>
      <c r="B345">
        <v>6406</v>
      </c>
      <c r="E345" t="s">
        <v>14</v>
      </c>
      <c r="F345">
        <v>181</v>
      </c>
    </row>
    <row r="346" spans="1:6" x14ac:dyDescent="0.3">
      <c r="A346" t="s">
        <v>20</v>
      </c>
      <c r="B346">
        <v>192</v>
      </c>
      <c r="E346" t="s">
        <v>14</v>
      </c>
      <c r="F346">
        <v>13</v>
      </c>
    </row>
    <row r="347" spans="1:6" x14ac:dyDescent="0.3">
      <c r="A347" t="s">
        <v>20</v>
      </c>
      <c r="B347">
        <v>26</v>
      </c>
      <c r="E347" t="s">
        <v>14</v>
      </c>
      <c r="F347">
        <v>1</v>
      </c>
    </row>
    <row r="348" spans="1:6" x14ac:dyDescent="0.3">
      <c r="A348" t="s">
        <v>20</v>
      </c>
      <c r="B348">
        <v>723</v>
      </c>
      <c r="E348" t="s">
        <v>14</v>
      </c>
      <c r="F348">
        <v>21</v>
      </c>
    </row>
    <row r="349" spans="1:6" x14ac:dyDescent="0.3">
      <c r="A349" t="s">
        <v>20</v>
      </c>
      <c r="B349">
        <v>170</v>
      </c>
      <c r="E349" t="s">
        <v>14</v>
      </c>
      <c r="F349">
        <v>830</v>
      </c>
    </row>
    <row r="350" spans="1:6" x14ac:dyDescent="0.3">
      <c r="A350" t="s">
        <v>20</v>
      </c>
      <c r="B350">
        <v>238</v>
      </c>
      <c r="E350" t="s">
        <v>14</v>
      </c>
      <c r="F350">
        <v>130</v>
      </c>
    </row>
    <row r="351" spans="1:6" x14ac:dyDescent="0.3">
      <c r="A351" t="s">
        <v>20</v>
      </c>
      <c r="B351">
        <v>55</v>
      </c>
      <c r="E351" t="s">
        <v>14</v>
      </c>
      <c r="F351">
        <v>55</v>
      </c>
    </row>
    <row r="352" spans="1:6" x14ac:dyDescent="0.3">
      <c r="A352" t="s">
        <v>20</v>
      </c>
      <c r="B352">
        <v>128</v>
      </c>
      <c r="E352" t="s">
        <v>14</v>
      </c>
      <c r="F352">
        <v>114</v>
      </c>
    </row>
    <row r="353" spans="1:6" x14ac:dyDescent="0.3">
      <c r="A353" t="s">
        <v>20</v>
      </c>
      <c r="B353">
        <v>2144</v>
      </c>
      <c r="E353" t="s">
        <v>14</v>
      </c>
      <c r="F353">
        <v>594</v>
      </c>
    </row>
    <row r="354" spans="1:6" x14ac:dyDescent="0.3">
      <c r="A354" t="s">
        <v>20</v>
      </c>
      <c r="B354">
        <v>2693</v>
      </c>
      <c r="E354" t="s">
        <v>14</v>
      </c>
      <c r="F354">
        <v>24</v>
      </c>
    </row>
    <row r="355" spans="1:6" x14ac:dyDescent="0.3">
      <c r="A355" t="s">
        <v>20</v>
      </c>
      <c r="B355">
        <v>432</v>
      </c>
      <c r="E355" t="s">
        <v>14</v>
      </c>
      <c r="F355">
        <v>252</v>
      </c>
    </row>
    <row r="356" spans="1:6" x14ac:dyDescent="0.3">
      <c r="A356" t="s">
        <v>20</v>
      </c>
      <c r="B356">
        <v>189</v>
      </c>
      <c r="E356" t="s">
        <v>14</v>
      </c>
      <c r="F356">
        <v>67</v>
      </c>
    </row>
    <row r="357" spans="1:6" x14ac:dyDescent="0.3">
      <c r="A357" t="s">
        <v>20</v>
      </c>
      <c r="B357">
        <v>154</v>
      </c>
      <c r="E357" t="s">
        <v>14</v>
      </c>
      <c r="F357">
        <v>742</v>
      </c>
    </row>
    <row r="358" spans="1:6" x14ac:dyDescent="0.3">
      <c r="A358" t="s">
        <v>20</v>
      </c>
      <c r="B358">
        <v>96</v>
      </c>
      <c r="E358" t="s">
        <v>14</v>
      </c>
      <c r="F358">
        <v>75</v>
      </c>
    </row>
    <row r="359" spans="1:6" x14ac:dyDescent="0.3">
      <c r="A359" t="s">
        <v>20</v>
      </c>
      <c r="B359">
        <v>3063</v>
      </c>
      <c r="E359" t="s">
        <v>14</v>
      </c>
      <c r="F359">
        <v>4405</v>
      </c>
    </row>
    <row r="360" spans="1:6" x14ac:dyDescent="0.3">
      <c r="A360" t="s">
        <v>20</v>
      </c>
      <c r="B360">
        <v>2266</v>
      </c>
      <c r="E360" t="s">
        <v>14</v>
      </c>
      <c r="F360">
        <v>92</v>
      </c>
    </row>
    <row r="361" spans="1:6" x14ac:dyDescent="0.3">
      <c r="A361" t="s">
        <v>20</v>
      </c>
      <c r="B361">
        <v>194</v>
      </c>
      <c r="E361" t="s">
        <v>14</v>
      </c>
      <c r="F361">
        <v>64</v>
      </c>
    </row>
    <row r="362" spans="1:6" x14ac:dyDescent="0.3">
      <c r="A362" t="s">
        <v>20</v>
      </c>
      <c r="B362">
        <v>129</v>
      </c>
      <c r="E362" t="s">
        <v>14</v>
      </c>
      <c r="F362">
        <v>64</v>
      </c>
    </row>
    <row r="363" spans="1:6" x14ac:dyDescent="0.3">
      <c r="A363" t="s">
        <v>20</v>
      </c>
      <c r="B363">
        <v>375</v>
      </c>
      <c r="E363" t="s">
        <v>14</v>
      </c>
      <c r="F363">
        <v>842</v>
      </c>
    </row>
    <row r="364" spans="1:6" x14ac:dyDescent="0.3">
      <c r="A364" t="s">
        <v>20</v>
      </c>
      <c r="B364">
        <v>409</v>
      </c>
      <c r="E364" t="s">
        <v>14</v>
      </c>
      <c r="F364">
        <v>112</v>
      </c>
    </row>
    <row r="365" spans="1:6" x14ac:dyDescent="0.3">
      <c r="A365" t="s">
        <v>20</v>
      </c>
      <c r="B365">
        <v>234</v>
      </c>
      <c r="E365" t="s">
        <v>14</v>
      </c>
      <c r="F365">
        <v>374</v>
      </c>
    </row>
    <row r="366" spans="1:6" x14ac:dyDescent="0.3">
      <c r="A366" t="s">
        <v>20</v>
      </c>
      <c r="B366">
        <v>3016</v>
      </c>
    </row>
    <row r="367" spans="1:6" x14ac:dyDescent="0.3">
      <c r="A367" t="s">
        <v>20</v>
      </c>
      <c r="B367">
        <v>264</v>
      </c>
    </row>
    <row r="368" spans="1:6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E2:E365">
    <cfRule type="containsText" dxfId="3" priority="1" operator="containsText" text="canceled">
      <formula>NOT(ISERROR(SEARCH("canceled",E2)))</formula>
    </cfRule>
    <cfRule type="containsText" dxfId="2" priority="2" operator="containsText" text="live">
      <formula>NOT(ISERROR(SEARCH("live",E2)))</formula>
    </cfRule>
    <cfRule type="containsText" dxfId="1" priority="3" operator="containsText" text="successful">
      <formula>NOT(ISERROR(SEARCH("successful",E2)))</formula>
    </cfRule>
    <cfRule type="containsText" dxfId="0" priority="4" operator="containsText" text="failed">
      <formula>NOT(ISERROR(SEARCH("failed",E2)))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Table 1</vt:lpstr>
      <vt:lpstr>Pivot Table 2</vt:lpstr>
      <vt:lpstr>Pivot Table 3</vt:lpstr>
      <vt:lpstr>Crowdfunding Goal Analysis</vt:lpstr>
      <vt:lpstr>Outcome &amp; Backers_count Data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Adijat Adenaike</cp:lastModifiedBy>
  <dcterms:created xsi:type="dcterms:W3CDTF">2021-09-29T18:52:28Z</dcterms:created>
  <dcterms:modified xsi:type="dcterms:W3CDTF">2024-05-02T19:42:46Z</dcterms:modified>
</cp:coreProperties>
</file>