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Comp230\"/>
    </mc:Choice>
  </mc:AlternateContent>
  <bookViews>
    <workbookView xWindow="0" yWindow="0" windowWidth="20490" windowHeight="7620" activeTab="2"/>
  </bookViews>
  <sheets>
    <sheet name="Customers" sheetId="1" r:id="rId1"/>
    <sheet name="Products" sheetId="4" r:id="rId2"/>
    <sheet name="Invoices" sheetId="2" r:id="rId3"/>
    <sheet name="Invoice_detai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C10" i="3"/>
  <c r="D10" i="3"/>
  <c r="F10" i="3" s="1"/>
  <c r="C11" i="3"/>
  <c r="D11" i="3"/>
  <c r="C12" i="3"/>
  <c r="D12" i="3"/>
  <c r="F12" i="3" s="1"/>
  <c r="C13" i="3"/>
  <c r="D13" i="3"/>
  <c r="F13" i="3" s="1"/>
  <c r="C14" i="3"/>
  <c r="D14" i="3"/>
  <c r="F14" i="3" s="1"/>
  <c r="C15" i="3"/>
  <c r="D15" i="3"/>
  <c r="F15" i="3" s="1"/>
  <c r="C16" i="3"/>
  <c r="D16" i="3"/>
  <c r="C17" i="3"/>
  <c r="D17" i="3"/>
  <c r="F17" i="3" s="1"/>
  <c r="C18" i="3"/>
  <c r="D18" i="3"/>
  <c r="F18" i="3" s="1"/>
  <c r="C19" i="3"/>
  <c r="D19" i="3"/>
  <c r="F19" i="3" s="1"/>
  <c r="C20" i="3"/>
  <c r="D20" i="3"/>
  <c r="F20" i="3" s="1"/>
  <c r="C21" i="3"/>
  <c r="D21" i="3"/>
  <c r="F21" i="3" s="1"/>
  <c r="C22" i="3"/>
  <c r="D22" i="3"/>
  <c r="F22" i="3" s="1"/>
  <c r="C23" i="3"/>
  <c r="D23" i="3"/>
  <c r="F23" i="3" s="1"/>
  <c r="C24" i="3"/>
  <c r="D24" i="3"/>
  <c r="F24" i="3" s="1"/>
  <c r="C25" i="3"/>
  <c r="D25" i="3"/>
  <c r="F25" i="3" s="1"/>
  <c r="C26" i="3"/>
  <c r="D26" i="3"/>
  <c r="F26" i="3" s="1"/>
  <c r="C27" i="3"/>
  <c r="D27" i="3"/>
  <c r="F27" i="3" s="1"/>
  <c r="C28" i="3"/>
  <c r="D28" i="3"/>
  <c r="F28" i="3" s="1"/>
  <c r="C29" i="3"/>
  <c r="D29" i="3"/>
  <c r="F29" i="3" s="1"/>
  <c r="C30" i="3"/>
  <c r="D30" i="3"/>
  <c r="F30" i="3" s="1"/>
  <c r="C31" i="3"/>
  <c r="D31" i="3"/>
  <c r="F31" i="3" s="1"/>
  <c r="C32" i="3"/>
  <c r="D32" i="3"/>
  <c r="F32" i="3" s="1"/>
  <c r="C33" i="3"/>
  <c r="D33" i="3"/>
  <c r="F33" i="3" s="1"/>
  <c r="C34" i="3"/>
  <c r="D34" i="3"/>
  <c r="F34" i="3" s="1"/>
  <c r="C35" i="3"/>
  <c r="D35" i="3"/>
  <c r="F35" i="3" s="1"/>
  <c r="C36" i="3"/>
  <c r="D36" i="3"/>
  <c r="F36" i="3" s="1"/>
  <c r="C37" i="3"/>
  <c r="D37" i="3"/>
  <c r="F37" i="3" s="1"/>
  <c r="C38" i="3"/>
  <c r="D38" i="3"/>
  <c r="F38" i="3" s="1"/>
  <c r="C39" i="3"/>
  <c r="D39" i="3"/>
  <c r="F39" i="3" s="1"/>
  <c r="C40" i="3"/>
  <c r="D40" i="3"/>
  <c r="F40" i="3" s="1"/>
  <c r="C41" i="3"/>
  <c r="D41" i="3"/>
  <c r="F41" i="3" s="1"/>
  <c r="C42" i="3"/>
  <c r="D42" i="3"/>
  <c r="F42" i="3" s="1"/>
  <c r="C43" i="3"/>
  <c r="D43" i="3"/>
  <c r="F43" i="3" s="1"/>
  <c r="C44" i="3"/>
  <c r="D44" i="3"/>
  <c r="F44" i="3" s="1"/>
  <c r="C45" i="3"/>
  <c r="D45" i="3"/>
  <c r="F45" i="3" s="1"/>
  <c r="C46" i="3"/>
  <c r="D46" i="3"/>
  <c r="F46" i="3" s="1"/>
  <c r="C47" i="3"/>
  <c r="D47" i="3"/>
  <c r="F47" i="3" s="1"/>
  <c r="C48" i="3"/>
  <c r="D48" i="3"/>
  <c r="F48" i="3" s="1"/>
  <c r="C49" i="3"/>
  <c r="D49" i="3"/>
  <c r="F49" i="3" s="1"/>
  <c r="C50" i="3"/>
  <c r="D50" i="3"/>
  <c r="F50" i="3" s="1"/>
  <c r="C51" i="3"/>
  <c r="D51" i="3"/>
  <c r="F51" i="3" s="1"/>
  <c r="C52" i="3"/>
  <c r="D52" i="3"/>
  <c r="F52" i="3" s="1"/>
  <c r="C53" i="3"/>
  <c r="D53" i="3"/>
  <c r="F53" i="3" s="1"/>
  <c r="C54" i="3"/>
  <c r="D54" i="3"/>
  <c r="F54" i="3" s="1"/>
  <c r="C55" i="3"/>
  <c r="D55" i="3"/>
  <c r="F55" i="3" s="1"/>
  <c r="C56" i="3"/>
  <c r="D56" i="3"/>
  <c r="F56" i="3" s="1"/>
  <c r="C57" i="3"/>
  <c r="D57" i="3"/>
  <c r="F57" i="3" s="1"/>
  <c r="C58" i="3"/>
  <c r="D58" i="3"/>
  <c r="F58" i="3" s="1"/>
  <c r="C59" i="3"/>
  <c r="D59" i="3"/>
  <c r="F59" i="3" s="1"/>
  <c r="C60" i="3"/>
  <c r="D60" i="3"/>
  <c r="F60" i="3" s="1"/>
  <c r="C61" i="3"/>
  <c r="D61" i="3"/>
  <c r="F61" i="3" s="1"/>
  <c r="C62" i="3"/>
  <c r="D62" i="3"/>
  <c r="F62" i="3" s="1"/>
  <c r="C63" i="3"/>
  <c r="D63" i="3"/>
  <c r="F63" i="3" s="1"/>
  <c r="C64" i="3"/>
  <c r="D64" i="3"/>
  <c r="F64" i="3" s="1"/>
  <c r="C65" i="3"/>
  <c r="D65" i="3"/>
  <c r="F65" i="3" s="1"/>
  <c r="C66" i="3"/>
  <c r="D66" i="3"/>
  <c r="F66" i="3" s="1"/>
  <c r="C67" i="3"/>
  <c r="D67" i="3"/>
  <c r="F67" i="3" s="1"/>
  <c r="C68" i="3"/>
  <c r="D68" i="3"/>
  <c r="F68" i="3" s="1"/>
  <c r="C69" i="3"/>
  <c r="D69" i="3"/>
  <c r="F69" i="3" s="1"/>
  <c r="C70" i="3"/>
  <c r="D70" i="3"/>
  <c r="F70" i="3" s="1"/>
  <c r="C71" i="3"/>
  <c r="D71" i="3"/>
  <c r="F71" i="3" s="1"/>
  <c r="C72" i="3"/>
  <c r="D72" i="3"/>
  <c r="F72" i="3" s="1"/>
  <c r="C73" i="3"/>
  <c r="D73" i="3"/>
  <c r="F73" i="3" s="1"/>
  <c r="C74" i="3"/>
  <c r="D74" i="3"/>
  <c r="F74" i="3" s="1"/>
  <c r="C75" i="3"/>
  <c r="D75" i="3"/>
  <c r="F75" i="3" s="1"/>
  <c r="C76" i="3"/>
  <c r="D76" i="3"/>
  <c r="F76" i="3" s="1"/>
  <c r="C77" i="3"/>
  <c r="D77" i="3"/>
  <c r="F77" i="3" s="1"/>
  <c r="C78" i="3"/>
  <c r="D78" i="3"/>
  <c r="F78" i="3" s="1"/>
  <c r="C79" i="3"/>
  <c r="D79" i="3"/>
  <c r="F79" i="3" s="1"/>
  <c r="C80" i="3"/>
  <c r="D80" i="3"/>
  <c r="F80" i="3" s="1"/>
  <c r="C81" i="3"/>
  <c r="D81" i="3"/>
  <c r="F81" i="3" s="1"/>
  <c r="C82" i="3"/>
  <c r="D82" i="3"/>
  <c r="F82" i="3" s="1"/>
  <c r="C83" i="3"/>
  <c r="D83" i="3"/>
  <c r="F83" i="3" s="1"/>
  <c r="C84" i="3"/>
  <c r="D84" i="3"/>
  <c r="F84" i="3" s="1"/>
  <c r="C85" i="3"/>
  <c r="D85" i="3"/>
  <c r="F85" i="3" s="1"/>
  <c r="C86" i="3"/>
  <c r="D86" i="3"/>
  <c r="F86" i="3" s="1"/>
  <c r="C87" i="3"/>
  <c r="D87" i="3"/>
  <c r="F87" i="3" s="1"/>
  <c r="C88" i="3"/>
  <c r="D88" i="3"/>
  <c r="F88" i="3" s="1"/>
  <c r="C89" i="3"/>
  <c r="D89" i="3"/>
  <c r="F89" i="3" s="1"/>
  <c r="C90" i="3"/>
  <c r="D90" i="3"/>
  <c r="F90" i="3" s="1"/>
  <c r="C91" i="3"/>
  <c r="D91" i="3"/>
  <c r="F91" i="3" s="1"/>
  <c r="C2" i="3"/>
  <c r="D2" i="3"/>
  <c r="F2" i="3" s="1"/>
  <c r="C3" i="3"/>
  <c r="D3" i="3"/>
  <c r="F3" i="3" s="1"/>
  <c r="C4" i="3"/>
  <c r="D4" i="3"/>
  <c r="F4" i="3" s="1"/>
  <c r="C5" i="3"/>
  <c r="D5" i="3"/>
  <c r="F5" i="3" s="1"/>
  <c r="C6" i="3"/>
  <c r="D6" i="3"/>
  <c r="F6" i="3" s="1"/>
  <c r="C7" i="3"/>
  <c r="D7" i="3"/>
  <c r="F7" i="3" s="1"/>
  <c r="C8" i="3"/>
  <c r="D8" i="3"/>
  <c r="F8" i="3" s="1"/>
  <c r="C9" i="3"/>
  <c r="D9" i="3"/>
  <c r="F9" i="3" s="1"/>
  <c r="F16" i="3"/>
  <c r="F11" i="3"/>
  <c r="E12" i="4"/>
  <c r="G13" i="3" l="1"/>
  <c r="G73" i="3"/>
  <c r="G10" i="3"/>
  <c r="G61" i="3"/>
  <c r="G64" i="3"/>
  <c r="G67" i="3"/>
  <c r="G70" i="3"/>
  <c r="G76" i="3"/>
  <c r="G79" i="3"/>
  <c r="G82" i="3"/>
  <c r="G85" i="3"/>
  <c r="G88" i="3"/>
  <c r="G9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16" i="3"/>
  <c r="G7" i="3"/>
  <c r="G4" i="3"/>
  <c r="D32" i="2"/>
</calcChain>
</file>

<file path=xl/sharedStrings.xml><?xml version="1.0" encoding="utf-8"?>
<sst xmlns="http://schemas.openxmlformats.org/spreadsheetml/2006/main" count="123" uniqueCount="112">
  <si>
    <t>Phone</t>
  </si>
  <si>
    <t>Customer_id</t>
  </si>
  <si>
    <t>First_name</t>
  </si>
  <si>
    <t>Last_name</t>
  </si>
  <si>
    <t>Lila</t>
  </si>
  <si>
    <t>Odom</t>
  </si>
  <si>
    <t>825-3804 Vitae, Rd.</t>
  </si>
  <si>
    <t>1-752-766-5904</t>
  </si>
  <si>
    <t>Baker</t>
  </si>
  <si>
    <t>Holder</t>
  </si>
  <si>
    <t>P.O. Box 713, 8524 Metus. Av.</t>
  </si>
  <si>
    <t>1-497-484-0330</t>
  </si>
  <si>
    <t>Thomas</t>
  </si>
  <si>
    <t>Zamora</t>
  </si>
  <si>
    <t>P.O. Box 448, 6709 Donec Road</t>
  </si>
  <si>
    <t>1-687-621-1066</t>
  </si>
  <si>
    <t>Clarke</t>
  </si>
  <si>
    <t>Griffin</t>
  </si>
  <si>
    <t>4719 Nulla Road</t>
  </si>
  <si>
    <t>1-832-718-3092</t>
  </si>
  <si>
    <t>Mufutau</t>
  </si>
  <si>
    <t>Kinney</t>
  </si>
  <si>
    <t>548 Ornare. Rd.</t>
  </si>
  <si>
    <t>1-439-484-4452</t>
  </si>
  <si>
    <t>Christine</t>
  </si>
  <si>
    <t>Frye</t>
  </si>
  <si>
    <t>9510 Posuere Rd.</t>
  </si>
  <si>
    <t>1-690-972-3795</t>
  </si>
  <si>
    <t>Malcolm</t>
  </si>
  <si>
    <t>Day</t>
  </si>
  <si>
    <t>P.O. Box 489, 4120 Nunc Av.</t>
  </si>
  <si>
    <t>1-603-222-8789</t>
  </si>
  <si>
    <t>Christopher</t>
  </si>
  <si>
    <t>Stuart</t>
  </si>
  <si>
    <t>P.O. Box 302, 9751 Feugiat St.</t>
  </si>
  <si>
    <t>1-829-604-2583</t>
  </si>
  <si>
    <t>Medge</t>
  </si>
  <si>
    <t>Duke</t>
  </si>
  <si>
    <t>881-8267 Massa. Road</t>
  </si>
  <si>
    <t>1-599-251-4168</t>
  </si>
  <si>
    <t>Sonya</t>
  </si>
  <si>
    <t>Edwards</t>
  </si>
  <si>
    <t>201-414 Vel, Road</t>
  </si>
  <si>
    <t>1-621-738-0255</t>
  </si>
  <si>
    <t>Email</t>
  </si>
  <si>
    <t>Address</t>
  </si>
  <si>
    <t>Invoice_id</t>
  </si>
  <si>
    <t>Order_date</t>
  </si>
  <si>
    <t>Invoice_amt</t>
  </si>
  <si>
    <t>Shipping_add</t>
  </si>
  <si>
    <t>Product_id</t>
  </si>
  <si>
    <t>Product_name</t>
  </si>
  <si>
    <t>Product_desc</t>
  </si>
  <si>
    <t>Unit-Price</t>
  </si>
  <si>
    <t>Total_stock</t>
  </si>
  <si>
    <t>Amitriptyline HCl</t>
  </si>
  <si>
    <t>Morbi vehicula. Pellentesque tincidunt tempus risus.</t>
  </si>
  <si>
    <t>Citalopram HBr</t>
  </si>
  <si>
    <t>arcu. Vestibulum ante ipsum primis in</t>
  </si>
  <si>
    <t>Benicar</t>
  </si>
  <si>
    <t>cursus vestibulum. Mauris magna. Duis dignissim</t>
  </si>
  <si>
    <t>Furosemide</t>
  </si>
  <si>
    <t>Risperidone</t>
  </si>
  <si>
    <t>id ante dictum cursus. Nunc mauris</t>
  </si>
  <si>
    <t>Alendronate Sodium</t>
  </si>
  <si>
    <t>turpis vitae purus gravida sagittis. Duis</t>
  </si>
  <si>
    <t>Promethazine HCl</t>
  </si>
  <si>
    <t>fermentum vel, mauris. Integer sem elit,</t>
  </si>
  <si>
    <t>amet orci. Ut sagittis lobortis mauris.</t>
  </si>
  <si>
    <t>Omeprazole (Rx)</t>
  </si>
  <si>
    <t>metus. In nec orci. Donec nibh.</t>
  </si>
  <si>
    <t>Fluticasone Propionate</t>
  </si>
  <si>
    <t>tortor, dictum eu, placerat eget, venenatis</t>
  </si>
  <si>
    <t>Unit_Price</t>
  </si>
  <si>
    <t>Quantity</t>
  </si>
  <si>
    <t>lilia.odom@in.ca</t>
  </si>
  <si>
    <t>bholder@fermentumfermentum.co.uk</t>
  </si>
  <si>
    <t>tom.zamora@sitamet.co.uk</t>
  </si>
  <si>
    <t>clarke.griffin@eleifend.edu</t>
  </si>
  <si>
    <t>m.kinney@velit.co.uk</t>
  </si>
  <si>
    <t>chrisfrye@sapienimperdietornare.com</t>
  </si>
  <si>
    <t>malday@per.co.uk</t>
  </si>
  <si>
    <t>chris.stuart@egetnisidictum.com</t>
  </si>
  <si>
    <t>m.duke@velit.co.uk</t>
  </si>
  <si>
    <t>sonya.edwards@elit.co.uk</t>
  </si>
  <si>
    <t>03-11-19</t>
  </si>
  <si>
    <t>04-14-19</t>
  </si>
  <si>
    <t>04-27-19</t>
  </si>
  <si>
    <t>03-13-19</t>
  </si>
  <si>
    <t>04-19-19</t>
  </si>
  <si>
    <t>04-18-19</t>
  </si>
  <si>
    <t>04-05-19</t>
  </si>
  <si>
    <t>03-19-19</t>
  </si>
  <si>
    <t>03-15-19</t>
  </si>
  <si>
    <t>03-30-19</t>
  </si>
  <si>
    <t>03-31-19</t>
  </si>
  <si>
    <t>03-06-19</t>
  </si>
  <si>
    <t>04-11-19</t>
  </si>
  <si>
    <t>04-23-19</t>
  </si>
  <si>
    <t>03-07-19</t>
  </si>
  <si>
    <t>03-25-19</t>
  </si>
  <si>
    <t>03-29-19</t>
  </si>
  <si>
    <t>04-28-19</t>
  </si>
  <si>
    <t>04-02-19</t>
  </si>
  <si>
    <t>04-10-19</t>
  </si>
  <si>
    <t>03-17-19</t>
  </si>
  <si>
    <t>04-16-19</t>
  </si>
  <si>
    <t>04-29-19</t>
  </si>
  <si>
    <t>04-01-19</t>
  </si>
  <si>
    <t>03-18-19</t>
  </si>
  <si>
    <t>Total</t>
  </si>
  <si>
    <t xml:space="preserve">Invoice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</si>
</sst>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ill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1" fillId="0" borderId="0" xfId="1" applyFill="1" applyProtection="1"/>
    <xf numFmtId="164" fontId="0" fillId="0" borderId="0" xfId="0" applyNumberFormat="1"/>
    <xf numFmtId="1" fontId="1" fillId="0" borderId="0" xfId="1" applyNumberFormat="1" applyFill="1" applyProtection="1"/>
    <xf numFmtId="0" fontId="4" fillId="0" borderId="0" xfId="3" applyFill="1" applyProtection="1"/>
    <xf numFmtId="0" fontId="0" fillId="0" borderId="0" xfId="0" applyFill="1" applyProtection="1"/>
    <xf numFmtId="43" fontId="1" fillId="0" borderId="0" xfId="2" applyNumberFormat="1" applyFont="1" applyFill="1" applyProtection="1"/>
    <xf numFmtId="43" fontId="0" fillId="0" borderId="0" xfId="2" applyNumberFormat="1" applyFont="1"/>
    <xf numFmtId="0" fontId="5" fillId="0" borderId="0" xfId="1" applyFont="1" applyFill="1" applyProtection="1"/>
    <xf numFmtId="164" fontId="5" fillId="0" borderId="0" xfId="1" applyNumberFormat="1" applyFont="1" applyFill="1" applyProtection="1"/>
    <xf numFmtId="43" fontId="5" fillId="0" borderId="0" xfId="2" applyNumberFormat="1" applyFont="1" applyFill="1" applyProtection="1"/>
    <xf numFmtId="0" fontId="3" fillId="0" borderId="0" xfId="0" applyFont="1"/>
    <xf numFmtId="43" fontId="3" fillId="0" borderId="0" xfId="2" applyNumberFormat="1" applyFont="1"/>
    <xf numFmtId="2" fontId="0" fillId="0" borderId="0" xfId="0" applyNumberFormat="1"/>
    <xf numFmtId="2" fontId="1" fillId="0" borderId="0" xfId="1" applyNumberFormat="1" applyFill="1" applyProtection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27">
    <dxf>
      <numFmt numFmtId="2" formatCode="0.0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2" totalsRowShown="0" dataDxfId="26" dataCellStyle="Normal 2">
  <autoFilter ref="A1:F12"/>
  <tableColumns count="6">
    <tableColumn id="1" name="Customer_id" dataDxfId="25" dataCellStyle="Normal 2"/>
    <tableColumn id="2" name="First_name" dataDxfId="24" dataCellStyle="Normal 2"/>
    <tableColumn id="3" name="Last_name" dataDxfId="23" dataCellStyle="Normal 2"/>
    <tableColumn id="4" name="Email" dataDxfId="22" dataCellStyle="Hyperlink"/>
    <tableColumn id="5" name="Address" dataDxfId="21" dataCellStyle="Normal 2"/>
    <tableColumn id="6" name="Phone" dataDxfId="20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" totalsRowCount="1" headerRowDxfId="19" dataDxfId="18" headerRowCellStyle="Normal 2" dataCellStyle="Normal 2">
  <autoFilter ref="A1:E11"/>
  <tableColumns count="5">
    <tableColumn id="1" name="Product_id" dataDxfId="17" totalsRowDxfId="16" dataCellStyle="Normal 2"/>
    <tableColumn id="2" name="Product_name" dataDxfId="15" totalsRowDxfId="14" dataCellStyle="Normal 2"/>
    <tableColumn id="3" name="Product_desc" dataDxfId="13" totalsRowDxfId="12" dataCellStyle="Normal 2"/>
    <tableColumn id="4" name="Unit-Price" totalsRowDxfId="11" dataCellStyle="Normal 2"/>
    <tableColumn id="5" name="Total_stock" totalsRowFunction="sum" dataDxfId="10" totalsRowDxfId="9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2" totalsRowShown="0" headerRowDxfId="8" dataDxfId="7" headerRowCellStyle="Normal 2" dataCellStyle="Normal 2">
  <autoFilter ref="A1:E32"/>
  <tableColumns count="5">
    <tableColumn id="1" name="Invoice_id" dataDxfId="6" dataCellStyle="Normal 2"/>
    <tableColumn id="2" name="Customer_id" dataDxfId="5" dataCellStyle="Normal 2"/>
    <tableColumn id="3" name="Order_date" dataDxfId="4"/>
    <tableColumn id="4" name="Invoice_amt" dataDxfId="3" dataCellStyle="Currency"/>
    <tableColumn id="5" name="Shipping_add" dataDxfId="2" dataCellStyle="Normal 2">
      <calculatedColumnFormula>VLOOKUP(Table3[[#This Row],[Customer_id]],Table1[[Customer_id]:[Address]],5,FALSE)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1" totalsRowShown="0">
  <autoFilter ref="A1:G91"/>
  <tableColumns count="7">
    <tableColumn id="1" name="Invoice_id" dataDxfId="1" dataCellStyle="Normal 2"/>
    <tableColumn id="2" name="Product_id"/>
    <tableColumn id="3" name="Product_name"/>
    <tableColumn id="4" name="Unit_Price"/>
    <tableColumn id="5" name="Quantity"/>
    <tableColumn id="6" name="Total">
      <calculatedColumnFormula>D2*E2</calculatedColumnFormula>
    </tableColumn>
    <tableColumn id="7" name="Invoice Total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.stuart@egetnisidictum.com" TargetMode="External"/><Relationship Id="rId3" Type="http://schemas.openxmlformats.org/officeDocument/2006/relationships/hyperlink" Target="mailto:tom.zamora@sitamet.co.uk" TargetMode="External"/><Relationship Id="rId7" Type="http://schemas.openxmlformats.org/officeDocument/2006/relationships/hyperlink" Target="mailto:malday@per.co.uk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bholder@fermentumfermentum.co.uk" TargetMode="External"/><Relationship Id="rId1" Type="http://schemas.openxmlformats.org/officeDocument/2006/relationships/hyperlink" Target="mailto:lilia.odom@in.ca" TargetMode="External"/><Relationship Id="rId6" Type="http://schemas.openxmlformats.org/officeDocument/2006/relationships/hyperlink" Target="mailto:chrisfrye@sapienimperdietornar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.kinney@velit.co.uk" TargetMode="External"/><Relationship Id="rId10" Type="http://schemas.openxmlformats.org/officeDocument/2006/relationships/hyperlink" Target="mailto:sonya.edwards@elit.co.uk" TargetMode="External"/><Relationship Id="rId4" Type="http://schemas.openxmlformats.org/officeDocument/2006/relationships/hyperlink" Target="mailto:clarke.griffin@eleifend.edu" TargetMode="External"/><Relationship Id="rId9" Type="http://schemas.openxmlformats.org/officeDocument/2006/relationships/hyperlink" Target="mailto:m.duke@velit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2" max="2" width="13" customWidth="1"/>
    <col min="3" max="3" width="12.5703125" customWidth="1"/>
    <col min="4" max="4" width="40.42578125" bestFit="1" customWidth="1"/>
    <col min="5" max="5" width="32.140625" customWidth="1"/>
    <col min="6" max="6" width="14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44</v>
      </c>
      <c r="E1" t="s">
        <v>45</v>
      </c>
      <c r="F1" t="s">
        <v>0</v>
      </c>
    </row>
    <row r="2" spans="1:6" x14ac:dyDescent="0.25">
      <c r="A2" s="2">
        <v>1</v>
      </c>
      <c r="B2" s="2" t="s">
        <v>4</v>
      </c>
      <c r="C2" s="2" t="s">
        <v>5</v>
      </c>
      <c r="D2" s="7" t="s">
        <v>75</v>
      </c>
      <c r="E2" s="2" t="s">
        <v>6</v>
      </c>
      <c r="F2" s="2" t="s">
        <v>7</v>
      </c>
    </row>
    <row r="3" spans="1:6" x14ac:dyDescent="0.25">
      <c r="A3" s="2">
        <v>2</v>
      </c>
      <c r="B3" s="2" t="s">
        <v>8</v>
      </c>
      <c r="C3" s="2" t="s">
        <v>9</v>
      </c>
      <c r="D3" s="7" t="s">
        <v>76</v>
      </c>
      <c r="E3" s="2" t="s">
        <v>10</v>
      </c>
      <c r="F3" s="2" t="s">
        <v>11</v>
      </c>
    </row>
    <row r="4" spans="1:6" x14ac:dyDescent="0.25">
      <c r="A4" s="2">
        <v>3</v>
      </c>
      <c r="B4" s="2" t="s">
        <v>12</v>
      </c>
      <c r="C4" s="2" t="s">
        <v>13</v>
      </c>
      <c r="D4" s="7" t="s">
        <v>77</v>
      </c>
      <c r="E4" s="2" t="s">
        <v>14</v>
      </c>
      <c r="F4" s="2" t="s">
        <v>15</v>
      </c>
    </row>
    <row r="5" spans="1:6" x14ac:dyDescent="0.25">
      <c r="A5" s="2">
        <v>4</v>
      </c>
      <c r="B5" s="2" t="s">
        <v>16</v>
      </c>
      <c r="C5" s="2" t="s">
        <v>17</v>
      </c>
      <c r="D5" s="7" t="s">
        <v>78</v>
      </c>
      <c r="E5" s="2" t="s">
        <v>18</v>
      </c>
      <c r="F5" s="2" t="s">
        <v>19</v>
      </c>
    </row>
    <row r="6" spans="1:6" x14ac:dyDescent="0.25">
      <c r="A6" s="2">
        <v>5</v>
      </c>
      <c r="B6" s="2" t="s">
        <v>20</v>
      </c>
      <c r="C6" s="2" t="s">
        <v>21</v>
      </c>
      <c r="D6" s="7" t="s">
        <v>79</v>
      </c>
      <c r="E6" s="2" t="s">
        <v>22</v>
      </c>
      <c r="F6" s="2" t="s">
        <v>23</v>
      </c>
    </row>
    <row r="7" spans="1:6" x14ac:dyDescent="0.25">
      <c r="A7" s="2">
        <v>6</v>
      </c>
      <c r="B7" s="2" t="s">
        <v>24</v>
      </c>
      <c r="C7" s="2" t="s">
        <v>25</v>
      </c>
      <c r="D7" s="7" t="s">
        <v>80</v>
      </c>
      <c r="E7" s="2" t="s">
        <v>26</v>
      </c>
      <c r="F7" s="2" t="s">
        <v>27</v>
      </c>
    </row>
    <row r="8" spans="1:6" x14ac:dyDescent="0.25">
      <c r="A8" s="2">
        <v>7</v>
      </c>
      <c r="B8" s="2" t="s">
        <v>28</v>
      </c>
      <c r="C8" s="2" t="s">
        <v>29</v>
      </c>
      <c r="D8" s="7" t="s">
        <v>81</v>
      </c>
      <c r="E8" s="2" t="s">
        <v>30</v>
      </c>
      <c r="F8" s="2" t="s">
        <v>31</v>
      </c>
    </row>
    <row r="9" spans="1:6" x14ac:dyDescent="0.25">
      <c r="A9" s="2">
        <v>8</v>
      </c>
      <c r="B9" s="2" t="s">
        <v>32</v>
      </c>
      <c r="C9" s="2" t="s">
        <v>33</v>
      </c>
      <c r="D9" s="7" t="s">
        <v>82</v>
      </c>
      <c r="E9" s="2" t="s">
        <v>34</v>
      </c>
      <c r="F9" s="2" t="s">
        <v>35</v>
      </c>
    </row>
    <row r="10" spans="1:6" x14ac:dyDescent="0.25">
      <c r="A10" s="2">
        <v>9</v>
      </c>
      <c r="B10" s="2" t="s">
        <v>36</v>
      </c>
      <c r="C10" s="2" t="s">
        <v>37</v>
      </c>
      <c r="D10" s="7" t="s">
        <v>83</v>
      </c>
      <c r="E10" s="2" t="s">
        <v>38</v>
      </c>
      <c r="F10" s="2" t="s">
        <v>39</v>
      </c>
    </row>
    <row r="11" spans="1:6" x14ac:dyDescent="0.25">
      <c r="A11" s="2">
        <v>10</v>
      </c>
      <c r="B11" s="2" t="s">
        <v>40</v>
      </c>
      <c r="C11" s="2" t="s">
        <v>41</v>
      </c>
      <c r="D11" s="7" t="s">
        <v>84</v>
      </c>
      <c r="E11" s="2" t="s">
        <v>42</v>
      </c>
      <c r="F11" s="2" t="s">
        <v>43</v>
      </c>
    </row>
    <row r="12" spans="1:6" x14ac:dyDescent="0.25">
      <c r="A12" s="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4" sqref="D14"/>
    </sheetView>
  </sheetViews>
  <sheetFormatPr defaultRowHeight="15" x14ac:dyDescent="0.25"/>
  <cols>
    <col min="1" max="1" width="12.7109375" customWidth="1"/>
    <col min="2" max="2" width="21.85546875" bestFit="1" customWidth="1"/>
    <col min="3" max="3" width="49" bestFit="1" customWidth="1"/>
    <col min="4" max="4" width="14.42578125" customWidth="1"/>
    <col min="5" max="5" width="15.28515625" style="5" customWidth="1"/>
    <col min="6" max="6" width="10.85546875" customWidth="1"/>
  </cols>
  <sheetData>
    <row r="1" spans="1:5" x14ac:dyDescent="0.25">
      <c r="A1" s="11" t="s">
        <v>50</v>
      </c>
      <c r="B1" s="11" t="s">
        <v>51</v>
      </c>
      <c r="C1" s="11" t="s">
        <v>52</v>
      </c>
      <c r="D1" s="11" t="s">
        <v>53</v>
      </c>
      <c r="E1" s="12" t="s">
        <v>54</v>
      </c>
    </row>
    <row r="2" spans="1:5" x14ac:dyDescent="0.25">
      <c r="A2" s="4">
        <v>501</v>
      </c>
      <c r="B2" s="4" t="s">
        <v>55</v>
      </c>
      <c r="C2" s="4" t="s">
        <v>56</v>
      </c>
      <c r="D2" s="4">
        <v>80.95</v>
      </c>
      <c r="E2" s="6">
        <v>38</v>
      </c>
    </row>
    <row r="3" spans="1:5" x14ac:dyDescent="0.25">
      <c r="A3" s="4">
        <v>502</v>
      </c>
      <c r="B3" s="4" t="s">
        <v>57</v>
      </c>
      <c r="C3" s="4" t="s">
        <v>58</v>
      </c>
      <c r="D3" s="4">
        <v>41.97</v>
      </c>
      <c r="E3" s="6">
        <v>16</v>
      </c>
    </row>
    <row r="4" spans="1:5" x14ac:dyDescent="0.25">
      <c r="A4" s="4">
        <v>503</v>
      </c>
      <c r="B4" s="4" t="s">
        <v>59</v>
      </c>
      <c r="C4" s="4" t="s">
        <v>60</v>
      </c>
      <c r="D4" s="4">
        <v>44.97</v>
      </c>
      <c r="E4" s="6">
        <v>6</v>
      </c>
    </row>
    <row r="5" spans="1:5" x14ac:dyDescent="0.25">
      <c r="A5" s="4">
        <v>504</v>
      </c>
      <c r="B5" s="4" t="s">
        <v>61</v>
      </c>
      <c r="C5" s="4" t="s">
        <v>58</v>
      </c>
      <c r="D5" s="4">
        <v>35.97</v>
      </c>
      <c r="E5" s="6">
        <v>8</v>
      </c>
    </row>
    <row r="6" spans="1:5" x14ac:dyDescent="0.25">
      <c r="A6" s="4">
        <v>505</v>
      </c>
      <c r="B6" s="4" t="s">
        <v>62</v>
      </c>
      <c r="C6" s="4" t="s">
        <v>63</v>
      </c>
      <c r="D6" s="4">
        <v>15.79</v>
      </c>
      <c r="E6" s="6">
        <v>19</v>
      </c>
    </row>
    <row r="7" spans="1:5" x14ac:dyDescent="0.25">
      <c r="A7" s="4">
        <v>506</v>
      </c>
      <c r="B7" s="4" t="s">
        <v>64</v>
      </c>
      <c r="C7" s="4" t="s">
        <v>65</v>
      </c>
      <c r="D7" s="4">
        <v>34.99</v>
      </c>
      <c r="E7" s="6">
        <v>8</v>
      </c>
    </row>
    <row r="8" spans="1:5" x14ac:dyDescent="0.25">
      <c r="A8" s="4">
        <v>507</v>
      </c>
      <c r="B8" s="4" t="s">
        <v>66</v>
      </c>
      <c r="C8" s="4" t="s">
        <v>67</v>
      </c>
      <c r="D8" s="4">
        <v>69.930000000000007</v>
      </c>
      <c r="E8" s="6">
        <v>20</v>
      </c>
    </row>
    <row r="9" spans="1:5" x14ac:dyDescent="0.25">
      <c r="A9" s="4">
        <v>508</v>
      </c>
      <c r="B9" s="4" t="s">
        <v>61</v>
      </c>
      <c r="C9" s="4" t="s">
        <v>68</v>
      </c>
      <c r="D9" s="4">
        <v>74.97</v>
      </c>
      <c r="E9" s="6">
        <v>10</v>
      </c>
    </row>
    <row r="10" spans="1:5" x14ac:dyDescent="0.25">
      <c r="A10" s="4">
        <v>509</v>
      </c>
      <c r="B10" s="4" t="s">
        <v>69</v>
      </c>
      <c r="C10" s="4" t="s">
        <v>70</v>
      </c>
      <c r="D10" s="4">
        <v>75.650000000000006</v>
      </c>
      <c r="E10" s="6">
        <v>40</v>
      </c>
    </row>
    <row r="11" spans="1:5" x14ac:dyDescent="0.25">
      <c r="A11" s="4">
        <v>510</v>
      </c>
      <c r="B11" s="4" t="s">
        <v>71</v>
      </c>
      <c r="C11" s="4" t="s">
        <v>72</v>
      </c>
      <c r="D11" s="4">
        <v>80.19</v>
      </c>
      <c r="E11" s="6">
        <v>13</v>
      </c>
    </row>
    <row r="12" spans="1:5" x14ac:dyDescent="0.25">
      <c r="A12" s="4"/>
      <c r="B12" s="4"/>
      <c r="C12" s="4"/>
      <c r="D12" s="4"/>
      <c r="E12" s="6">
        <f>SUBTOTAL(109,Table2[Total_stock])</f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4" workbookViewId="0">
      <selection activeCell="G17" sqref="G17"/>
    </sheetView>
  </sheetViews>
  <sheetFormatPr defaultRowHeight="15" x14ac:dyDescent="0.25"/>
  <cols>
    <col min="1" max="1" width="12.28515625" customWidth="1"/>
    <col min="2" max="2" width="14.42578125" customWidth="1"/>
    <col min="3" max="3" width="13.28515625" customWidth="1"/>
    <col min="4" max="4" width="14.85546875" style="10" customWidth="1"/>
    <col min="5" max="5" width="28.28515625" bestFit="1" customWidth="1"/>
  </cols>
  <sheetData>
    <row r="1" spans="1:5" x14ac:dyDescent="0.25">
      <c r="A1" s="11" t="s">
        <v>46</v>
      </c>
      <c r="B1" s="11" t="s">
        <v>1</v>
      </c>
      <c r="C1" s="11" t="s">
        <v>47</v>
      </c>
      <c r="D1" s="13" t="s">
        <v>48</v>
      </c>
      <c r="E1" s="11" t="s">
        <v>49</v>
      </c>
    </row>
    <row r="2" spans="1:5" x14ac:dyDescent="0.25">
      <c r="A2" s="3">
        <v>101</v>
      </c>
      <c r="B2" s="3">
        <v>1</v>
      </c>
      <c r="C2" s="8" t="s">
        <v>85</v>
      </c>
      <c r="D2" s="9">
        <v>449.84</v>
      </c>
      <c r="E2" s="3" t="str">
        <f>VLOOKUP(Table3[[#This Row],[Customer_id]],Table1[[Customer_id]:[Address]],5,FALSE)</f>
        <v>825-3804 Vitae, Rd.</v>
      </c>
    </row>
    <row r="3" spans="1:5" x14ac:dyDescent="0.25">
      <c r="A3" s="3">
        <v>102</v>
      </c>
      <c r="B3" s="4">
        <v>2</v>
      </c>
      <c r="C3" s="8" t="s">
        <v>86</v>
      </c>
      <c r="D3" s="9">
        <v>584.57999999999993</v>
      </c>
      <c r="E3" s="4" t="str">
        <f>VLOOKUP(Table3[[#This Row],[Customer_id]],Table1[[Customer_id]:[Address]],5,FALSE)</f>
        <v>P.O. Box 713, 8524 Metus. Av.</v>
      </c>
    </row>
    <row r="4" spans="1:5" x14ac:dyDescent="0.25">
      <c r="A4" s="3">
        <v>103</v>
      </c>
      <c r="B4" s="4">
        <v>3</v>
      </c>
      <c r="C4" s="8" t="s">
        <v>87</v>
      </c>
      <c r="D4" s="9">
        <v>579.45000000000005</v>
      </c>
      <c r="E4" s="4" t="str">
        <f>VLOOKUP(Table3[[#This Row],[Customer_id]],Table1[[Customer_id]:[Address]],5,FALSE)</f>
        <v>P.O. Box 448, 6709 Donec Road</v>
      </c>
    </row>
    <row r="5" spans="1:5" x14ac:dyDescent="0.25">
      <c r="A5" s="3">
        <v>104</v>
      </c>
      <c r="B5" s="4">
        <v>4</v>
      </c>
      <c r="C5" s="8" t="s">
        <v>88</v>
      </c>
      <c r="D5" s="9">
        <v>605.58999999999992</v>
      </c>
      <c r="E5" s="4" t="str">
        <f>VLOOKUP(Table3[[#This Row],[Customer_id]],Table1[[Customer_id]:[Address]],5,FALSE)</f>
        <v>4719 Nulla Road</v>
      </c>
    </row>
    <row r="6" spans="1:5" x14ac:dyDescent="0.25">
      <c r="A6" s="3">
        <v>105</v>
      </c>
      <c r="B6" s="4">
        <v>5</v>
      </c>
      <c r="C6" s="8" t="s">
        <v>89</v>
      </c>
      <c r="D6" s="9">
        <v>302.49</v>
      </c>
      <c r="E6" s="4" t="str">
        <f>VLOOKUP(Table3[[#This Row],[Customer_id]],Table1[[Customer_id]:[Address]],5,FALSE)</f>
        <v>548 Ornare. Rd.</v>
      </c>
    </row>
    <row r="7" spans="1:5" x14ac:dyDescent="0.25">
      <c r="A7" s="3">
        <v>106</v>
      </c>
      <c r="B7" s="4">
        <v>6</v>
      </c>
      <c r="C7" s="8" t="s">
        <v>90</v>
      </c>
      <c r="D7" s="9">
        <v>704.13000000000011</v>
      </c>
      <c r="E7" s="4" t="str">
        <f>VLOOKUP(Table3[[#This Row],[Customer_id]],Table1[[Customer_id]:[Address]],5,FALSE)</f>
        <v>9510 Posuere Rd.</v>
      </c>
    </row>
    <row r="8" spans="1:5" x14ac:dyDescent="0.25">
      <c r="A8" s="3">
        <v>107</v>
      </c>
      <c r="B8" s="4">
        <v>7</v>
      </c>
      <c r="C8" s="8" t="s">
        <v>91</v>
      </c>
      <c r="D8" s="9">
        <v>487.62</v>
      </c>
      <c r="E8" s="4" t="str">
        <f>VLOOKUP(Table3[[#This Row],[Customer_id]],Table1[[Customer_id]:[Address]],5,FALSE)</f>
        <v>P.O. Box 489, 4120 Nunc Av.</v>
      </c>
    </row>
    <row r="9" spans="1:5" x14ac:dyDescent="0.25">
      <c r="A9" s="3">
        <v>108</v>
      </c>
      <c r="B9" s="4">
        <v>8</v>
      </c>
      <c r="C9" s="8" t="s">
        <v>92</v>
      </c>
      <c r="D9" s="9">
        <v>804.45</v>
      </c>
      <c r="E9" s="4" t="str">
        <f>VLOOKUP(Table3[[#This Row],[Customer_id]],Table1[[Customer_id]:[Address]],5,FALSE)</f>
        <v>P.O. Box 302, 9751 Feugiat St.</v>
      </c>
    </row>
    <row r="10" spans="1:5" x14ac:dyDescent="0.25">
      <c r="A10" s="3">
        <v>109</v>
      </c>
      <c r="B10" s="4">
        <v>9</v>
      </c>
      <c r="C10" s="8" t="s">
        <v>85</v>
      </c>
      <c r="D10" s="9">
        <v>779.43</v>
      </c>
      <c r="E10" s="4" t="str">
        <f>VLOOKUP(Table3[[#This Row],[Customer_id]],Table1[[Customer_id]:[Address]],5,FALSE)</f>
        <v>881-8267 Massa. Road</v>
      </c>
    </row>
    <row r="11" spans="1:5" x14ac:dyDescent="0.25">
      <c r="A11" s="3">
        <v>110</v>
      </c>
      <c r="B11" s="4">
        <v>10</v>
      </c>
      <c r="C11" s="8" t="s">
        <v>93</v>
      </c>
      <c r="D11" s="9">
        <v>857.97</v>
      </c>
      <c r="E11" s="4" t="str">
        <f>VLOOKUP(Table3[[#This Row],[Customer_id]],Table1[[Customer_id]:[Address]],5,FALSE)</f>
        <v>201-414 Vel, Road</v>
      </c>
    </row>
    <row r="12" spans="1:5" x14ac:dyDescent="0.25">
      <c r="A12" s="4">
        <v>111</v>
      </c>
      <c r="B12" s="4">
        <v>1</v>
      </c>
      <c r="C12" s="8" t="s">
        <v>94</v>
      </c>
      <c r="D12" s="10">
        <v>540</v>
      </c>
      <c r="E12" s="4" t="str">
        <f>VLOOKUP(Table3[[#This Row],[Customer_id]],Table1[[Customer_id]:[Address]],5,FALSE)</f>
        <v>825-3804 Vitae, Rd.</v>
      </c>
    </row>
    <row r="13" spans="1:5" x14ac:dyDescent="0.25">
      <c r="A13" s="4">
        <v>112</v>
      </c>
      <c r="B13" s="4">
        <v>2</v>
      </c>
      <c r="C13" s="8" t="s">
        <v>95</v>
      </c>
      <c r="D13" s="10">
        <v>235.66</v>
      </c>
      <c r="E13" s="4" t="str">
        <f>VLOOKUP(Table3[[#This Row],[Customer_id]],Table1[[Customer_id]:[Address]],5,FALSE)</f>
        <v>P.O. Box 713, 8524 Metus. Av.</v>
      </c>
    </row>
    <row r="14" spans="1:5" x14ac:dyDescent="0.25">
      <c r="A14" s="4">
        <v>113</v>
      </c>
      <c r="B14" s="4">
        <v>3</v>
      </c>
      <c r="C14" s="8" t="s">
        <v>96</v>
      </c>
      <c r="D14" s="10">
        <v>381.61</v>
      </c>
      <c r="E14" s="4" t="str">
        <f>VLOOKUP(Table3[[#This Row],[Customer_id]],Table1[[Customer_id]:[Address]],5,FALSE)</f>
        <v>P.O. Box 448, 6709 Donec Road</v>
      </c>
    </row>
    <row r="15" spans="1:5" x14ac:dyDescent="0.25">
      <c r="A15" s="4">
        <v>114</v>
      </c>
      <c r="B15" s="4">
        <v>4</v>
      </c>
      <c r="C15" s="8" t="s">
        <v>97</v>
      </c>
      <c r="D15" s="10">
        <v>768.63000000000011</v>
      </c>
      <c r="E15" s="4" t="str">
        <f>VLOOKUP(Table3[[#This Row],[Customer_id]],Table1[[Customer_id]:[Address]],5,FALSE)</f>
        <v>4719 Nulla Road</v>
      </c>
    </row>
    <row r="16" spans="1:5" x14ac:dyDescent="0.25">
      <c r="A16" s="4">
        <v>115</v>
      </c>
      <c r="B16" s="4">
        <v>5</v>
      </c>
      <c r="C16" s="8" t="s">
        <v>98</v>
      </c>
      <c r="D16" s="10">
        <v>323.70000000000005</v>
      </c>
      <c r="E16" s="4" t="str">
        <f>VLOOKUP(Table3[[#This Row],[Customer_id]],Table1[[Customer_id]:[Address]],5,FALSE)</f>
        <v>548 Ornare. Rd.</v>
      </c>
    </row>
    <row r="17" spans="1:5" x14ac:dyDescent="0.25">
      <c r="A17" s="4">
        <v>116</v>
      </c>
      <c r="B17" s="4">
        <v>6</v>
      </c>
      <c r="C17" s="8" t="s">
        <v>99</v>
      </c>
      <c r="D17" s="10">
        <v>572.67000000000007</v>
      </c>
      <c r="E17" s="4" t="str">
        <f>VLOOKUP(Table3[[#This Row],[Customer_id]],Table1[[Customer_id]:[Address]],5,FALSE)</f>
        <v>9510 Posuere Rd.</v>
      </c>
    </row>
    <row r="18" spans="1:5" x14ac:dyDescent="0.25">
      <c r="A18" s="4">
        <v>117</v>
      </c>
      <c r="B18" s="4">
        <v>7</v>
      </c>
      <c r="C18" s="8" t="s">
        <v>97</v>
      </c>
      <c r="D18" s="10">
        <v>731.53</v>
      </c>
      <c r="E18" s="4" t="str">
        <f>VLOOKUP(Table3[[#This Row],[Customer_id]],Table1[[Customer_id]:[Address]],5,FALSE)</f>
        <v>P.O. Box 489, 4120 Nunc Av.</v>
      </c>
    </row>
    <row r="19" spans="1:5" x14ac:dyDescent="0.25">
      <c r="A19" s="4">
        <v>118</v>
      </c>
      <c r="B19" s="4">
        <v>8</v>
      </c>
      <c r="C19" s="8" t="s">
        <v>86</v>
      </c>
      <c r="D19" s="10">
        <v>350.74</v>
      </c>
      <c r="E19" s="4" t="str">
        <f>VLOOKUP(Table3[[#This Row],[Customer_id]],Table1[[Customer_id]:[Address]],5,FALSE)</f>
        <v>P.O. Box 302, 9751 Feugiat St.</v>
      </c>
    </row>
    <row r="20" spans="1:5" x14ac:dyDescent="0.25">
      <c r="A20" s="4">
        <v>119</v>
      </c>
      <c r="B20" s="4">
        <v>9</v>
      </c>
      <c r="C20" s="8" t="s">
        <v>100</v>
      </c>
      <c r="D20" s="10">
        <v>279.86</v>
      </c>
      <c r="E20" s="4" t="str">
        <f>VLOOKUP(Table3[[#This Row],[Customer_id]],Table1[[Customer_id]:[Address]],5,FALSE)</f>
        <v>881-8267 Massa. Road</v>
      </c>
    </row>
    <row r="21" spans="1:5" x14ac:dyDescent="0.25">
      <c r="A21" s="4">
        <v>120</v>
      </c>
      <c r="B21" s="4">
        <v>10</v>
      </c>
      <c r="C21" s="8" t="s">
        <v>101</v>
      </c>
      <c r="D21" s="10">
        <v>382.79</v>
      </c>
      <c r="E21" s="4" t="str">
        <f>VLOOKUP(Table3[[#This Row],[Customer_id]],Table1[[Customer_id]:[Address]],5,FALSE)</f>
        <v>201-414 Vel, Road</v>
      </c>
    </row>
    <row r="22" spans="1:5" x14ac:dyDescent="0.25">
      <c r="A22" s="4">
        <v>121</v>
      </c>
      <c r="B22" s="4">
        <v>1</v>
      </c>
      <c r="C22" s="8" t="s">
        <v>102</v>
      </c>
      <c r="D22" s="10">
        <v>754.5</v>
      </c>
      <c r="E22" s="4" t="str">
        <f>VLOOKUP(Table3[[#This Row],[Customer_id]],Table1[[Customer_id]:[Address]],5,FALSE)</f>
        <v>825-3804 Vitae, Rd.</v>
      </c>
    </row>
    <row r="23" spans="1:5" x14ac:dyDescent="0.25">
      <c r="A23" s="4">
        <v>122</v>
      </c>
      <c r="B23" s="4">
        <v>2</v>
      </c>
      <c r="C23" s="8" t="s">
        <v>103</v>
      </c>
      <c r="D23" s="10">
        <v>345.04</v>
      </c>
      <c r="E23" s="4" t="str">
        <f>VLOOKUP(Table3[[#This Row],[Customer_id]],Table1[[Customer_id]:[Address]],5,FALSE)</f>
        <v>P.O. Box 713, 8524 Metus. Av.</v>
      </c>
    </row>
    <row r="24" spans="1:5" x14ac:dyDescent="0.25">
      <c r="A24" s="4">
        <v>123</v>
      </c>
      <c r="B24" s="4">
        <v>3</v>
      </c>
      <c r="C24" s="8" t="s">
        <v>104</v>
      </c>
      <c r="D24" s="10">
        <v>584.57999999999993</v>
      </c>
      <c r="E24" s="4" t="str">
        <f>VLOOKUP(Table3[[#This Row],[Customer_id]],Table1[[Customer_id]:[Address]],5,FALSE)</f>
        <v>P.O. Box 448, 6709 Donec Road</v>
      </c>
    </row>
    <row r="25" spans="1:5" x14ac:dyDescent="0.25">
      <c r="A25" s="4">
        <v>124</v>
      </c>
      <c r="B25" s="4">
        <v>4</v>
      </c>
      <c r="C25" s="8" t="s">
        <v>105</v>
      </c>
      <c r="D25" s="10">
        <v>574.66000000000008</v>
      </c>
      <c r="E25" s="4" t="str">
        <f>VLOOKUP(Table3[[#This Row],[Customer_id]],Table1[[Customer_id]:[Address]],5,FALSE)</f>
        <v>4719 Nulla Road</v>
      </c>
    </row>
    <row r="26" spans="1:5" x14ac:dyDescent="0.25">
      <c r="A26" s="4">
        <v>125</v>
      </c>
      <c r="B26" s="4">
        <v>5</v>
      </c>
      <c r="C26" s="8" t="s">
        <v>87</v>
      </c>
      <c r="D26" s="10">
        <v>422.72</v>
      </c>
      <c r="E26" s="4" t="str">
        <f>VLOOKUP(Table3[[#This Row],[Customer_id]],Table1[[Customer_id]:[Address]],5,FALSE)</f>
        <v>548 Ornare. Rd.</v>
      </c>
    </row>
    <row r="27" spans="1:5" x14ac:dyDescent="0.25">
      <c r="A27" s="4">
        <v>126</v>
      </c>
      <c r="B27" s="4">
        <v>6</v>
      </c>
      <c r="C27" s="8" t="s">
        <v>106</v>
      </c>
      <c r="D27" s="10">
        <v>900.82</v>
      </c>
      <c r="E27" s="4" t="str">
        <f>VLOOKUP(Table3[[#This Row],[Customer_id]],Table1[[Customer_id]:[Address]],5,FALSE)</f>
        <v>9510 Posuere Rd.</v>
      </c>
    </row>
    <row r="28" spans="1:5" x14ac:dyDescent="0.25">
      <c r="A28" s="4">
        <v>127</v>
      </c>
      <c r="B28" s="4">
        <v>7</v>
      </c>
      <c r="C28" s="8" t="s">
        <v>107</v>
      </c>
      <c r="D28" s="10">
        <v>932.03000000000009</v>
      </c>
      <c r="E28" s="4" t="str">
        <f>VLOOKUP(Table3[[#This Row],[Customer_id]],Table1[[Customer_id]:[Address]],5,FALSE)</f>
        <v>P.O. Box 489, 4120 Nunc Av.</v>
      </c>
    </row>
    <row r="29" spans="1:5" x14ac:dyDescent="0.25">
      <c r="A29" s="4">
        <v>128</v>
      </c>
      <c r="B29" s="4">
        <v>8</v>
      </c>
      <c r="C29" s="8" t="s">
        <v>108</v>
      </c>
      <c r="D29" s="10">
        <v>778.65</v>
      </c>
      <c r="E29" s="4" t="str">
        <f>VLOOKUP(Table3[[#This Row],[Customer_id]],Table1[[Customer_id]:[Address]],5,FALSE)</f>
        <v>P.O. Box 302, 9751 Feugiat St.</v>
      </c>
    </row>
    <row r="30" spans="1:5" x14ac:dyDescent="0.25">
      <c r="A30" s="4">
        <v>129</v>
      </c>
      <c r="B30" s="4">
        <v>9</v>
      </c>
      <c r="C30" s="8" t="s">
        <v>109</v>
      </c>
      <c r="D30" s="10">
        <v>495.04999999999995</v>
      </c>
      <c r="E30" s="4" t="str">
        <f>VLOOKUP(Table3[[#This Row],[Customer_id]],Table1[[Customer_id]:[Address]],5,FALSE)</f>
        <v>881-8267 Massa. Road</v>
      </c>
    </row>
    <row r="31" spans="1:5" x14ac:dyDescent="0.25">
      <c r="A31" s="4">
        <v>130</v>
      </c>
      <c r="B31" s="4">
        <v>10</v>
      </c>
      <c r="C31" s="8" t="s">
        <v>89</v>
      </c>
      <c r="D31" s="10">
        <v>669.56</v>
      </c>
      <c r="E31" s="4" t="str">
        <f>VLOOKUP(Table3[[#This Row],[Customer_id]],Table1[[Customer_id]:[Address]],5,FALSE)</f>
        <v>201-414 Vel, Road</v>
      </c>
    </row>
    <row r="32" spans="1:5" x14ac:dyDescent="0.25">
      <c r="A32" s="14"/>
      <c r="B32" s="14"/>
      <c r="C32" s="14"/>
      <c r="D32" s="15">
        <f>SUM(D2:D31)</f>
        <v>17180.350000000002</v>
      </c>
      <c r="E3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Customers!$A$2:$A$1048576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55" workbookViewId="0">
      <selection activeCell="G64" sqref="G64"/>
    </sheetView>
  </sheetViews>
  <sheetFormatPr defaultRowHeight="15" x14ac:dyDescent="0.25"/>
  <cols>
    <col min="1" max="1" width="12.28515625" customWidth="1"/>
    <col min="2" max="2" width="12.7109375" customWidth="1"/>
    <col min="3" max="3" width="21.85546875" bestFit="1" customWidth="1"/>
    <col min="4" max="4" width="12.28515625" customWidth="1"/>
    <col min="5" max="5" width="10.85546875" customWidth="1"/>
    <col min="7" max="7" width="15" style="16" bestFit="1" customWidth="1"/>
  </cols>
  <sheetData>
    <row r="1" spans="1:7" x14ac:dyDescent="0.25">
      <c r="A1" t="s">
        <v>46</v>
      </c>
      <c r="B1" t="s">
        <v>50</v>
      </c>
      <c r="C1" t="s">
        <v>51</v>
      </c>
      <c r="D1" t="s">
        <v>73</v>
      </c>
      <c r="E1" t="s">
        <v>74</v>
      </c>
      <c r="F1" t="s">
        <v>110</v>
      </c>
      <c r="G1" s="16" t="s">
        <v>111</v>
      </c>
    </row>
    <row r="2" spans="1:7" x14ac:dyDescent="0.25">
      <c r="A2" s="4">
        <v>101</v>
      </c>
      <c r="B2" s="4">
        <v>501</v>
      </c>
      <c r="C2" t="str">
        <f>VLOOKUP(Table4[[#This Row],[Product_id]],Table2[[Product_id]:[Product_name]],2,FALSE)</f>
        <v>Amitriptyline HCl</v>
      </c>
      <c r="D2">
        <f>VLOOKUP(Table4[[#This Row],[Product_id]],Table2[[Product_id]:[Unit-Price]],4,FALSE)</f>
        <v>80.95</v>
      </c>
      <c r="E2">
        <v>2</v>
      </c>
      <c r="F2">
        <f t="shared" ref="F2:F33" si="0">D2*E2</f>
        <v>161.9</v>
      </c>
      <c r="G2" s="17"/>
    </row>
    <row r="3" spans="1:7" x14ac:dyDescent="0.25">
      <c r="A3" s="4">
        <v>101</v>
      </c>
      <c r="B3">
        <v>505</v>
      </c>
      <c r="C3" t="str">
        <f>VLOOKUP(Table4[[#This Row],[Product_id]],Table2[[Product_id]:[Product_name]],2,FALSE)</f>
        <v>Risperidone</v>
      </c>
      <c r="D3">
        <f>VLOOKUP(Table4[[#This Row],[Product_id]],Table2[[Product_id]:[Unit-Price]],4,FALSE)</f>
        <v>15.79</v>
      </c>
      <c r="E3">
        <v>3</v>
      </c>
      <c r="F3">
        <f t="shared" si="0"/>
        <v>47.37</v>
      </c>
      <c r="G3" s="17"/>
    </row>
    <row r="4" spans="1:7" x14ac:dyDescent="0.25">
      <c r="A4" s="4">
        <v>101</v>
      </c>
      <c r="B4">
        <v>510</v>
      </c>
      <c r="C4" t="str">
        <f>VLOOKUP(Table4[[#This Row],[Product_id]],Table2[[Product_id]:[Product_name]],2,FALSE)</f>
        <v>Fluticasone Propionate</v>
      </c>
      <c r="D4">
        <f>VLOOKUP(Table4[[#This Row],[Product_id]],Table2[[Product_id]:[Unit-Price]],4,FALSE)</f>
        <v>80.19</v>
      </c>
      <c r="E4">
        <v>3</v>
      </c>
      <c r="F4">
        <f t="shared" si="0"/>
        <v>240.57</v>
      </c>
      <c r="G4" s="17">
        <f>SUM(F2:F4)</f>
        <v>449.84000000000003</v>
      </c>
    </row>
    <row r="5" spans="1:7" x14ac:dyDescent="0.25">
      <c r="A5" s="4">
        <v>102</v>
      </c>
      <c r="B5" s="4">
        <v>502</v>
      </c>
      <c r="C5" t="str">
        <f>VLOOKUP(Table4[[#This Row],[Product_id]],Table2[[Product_id]:[Product_name]],2,FALSE)</f>
        <v>Citalopram HBr</v>
      </c>
      <c r="D5">
        <f>VLOOKUP(Table4[[#This Row],[Product_id]],Table2[[Product_id]:[Unit-Price]],4,FALSE)</f>
        <v>41.97</v>
      </c>
      <c r="E5">
        <v>3</v>
      </c>
      <c r="F5">
        <f t="shared" si="0"/>
        <v>125.91</v>
      </c>
      <c r="G5" s="17"/>
    </row>
    <row r="6" spans="1:7" x14ac:dyDescent="0.25">
      <c r="A6" s="4">
        <v>102</v>
      </c>
      <c r="B6">
        <v>504</v>
      </c>
      <c r="C6" t="str">
        <f>VLOOKUP(Table4[[#This Row],[Product_id]],Table2[[Product_id]:[Product_name]],2,FALSE)</f>
        <v>Furosemide</v>
      </c>
      <c r="D6">
        <f>VLOOKUP(Table4[[#This Row],[Product_id]],Table2[[Product_id]:[Unit-Price]],4,FALSE)</f>
        <v>35.97</v>
      </c>
      <c r="E6">
        <v>4</v>
      </c>
      <c r="F6">
        <f t="shared" si="0"/>
        <v>143.88</v>
      </c>
      <c r="G6" s="17"/>
    </row>
    <row r="7" spans="1:7" x14ac:dyDescent="0.25">
      <c r="A7" s="4">
        <v>102</v>
      </c>
      <c r="B7">
        <v>503</v>
      </c>
      <c r="C7" t="str">
        <f>VLOOKUP(Table4[[#This Row],[Product_id]],Table2[[Product_id]:[Product_name]],2,FALSE)</f>
        <v>Benicar</v>
      </c>
      <c r="D7">
        <f>VLOOKUP(Table4[[#This Row],[Product_id]],Table2[[Product_id]:[Unit-Price]],4,FALSE)</f>
        <v>44.97</v>
      </c>
      <c r="E7">
        <v>7</v>
      </c>
      <c r="F7">
        <f t="shared" si="0"/>
        <v>314.78999999999996</v>
      </c>
      <c r="G7" s="17">
        <f>SUM(F5:F7)</f>
        <v>584.57999999999993</v>
      </c>
    </row>
    <row r="8" spans="1:7" x14ac:dyDescent="0.25">
      <c r="A8" s="4">
        <v>103</v>
      </c>
      <c r="B8" s="4">
        <v>503</v>
      </c>
      <c r="C8" t="str">
        <f>VLOOKUP(Table4[[#This Row],[Product_id]],Table2[[Product_id]:[Product_name]],2,FALSE)</f>
        <v>Benicar</v>
      </c>
      <c r="D8">
        <f>VLOOKUP(Table4[[#This Row],[Product_id]],Table2[[Product_id]:[Unit-Price]],4,FALSE)</f>
        <v>44.97</v>
      </c>
      <c r="E8">
        <v>2</v>
      </c>
      <c r="F8">
        <f t="shared" si="0"/>
        <v>89.94</v>
      </c>
      <c r="G8" s="17"/>
    </row>
    <row r="9" spans="1:7" x14ac:dyDescent="0.25">
      <c r="A9" s="4">
        <v>103</v>
      </c>
      <c r="B9">
        <v>507</v>
      </c>
      <c r="C9" t="str">
        <f>VLOOKUP(Table4[[#This Row],[Product_id]],Table2[[Product_id]:[Product_name]],2,FALSE)</f>
        <v>Promethazine HCl</v>
      </c>
      <c r="D9">
        <f>VLOOKUP(Table4[[#This Row],[Product_id]],Table2[[Product_id]:[Unit-Price]],4,FALSE)</f>
        <v>69.930000000000007</v>
      </c>
      <c r="E9">
        <v>5</v>
      </c>
      <c r="F9">
        <f t="shared" si="0"/>
        <v>349.65000000000003</v>
      </c>
      <c r="G9" s="17"/>
    </row>
    <row r="10" spans="1:7" x14ac:dyDescent="0.25">
      <c r="A10" s="4">
        <v>103</v>
      </c>
      <c r="B10">
        <v>507</v>
      </c>
      <c r="C10" t="str">
        <f>VLOOKUP(Table4[[#This Row],[Product_id]],Table2[[Product_id]:[Product_name]],2,FALSE)</f>
        <v>Promethazine HCl</v>
      </c>
      <c r="D10">
        <f>VLOOKUP(Table4[[#This Row],[Product_id]],Table2[[Product_id]:[Unit-Price]],4,FALSE)</f>
        <v>69.930000000000007</v>
      </c>
      <c r="E10">
        <v>2</v>
      </c>
      <c r="F10">
        <f t="shared" si="0"/>
        <v>139.86000000000001</v>
      </c>
      <c r="G10" s="17">
        <f>SUM(F8:F10)</f>
        <v>579.45000000000005</v>
      </c>
    </row>
    <row r="11" spans="1:7" x14ac:dyDescent="0.25">
      <c r="A11" s="4">
        <v>104</v>
      </c>
      <c r="B11" s="4">
        <v>504</v>
      </c>
      <c r="C11" t="str">
        <f>VLOOKUP(Table4[[#This Row],[Product_id]],Table2[[Product_id]:[Product_name]],2,FALSE)</f>
        <v>Furosemide</v>
      </c>
      <c r="D11">
        <f>VLOOKUP(Table4[[#This Row],[Product_id]],Table2[[Product_id]:[Unit-Price]],4,FALSE)</f>
        <v>35.97</v>
      </c>
      <c r="E11">
        <v>2</v>
      </c>
      <c r="F11">
        <f t="shared" si="0"/>
        <v>71.94</v>
      </c>
      <c r="G11" s="17"/>
    </row>
    <row r="12" spans="1:7" x14ac:dyDescent="0.25">
      <c r="A12" s="4">
        <v>104</v>
      </c>
      <c r="B12">
        <v>502</v>
      </c>
      <c r="C12" t="str">
        <f>VLOOKUP(Table4[[#This Row],[Product_id]],Table2[[Product_id]:[Product_name]],2,FALSE)</f>
        <v>Citalopram HBr</v>
      </c>
      <c r="D12">
        <f>VLOOKUP(Table4[[#This Row],[Product_id]],Table2[[Product_id]:[Unit-Price]],4,FALSE)</f>
        <v>41.97</v>
      </c>
      <c r="E12">
        <v>5</v>
      </c>
      <c r="F12">
        <f t="shared" si="0"/>
        <v>209.85</v>
      </c>
    </row>
    <row r="13" spans="1:7" x14ac:dyDescent="0.25">
      <c r="A13" s="4">
        <v>104</v>
      </c>
      <c r="B13">
        <v>501</v>
      </c>
      <c r="C13" t="str">
        <f>VLOOKUP(Table4[[#This Row],[Product_id]],Table2[[Product_id]:[Product_name]],2,FALSE)</f>
        <v>Amitriptyline HCl</v>
      </c>
      <c r="D13">
        <f>VLOOKUP(Table4[[#This Row],[Product_id]],Table2[[Product_id]:[Unit-Price]],4,FALSE)</f>
        <v>80.95</v>
      </c>
      <c r="E13">
        <v>4</v>
      </c>
      <c r="F13">
        <f t="shared" si="0"/>
        <v>323.8</v>
      </c>
      <c r="G13" s="17">
        <f>SUM(F11:F13)</f>
        <v>605.58999999999992</v>
      </c>
    </row>
    <row r="14" spans="1:7" x14ac:dyDescent="0.25">
      <c r="A14" s="4">
        <v>105</v>
      </c>
      <c r="B14" s="4">
        <v>505</v>
      </c>
      <c r="C14" t="str">
        <f>VLOOKUP(Table4[[#This Row],[Product_id]],Table2[[Product_id]:[Product_name]],2,FALSE)</f>
        <v>Risperidone</v>
      </c>
      <c r="D14">
        <f>VLOOKUP(Table4[[#This Row],[Product_id]],Table2[[Product_id]:[Unit-Price]],4,FALSE)</f>
        <v>15.79</v>
      </c>
      <c r="E14">
        <v>6</v>
      </c>
      <c r="F14">
        <f t="shared" si="0"/>
        <v>94.74</v>
      </c>
    </row>
    <row r="15" spans="1:7" x14ac:dyDescent="0.25">
      <c r="A15" s="4">
        <v>105</v>
      </c>
      <c r="B15">
        <v>510</v>
      </c>
      <c r="C15" t="str">
        <f>VLOOKUP(Table4[[#This Row],[Product_id]],Table2[[Product_id]:[Product_name]],2,FALSE)</f>
        <v>Fluticasone Propionate</v>
      </c>
      <c r="D15">
        <f>VLOOKUP(Table4[[#This Row],[Product_id]],Table2[[Product_id]:[Unit-Price]],4,FALSE)</f>
        <v>80.19</v>
      </c>
      <c r="E15">
        <v>2</v>
      </c>
      <c r="F15">
        <f t="shared" si="0"/>
        <v>160.38</v>
      </c>
    </row>
    <row r="16" spans="1:7" x14ac:dyDescent="0.25">
      <c r="A16" s="4">
        <v>105</v>
      </c>
      <c r="B16">
        <v>505</v>
      </c>
      <c r="C16" t="str">
        <f>VLOOKUP(Table4[[#This Row],[Product_id]],Table2[[Product_id]:[Product_name]],2,FALSE)</f>
        <v>Risperidone</v>
      </c>
      <c r="D16">
        <f>VLOOKUP(Table4[[#This Row],[Product_id]],Table2[[Product_id]:[Unit-Price]],4,FALSE)</f>
        <v>15.79</v>
      </c>
      <c r="E16">
        <v>3</v>
      </c>
      <c r="F16">
        <f t="shared" si="0"/>
        <v>47.37</v>
      </c>
      <c r="G16" s="17">
        <f>SUM(F14:F16)</f>
        <v>302.49</v>
      </c>
    </row>
    <row r="17" spans="1:7" x14ac:dyDescent="0.25">
      <c r="A17" s="4">
        <v>106</v>
      </c>
      <c r="B17" s="4">
        <v>506</v>
      </c>
      <c r="C17" t="str">
        <f>VLOOKUP(Table4[[#This Row],[Product_id]],Table2[[Product_id]:[Product_name]],2,FALSE)</f>
        <v>Alendronate Sodium</v>
      </c>
      <c r="D17">
        <f>VLOOKUP(Table4[[#This Row],[Product_id]],Table2[[Product_id]:[Unit-Price]],4,FALSE)</f>
        <v>34.99</v>
      </c>
      <c r="E17">
        <v>7</v>
      </c>
      <c r="F17">
        <f t="shared" si="0"/>
        <v>244.93</v>
      </c>
    </row>
    <row r="18" spans="1:7" x14ac:dyDescent="0.25">
      <c r="A18" s="4">
        <v>106</v>
      </c>
      <c r="B18">
        <v>509</v>
      </c>
      <c r="C18" t="str">
        <f>VLOOKUP(Table4[[#This Row],[Product_id]],Table2[[Product_id]:[Product_name]],2,FALSE)</f>
        <v>Omeprazole (Rx)</v>
      </c>
      <c r="D18">
        <f>VLOOKUP(Table4[[#This Row],[Product_id]],Table2[[Product_id]:[Unit-Price]],4,FALSE)</f>
        <v>75.650000000000006</v>
      </c>
      <c r="E18">
        <v>5</v>
      </c>
      <c r="F18">
        <f t="shared" si="0"/>
        <v>378.25</v>
      </c>
    </row>
    <row r="19" spans="1:7" x14ac:dyDescent="0.25">
      <c r="A19" s="4">
        <v>106</v>
      </c>
      <c r="B19">
        <v>501</v>
      </c>
      <c r="C19" t="str">
        <f>VLOOKUP(Table4[[#This Row],[Product_id]],Table2[[Product_id]:[Product_name]],2,FALSE)</f>
        <v>Amitriptyline HCl</v>
      </c>
      <c r="D19">
        <f>VLOOKUP(Table4[[#This Row],[Product_id]],Table2[[Product_id]:[Unit-Price]],4,FALSE)</f>
        <v>80.95</v>
      </c>
      <c r="E19">
        <v>1</v>
      </c>
      <c r="F19">
        <f t="shared" si="0"/>
        <v>80.95</v>
      </c>
      <c r="G19" s="17">
        <f>SUM(F17:F19)</f>
        <v>704.13000000000011</v>
      </c>
    </row>
    <row r="20" spans="1:7" x14ac:dyDescent="0.25">
      <c r="A20" s="4">
        <v>107</v>
      </c>
      <c r="B20" s="4">
        <v>507</v>
      </c>
      <c r="C20" t="str">
        <f>VLOOKUP(Table4[[#This Row],[Product_id]],Table2[[Product_id]:[Product_name]],2,FALSE)</f>
        <v>Promethazine HCl</v>
      </c>
      <c r="D20">
        <f>VLOOKUP(Table4[[#This Row],[Product_id]],Table2[[Product_id]:[Unit-Price]],4,FALSE)</f>
        <v>69.930000000000007</v>
      </c>
      <c r="E20">
        <v>2</v>
      </c>
      <c r="F20">
        <f t="shared" si="0"/>
        <v>139.86000000000001</v>
      </c>
    </row>
    <row r="21" spans="1:7" x14ac:dyDescent="0.25">
      <c r="A21" s="4">
        <v>107</v>
      </c>
      <c r="B21">
        <v>502</v>
      </c>
      <c r="C21" t="str">
        <f>VLOOKUP(Table4[[#This Row],[Product_id]],Table2[[Product_id]:[Product_name]],2,FALSE)</f>
        <v>Citalopram HBr</v>
      </c>
      <c r="D21">
        <f>VLOOKUP(Table4[[#This Row],[Product_id]],Table2[[Product_id]:[Unit-Price]],4,FALSE)</f>
        <v>41.97</v>
      </c>
      <c r="E21">
        <v>4</v>
      </c>
      <c r="F21">
        <f t="shared" si="0"/>
        <v>167.88</v>
      </c>
    </row>
    <row r="22" spans="1:7" x14ac:dyDescent="0.25">
      <c r="A22" s="4">
        <v>107</v>
      </c>
      <c r="B22">
        <v>503</v>
      </c>
      <c r="C22" t="str">
        <f>VLOOKUP(Table4[[#This Row],[Product_id]],Table2[[Product_id]:[Product_name]],2,FALSE)</f>
        <v>Benicar</v>
      </c>
      <c r="D22">
        <f>VLOOKUP(Table4[[#This Row],[Product_id]],Table2[[Product_id]:[Unit-Price]],4,FALSE)</f>
        <v>44.97</v>
      </c>
      <c r="E22">
        <v>4</v>
      </c>
      <c r="F22">
        <f t="shared" si="0"/>
        <v>179.88</v>
      </c>
      <c r="G22" s="17">
        <f>SUM(F20:F22)</f>
        <v>487.62</v>
      </c>
    </row>
    <row r="23" spans="1:7" x14ac:dyDescent="0.25">
      <c r="A23" s="4">
        <v>108</v>
      </c>
      <c r="B23" s="4">
        <v>508</v>
      </c>
      <c r="C23" t="str">
        <f>VLOOKUP(Table4[[#This Row],[Product_id]],Table2[[Product_id]:[Product_name]],2,FALSE)</f>
        <v>Furosemide</v>
      </c>
      <c r="D23">
        <f>VLOOKUP(Table4[[#This Row],[Product_id]],Table2[[Product_id]:[Unit-Price]],4,FALSE)</f>
        <v>74.97</v>
      </c>
      <c r="E23">
        <v>4</v>
      </c>
      <c r="F23">
        <f t="shared" si="0"/>
        <v>299.88</v>
      </c>
    </row>
    <row r="24" spans="1:7" x14ac:dyDescent="0.25">
      <c r="A24" s="4">
        <v>108</v>
      </c>
      <c r="B24">
        <v>503</v>
      </c>
      <c r="C24" t="str">
        <f>VLOOKUP(Table4[[#This Row],[Product_id]],Table2[[Product_id]:[Product_name]],2,FALSE)</f>
        <v>Benicar</v>
      </c>
      <c r="D24">
        <f>VLOOKUP(Table4[[#This Row],[Product_id]],Table2[[Product_id]:[Unit-Price]],4,FALSE)</f>
        <v>44.97</v>
      </c>
      <c r="E24">
        <v>5</v>
      </c>
      <c r="F24">
        <f t="shared" si="0"/>
        <v>224.85</v>
      </c>
    </row>
    <row r="25" spans="1:7" x14ac:dyDescent="0.25">
      <c r="A25" s="4">
        <v>108</v>
      </c>
      <c r="B25">
        <v>507</v>
      </c>
      <c r="C25" t="str">
        <f>VLOOKUP(Table4[[#This Row],[Product_id]],Table2[[Product_id]:[Product_name]],2,FALSE)</f>
        <v>Promethazine HCl</v>
      </c>
      <c r="D25">
        <f>VLOOKUP(Table4[[#This Row],[Product_id]],Table2[[Product_id]:[Unit-Price]],4,FALSE)</f>
        <v>69.930000000000007</v>
      </c>
      <c r="E25">
        <v>4</v>
      </c>
      <c r="F25">
        <f t="shared" si="0"/>
        <v>279.72000000000003</v>
      </c>
      <c r="G25" s="17">
        <f>SUM(F23:F25)</f>
        <v>804.45</v>
      </c>
    </row>
    <row r="26" spans="1:7" x14ac:dyDescent="0.25">
      <c r="A26" s="4">
        <v>109</v>
      </c>
      <c r="B26" s="4">
        <v>509</v>
      </c>
      <c r="C26" t="str">
        <f>VLOOKUP(Table4[[#This Row],[Product_id]],Table2[[Product_id]:[Product_name]],2,FALSE)</f>
        <v>Omeprazole (Rx)</v>
      </c>
      <c r="D26">
        <f>VLOOKUP(Table4[[#This Row],[Product_id]],Table2[[Product_id]:[Unit-Price]],4,FALSE)</f>
        <v>75.650000000000006</v>
      </c>
      <c r="E26">
        <v>3</v>
      </c>
      <c r="F26">
        <f t="shared" si="0"/>
        <v>226.95000000000002</v>
      </c>
    </row>
    <row r="27" spans="1:7" x14ac:dyDescent="0.25">
      <c r="A27" s="4">
        <v>109</v>
      </c>
      <c r="B27">
        <v>501</v>
      </c>
      <c r="C27" t="str">
        <f>VLOOKUP(Table4[[#This Row],[Product_id]],Table2[[Product_id]:[Product_name]],2,FALSE)</f>
        <v>Amitriptyline HCl</v>
      </c>
      <c r="D27">
        <f>VLOOKUP(Table4[[#This Row],[Product_id]],Table2[[Product_id]:[Unit-Price]],4,FALSE)</f>
        <v>80.95</v>
      </c>
      <c r="E27">
        <v>5</v>
      </c>
      <c r="F27">
        <f t="shared" si="0"/>
        <v>404.75</v>
      </c>
    </row>
    <row r="28" spans="1:7" x14ac:dyDescent="0.25">
      <c r="A28" s="4">
        <v>109</v>
      </c>
      <c r="B28">
        <v>502</v>
      </c>
      <c r="C28" t="str">
        <f>VLOOKUP(Table4[[#This Row],[Product_id]],Table2[[Product_id]:[Product_name]],2,FALSE)</f>
        <v>Citalopram HBr</v>
      </c>
      <c r="D28">
        <f>VLOOKUP(Table4[[#This Row],[Product_id]],Table2[[Product_id]:[Unit-Price]],4,FALSE)</f>
        <v>41.97</v>
      </c>
      <c r="E28">
        <v>2</v>
      </c>
      <c r="F28">
        <f t="shared" si="0"/>
        <v>83.94</v>
      </c>
      <c r="G28" s="17">
        <f>SUM(F26:F28)</f>
        <v>715.6400000000001</v>
      </c>
    </row>
    <row r="29" spans="1:7" x14ac:dyDescent="0.25">
      <c r="A29" s="4">
        <v>110</v>
      </c>
      <c r="B29" s="4">
        <v>510</v>
      </c>
      <c r="C29" t="str">
        <f>VLOOKUP(Table4[[#This Row],[Product_id]],Table2[[Product_id]:[Product_name]],2,FALSE)</f>
        <v>Fluticasone Propionate</v>
      </c>
      <c r="D29">
        <f>VLOOKUP(Table4[[#This Row],[Product_id]],Table2[[Product_id]:[Unit-Price]],4,FALSE)</f>
        <v>80.19</v>
      </c>
      <c r="E29">
        <v>4</v>
      </c>
      <c r="F29">
        <f t="shared" si="0"/>
        <v>320.76</v>
      </c>
    </row>
    <row r="30" spans="1:7" x14ac:dyDescent="0.25">
      <c r="A30" s="4">
        <v>110</v>
      </c>
      <c r="B30">
        <v>503</v>
      </c>
      <c r="C30" t="str">
        <f>VLOOKUP(Table4[[#This Row],[Product_id]],Table2[[Product_id]:[Product_name]],2,FALSE)</f>
        <v>Benicar</v>
      </c>
      <c r="D30">
        <f>VLOOKUP(Table4[[#This Row],[Product_id]],Table2[[Product_id]:[Unit-Price]],4,FALSE)</f>
        <v>44.97</v>
      </c>
      <c r="E30">
        <v>7</v>
      </c>
      <c r="F30">
        <f t="shared" si="0"/>
        <v>314.78999999999996</v>
      </c>
    </row>
    <row r="31" spans="1:7" x14ac:dyDescent="0.25">
      <c r="A31" s="4">
        <v>110</v>
      </c>
      <c r="B31">
        <v>504</v>
      </c>
      <c r="C31" t="str">
        <f>VLOOKUP(Table4[[#This Row],[Product_id]],Table2[[Product_id]:[Product_name]],2,FALSE)</f>
        <v>Furosemide</v>
      </c>
      <c r="D31">
        <f>VLOOKUP(Table4[[#This Row],[Product_id]],Table2[[Product_id]:[Unit-Price]],4,FALSE)</f>
        <v>35.97</v>
      </c>
      <c r="E31">
        <v>4</v>
      </c>
      <c r="F31">
        <f t="shared" si="0"/>
        <v>143.88</v>
      </c>
      <c r="G31" s="17">
        <f>SUM(F29:F31)</f>
        <v>779.43</v>
      </c>
    </row>
    <row r="32" spans="1:7" x14ac:dyDescent="0.25">
      <c r="A32" s="4">
        <v>111</v>
      </c>
      <c r="B32">
        <v>506</v>
      </c>
      <c r="C32" t="str">
        <f>VLOOKUP(Table4[[#This Row],[Product_id]],Table2[[Product_id]:[Product_name]],2,FALSE)</f>
        <v>Alendronate Sodium</v>
      </c>
      <c r="D32">
        <f>VLOOKUP(Table4[[#This Row],[Product_id]],Table2[[Product_id]:[Unit-Price]],4,FALSE)</f>
        <v>34.99</v>
      </c>
      <c r="E32">
        <v>9</v>
      </c>
      <c r="F32">
        <f t="shared" si="0"/>
        <v>314.91000000000003</v>
      </c>
    </row>
    <row r="33" spans="1:7" x14ac:dyDescent="0.25">
      <c r="A33" s="4">
        <v>111</v>
      </c>
      <c r="B33">
        <v>505</v>
      </c>
      <c r="C33" t="str">
        <f>VLOOKUP(Table4[[#This Row],[Product_id]],Table2[[Product_id]:[Product_name]],2,FALSE)</f>
        <v>Risperidone</v>
      </c>
      <c r="D33">
        <f>VLOOKUP(Table4[[#This Row],[Product_id]],Table2[[Product_id]:[Unit-Price]],4,FALSE)</f>
        <v>15.79</v>
      </c>
      <c r="E33">
        <v>9</v>
      </c>
      <c r="F33">
        <f t="shared" si="0"/>
        <v>142.10999999999999</v>
      </c>
    </row>
    <row r="34" spans="1:7" x14ac:dyDescent="0.25">
      <c r="A34" s="4">
        <v>111</v>
      </c>
      <c r="B34">
        <v>510</v>
      </c>
      <c r="C34" t="str">
        <f>VLOOKUP(Table4[[#This Row],[Product_id]],Table2[[Product_id]:[Product_name]],2,FALSE)</f>
        <v>Fluticasone Propionate</v>
      </c>
      <c r="D34">
        <f>VLOOKUP(Table4[[#This Row],[Product_id]],Table2[[Product_id]:[Unit-Price]],4,FALSE)</f>
        <v>80.19</v>
      </c>
      <c r="E34">
        <v>5</v>
      </c>
      <c r="F34">
        <f t="shared" ref="F34:F65" si="1">D34*E34</f>
        <v>400.95</v>
      </c>
      <c r="G34" s="17">
        <f>SUM(F32:F34)</f>
        <v>857.97</v>
      </c>
    </row>
    <row r="35" spans="1:7" x14ac:dyDescent="0.25">
      <c r="A35" s="4">
        <v>112</v>
      </c>
      <c r="B35">
        <v>507</v>
      </c>
      <c r="C35" t="str">
        <f>VLOOKUP(Table4[[#This Row],[Product_id]],Table2[[Product_id]:[Product_name]],2,FALSE)</f>
        <v>Promethazine HCl</v>
      </c>
      <c r="D35">
        <f>VLOOKUP(Table4[[#This Row],[Product_id]],Table2[[Product_id]:[Unit-Price]],4,FALSE)</f>
        <v>69.930000000000007</v>
      </c>
      <c r="E35">
        <v>1</v>
      </c>
      <c r="F35">
        <f t="shared" si="1"/>
        <v>69.930000000000007</v>
      </c>
    </row>
    <row r="36" spans="1:7" x14ac:dyDescent="0.25">
      <c r="A36" s="4">
        <v>112</v>
      </c>
      <c r="B36">
        <v>508</v>
      </c>
      <c r="C36" t="str">
        <f>VLOOKUP(Table4[[#This Row],[Product_id]],Table2[[Product_id]:[Product_name]],2,FALSE)</f>
        <v>Furosemide</v>
      </c>
      <c r="D36">
        <f>VLOOKUP(Table4[[#This Row],[Product_id]],Table2[[Product_id]:[Unit-Price]],4,FALSE)</f>
        <v>74.97</v>
      </c>
      <c r="E36">
        <v>2</v>
      </c>
      <c r="F36">
        <f t="shared" si="1"/>
        <v>149.94</v>
      </c>
    </row>
    <row r="37" spans="1:7" x14ac:dyDescent="0.25">
      <c r="A37" s="4">
        <v>112</v>
      </c>
      <c r="B37">
        <v>505</v>
      </c>
      <c r="C37" t="str">
        <f>VLOOKUP(Table4[[#This Row],[Product_id]],Table2[[Product_id]:[Product_name]],2,FALSE)</f>
        <v>Risperidone</v>
      </c>
      <c r="D37">
        <f>VLOOKUP(Table4[[#This Row],[Product_id]],Table2[[Product_id]:[Unit-Price]],4,FALSE)</f>
        <v>15.79</v>
      </c>
      <c r="E37">
        <v>1</v>
      </c>
      <c r="F37">
        <f t="shared" si="1"/>
        <v>15.79</v>
      </c>
      <c r="G37" s="17">
        <f>SUM(F35:F37)</f>
        <v>235.66</v>
      </c>
    </row>
    <row r="38" spans="1:7" x14ac:dyDescent="0.25">
      <c r="A38" s="4">
        <v>113</v>
      </c>
      <c r="B38">
        <v>507</v>
      </c>
      <c r="C38" t="str">
        <f>VLOOKUP(Table4[[#This Row],[Product_id]],Table2[[Product_id]:[Product_name]],2,FALSE)</f>
        <v>Promethazine HCl</v>
      </c>
      <c r="D38">
        <f>VLOOKUP(Table4[[#This Row],[Product_id]],Table2[[Product_id]:[Unit-Price]],4,FALSE)</f>
        <v>69.930000000000007</v>
      </c>
      <c r="E38">
        <v>1</v>
      </c>
      <c r="F38">
        <f t="shared" si="1"/>
        <v>69.930000000000007</v>
      </c>
    </row>
    <row r="39" spans="1:7" x14ac:dyDescent="0.25">
      <c r="A39" s="4">
        <v>113</v>
      </c>
      <c r="B39">
        <v>509</v>
      </c>
      <c r="C39" t="str">
        <f>VLOOKUP(Table4[[#This Row],[Product_id]],Table2[[Product_id]:[Product_name]],2,FALSE)</f>
        <v>Omeprazole (Rx)</v>
      </c>
      <c r="D39">
        <f>VLOOKUP(Table4[[#This Row],[Product_id]],Table2[[Product_id]:[Unit-Price]],4,FALSE)</f>
        <v>75.650000000000006</v>
      </c>
      <c r="E39">
        <v>2</v>
      </c>
      <c r="F39">
        <f t="shared" si="1"/>
        <v>151.30000000000001</v>
      </c>
    </row>
    <row r="40" spans="1:7" x14ac:dyDescent="0.25">
      <c r="A40" s="4">
        <v>113</v>
      </c>
      <c r="B40">
        <v>510</v>
      </c>
      <c r="C40" t="str">
        <f>VLOOKUP(Table4[[#This Row],[Product_id]],Table2[[Product_id]:[Product_name]],2,FALSE)</f>
        <v>Fluticasone Propionate</v>
      </c>
      <c r="D40">
        <f>VLOOKUP(Table4[[#This Row],[Product_id]],Table2[[Product_id]:[Unit-Price]],4,FALSE)</f>
        <v>80.19</v>
      </c>
      <c r="E40">
        <v>2</v>
      </c>
      <c r="F40">
        <f t="shared" si="1"/>
        <v>160.38</v>
      </c>
      <c r="G40" s="17">
        <f>SUM(F38:F40)</f>
        <v>381.61</v>
      </c>
    </row>
    <row r="41" spans="1:7" x14ac:dyDescent="0.25">
      <c r="A41" s="4">
        <v>114</v>
      </c>
      <c r="B41">
        <v>501</v>
      </c>
      <c r="C41" t="str">
        <f>VLOOKUP(Table4[[#This Row],[Product_id]],Table2[[Product_id]:[Product_name]],2,FALSE)</f>
        <v>Amitriptyline HCl</v>
      </c>
      <c r="D41">
        <f>VLOOKUP(Table4[[#This Row],[Product_id]],Table2[[Product_id]:[Unit-Price]],4,FALSE)</f>
        <v>80.95</v>
      </c>
      <c r="E41">
        <v>4</v>
      </c>
      <c r="F41">
        <f t="shared" si="1"/>
        <v>323.8</v>
      </c>
    </row>
    <row r="42" spans="1:7" x14ac:dyDescent="0.25">
      <c r="A42" s="4">
        <v>114</v>
      </c>
      <c r="B42">
        <v>506</v>
      </c>
      <c r="C42" t="str">
        <f>VLOOKUP(Table4[[#This Row],[Product_id]],Table2[[Product_id]:[Product_name]],2,FALSE)</f>
        <v>Alendronate Sodium</v>
      </c>
      <c r="D42">
        <f>VLOOKUP(Table4[[#This Row],[Product_id]],Table2[[Product_id]:[Unit-Price]],4,FALSE)</f>
        <v>34.99</v>
      </c>
      <c r="E42">
        <v>2</v>
      </c>
      <c r="F42">
        <f t="shared" si="1"/>
        <v>69.98</v>
      </c>
    </row>
    <row r="43" spans="1:7" x14ac:dyDescent="0.25">
      <c r="A43" s="4">
        <v>114</v>
      </c>
      <c r="B43">
        <v>508</v>
      </c>
      <c r="C43" t="str">
        <f>VLOOKUP(Table4[[#This Row],[Product_id]],Table2[[Product_id]:[Product_name]],2,FALSE)</f>
        <v>Furosemide</v>
      </c>
      <c r="D43">
        <f>VLOOKUP(Table4[[#This Row],[Product_id]],Table2[[Product_id]:[Unit-Price]],4,FALSE)</f>
        <v>74.97</v>
      </c>
      <c r="E43">
        <v>5</v>
      </c>
      <c r="F43">
        <f t="shared" si="1"/>
        <v>374.85</v>
      </c>
      <c r="G43" s="17">
        <f>SUM(F41:F43)</f>
        <v>768.63000000000011</v>
      </c>
    </row>
    <row r="44" spans="1:7" x14ac:dyDescent="0.25">
      <c r="A44" s="4">
        <v>115</v>
      </c>
      <c r="B44">
        <v>502</v>
      </c>
      <c r="C44" t="str">
        <f>VLOOKUP(Table4[[#This Row],[Product_id]],Table2[[Product_id]:[Product_name]],2,FALSE)</f>
        <v>Citalopram HBr</v>
      </c>
      <c r="D44">
        <f>VLOOKUP(Table4[[#This Row],[Product_id]],Table2[[Product_id]:[Unit-Price]],4,FALSE)</f>
        <v>41.97</v>
      </c>
      <c r="E44">
        <v>1</v>
      </c>
      <c r="F44">
        <f t="shared" si="1"/>
        <v>41.97</v>
      </c>
    </row>
    <row r="45" spans="1:7" x14ac:dyDescent="0.25">
      <c r="A45" s="4">
        <v>115</v>
      </c>
      <c r="B45">
        <v>504</v>
      </c>
      <c r="C45" t="str">
        <f>VLOOKUP(Table4[[#This Row],[Product_id]],Table2[[Product_id]:[Product_name]],2,FALSE)</f>
        <v>Furosemide</v>
      </c>
      <c r="D45">
        <f>VLOOKUP(Table4[[#This Row],[Product_id]],Table2[[Product_id]:[Unit-Price]],4,FALSE)</f>
        <v>35.97</v>
      </c>
      <c r="E45">
        <v>2</v>
      </c>
      <c r="F45">
        <f t="shared" si="1"/>
        <v>71.94</v>
      </c>
    </row>
    <row r="46" spans="1:7" x14ac:dyDescent="0.25">
      <c r="A46" s="4">
        <v>115</v>
      </c>
      <c r="B46">
        <v>507</v>
      </c>
      <c r="C46" t="str">
        <f>VLOOKUP(Table4[[#This Row],[Product_id]],Table2[[Product_id]:[Product_name]],2,FALSE)</f>
        <v>Promethazine HCl</v>
      </c>
      <c r="D46">
        <f>VLOOKUP(Table4[[#This Row],[Product_id]],Table2[[Product_id]:[Unit-Price]],4,FALSE)</f>
        <v>69.930000000000007</v>
      </c>
      <c r="E46">
        <v>3</v>
      </c>
      <c r="F46">
        <f t="shared" si="1"/>
        <v>209.79000000000002</v>
      </c>
      <c r="G46" s="17">
        <f>SUM(F44:F46)</f>
        <v>323.70000000000005</v>
      </c>
    </row>
    <row r="47" spans="1:7" x14ac:dyDescent="0.25">
      <c r="A47" s="4">
        <v>116</v>
      </c>
      <c r="B47">
        <v>508</v>
      </c>
      <c r="C47" t="str">
        <f>VLOOKUP(Table4[[#This Row],[Product_id]],Table2[[Product_id]:[Product_name]],2,FALSE)</f>
        <v>Furosemide</v>
      </c>
      <c r="D47">
        <f>VLOOKUP(Table4[[#This Row],[Product_id]],Table2[[Product_id]:[Unit-Price]],4,FALSE)</f>
        <v>74.97</v>
      </c>
      <c r="E47">
        <v>2</v>
      </c>
      <c r="F47">
        <f t="shared" si="1"/>
        <v>149.94</v>
      </c>
    </row>
    <row r="48" spans="1:7" x14ac:dyDescent="0.25">
      <c r="A48" s="4">
        <v>116</v>
      </c>
      <c r="B48">
        <v>503</v>
      </c>
      <c r="C48" t="str">
        <f>VLOOKUP(Table4[[#This Row],[Product_id]],Table2[[Product_id]:[Product_name]],2,FALSE)</f>
        <v>Benicar</v>
      </c>
      <c r="D48">
        <f>VLOOKUP(Table4[[#This Row],[Product_id]],Table2[[Product_id]:[Unit-Price]],4,FALSE)</f>
        <v>44.97</v>
      </c>
      <c r="E48">
        <v>4</v>
      </c>
      <c r="F48">
        <f t="shared" si="1"/>
        <v>179.88</v>
      </c>
    </row>
    <row r="49" spans="1:7" x14ac:dyDescent="0.25">
      <c r="A49" s="4">
        <v>116</v>
      </c>
      <c r="B49">
        <v>501</v>
      </c>
      <c r="C49" t="str">
        <f>VLOOKUP(Table4[[#This Row],[Product_id]],Table2[[Product_id]:[Product_name]],2,FALSE)</f>
        <v>Amitriptyline HCl</v>
      </c>
      <c r="D49">
        <f>VLOOKUP(Table4[[#This Row],[Product_id]],Table2[[Product_id]:[Unit-Price]],4,FALSE)</f>
        <v>80.95</v>
      </c>
      <c r="E49">
        <v>3</v>
      </c>
      <c r="F49">
        <f t="shared" si="1"/>
        <v>242.85000000000002</v>
      </c>
      <c r="G49" s="17">
        <f>SUM(F47:F49)</f>
        <v>572.67000000000007</v>
      </c>
    </row>
    <row r="50" spans="1:7" x14ac:dyDescent="0.25">
      <c r="A50" s="4">
        <v>117</v>
      </c>
      <c r="B50">
        <v>505</v>
      </c>
      <c r="C50" t="str">
        <f>VLOOKUP(Table4[[#This Row],[Product_id]],Table2[[Product_id]:[Product_name]],2,FALSE)</f>
        <v>Risperidone</v>
      </c>
      <c r="D50">
        <f>VLOOKUP(Table4[[#This Row],[Product_id]],Table2[[Product_id]:[Unit-Price]],4,FALSE)</f>
        <v>15.79</v>
      </c>
      <c r="E50">
        <v>7</v>
      </c>
      <c r="F50">
        <f t="shared" si="1"/>
        <v>110.53</v>
      </c>
    </row>
    <row r="51" spans="1:7" x14ac:dyDescent="0.25">
      <c r="A51" s="4">
        <v>117</v>
      </c>
      <c r="B51">
        <v>510</v>
      </c>
      <c r="C51" t="str">
        <f>VLOOKUP(Table4[[#This Row],[Product_id]],Table2[[Product_id]:[Product_name]],2,FALSE)</f>
        <v>Fluticasone Propionate</v>
      </c>
      <c r="D51">
        <f>VLOOKUP(Table4[[#This Row],[Product_id]],Table2[[Product_id]:[Unit-Price]],4,FALSE)</f>
        <v>80.19</v>
      </c>
      <c r="E51">
        <v>6</v>
      </c>
      <c r="F51">
        <f t="shared" si="1"/>
        <v>481.14</v>
      </c>
    </row>
    <row r="52" spans="1:7" x14ac:dyDescent="0.25">
      <c r="A52" s="4">
        <v>117</v>
      </c>
      <c r="B52">
        <v>507</v>
      </c>
      <c r="C52" t="str">
        <f>VLOOKUP(Table4[[#This Row],[Product_id]],Table2[[Product_id]:[Product_name]],2,FALSE)</f>
        <v>Promethazine HCl</v>
      </c>
      <c r="D52">
        <f>VLOOKUP(Table4[[#This Row],[Product_id]],Table2[[Product_id]:[Unit-Price]],4,FALSE)</f>
        <v>69.930000000000007</v>
      </c>
      <c r="E52">
        <v>2</v>
      </c>
      <c r="F52">
        <f t="shared" si="1"/>
        <v>139.86000000000001</v>
      </c>
      <c r="G52" s="17">
        <f>SUM(F50:F52)</f>
        <v>731.53</v>
      </c>
    </row>
    <row r="53" spans="1:7" x14ac:dyDescent="0.25">
      <c r="A53" s="4">
        <v>118</v>
      </c>
      <c r="B53">
        <v>504</v>
      </c>
      <c r="C53" t="str">
        <f>VLOOKUP(Table4[[#This Row],[Product_id]],Table2[[Product_id]:[Product_name]],2,FALSE)</f>
        <v>Furosemide</v>
      </c>
      <c r="D53">
        <f>VLOOKUP(Table4[[#This Row],[Product_id]],Table2[[Product_id]:[Unit-Price]],4,FALSE)</f>
        <v>35.97</v>
      </c>
      <c r="E53">
        <v>4</v>
      </c>
      <c r="F53">
        <f t="shared" si="1"/>
        <v>143.88</v>
      </c>
    </row>
    <row r="54" spans="1:7" x14ac:dyDescent="0.25">
      <c r="A54" s="4">
        <v>118</v>
      </c>
      <c r="B54">
        <v>501</v>
      </c>
      <c r="C54" t="str">
        <f>VLOOKUP(Table4[[#This Row],[Product_id]],Table2[[Product_id]:[Product_name]],2,FALSE)</f>
        <v>Amitriptyline HCl</v>
      </c>
      <c r="D54">
        <f>VLOOKUP(Table4[[#This Row],[Product_id]],Table2[[Product_id]:[Unit-Price]],4,FALSE)</f>
        <v>80.95</v>
      </c>
      <c r="E54">
        <v>1</v>
      </c>
      <c r="F54">
        <f t="shared" si="1"/>
        <v>80.95</v>
      </c>
    </row>
    <row r="55" spans="1:7" x14ac:dyDescent="0.25">
      <c r="A55" s="4">
        <v>118</v>
      </c>
      <c r="B55">
        <v>502</v>
      </c>
      <c r="C55" t="str">
        <f>VLOOKUP(Table4[[#This Row],[Product_id]],Table2[[Product_id]:[Product_name]],2,FALSE)</f>
        <v>Citalopram HBr</v>
      </c>
      <c r="D55">
        <f>VLOOKUP(Table4[[#This Row],[Product_id]],Table2[[Product_id]:[Unit-Price]],4,FALSE)</f>
        <v>41.97</v>
      </c>
      <c r="E55">
        <v>3</v>
      </c>
      <c r="F55">
        <f t="shared" si="1"/>
        <v>125.91</v>
      </c>
      <c r="G55" s="17">
        <f>SUM(F53:F55)</f>
        <v>350.74</v>
      </c>
    </row>
    <row r="56" spans="1:7" x14ac:dyDescent="0.25">
      <c r="A56" s="4">
        <v>119</v>
      </c>
      <c r="B56">
        <v>508</v>
      </c>
      <c r="C56" t="str">
        <f>VLOOKUP(Table4[[#This Row],[Product_id]],Table2[[Product_id]:[Product_name]],2,FALSE)</f>
        <v>Furosemide</v>
      </c>
      <c r="D56">
        <f>VLOOKUP(Table4[[#This Row],[Product_id]],Table2[[Product_id]:[Unit-Price]],4,FALSE)</f>
        <v>74.97</v>
      </c>
      <c r="E56">
        <v>1</v>
      </c>
      <c r="F56">
        <f t="shared" si="1"/>
        <v>74.97</v>
      </c>
    </row>
    <row r="57" spans="1:7" x14ac:dyDescent="0.25">
      <c r="A57" s="4">
        <v>119</v>
      </c>
      <c r="B57">
        <v>506</v>
      </c>
      <c r="C57" t="str">
        <f>VLOOKUP(Table4[[#This Row],[Product_id]],Table2[[Product_id]:[Product_name]],2,FALSE)</f>
        <v>Alendronate Sodium</v>
      </c>
      <c r="D57">
        <f>VLOOKUP(Table4[[#This Row],[Product_id]],Table2[[Product_id]:[Unit-Price]],4,FALSE)</f>
        <v>34.99</v>
      </c>
      <c r="E57">
        <v>2</v>
      </c>
      <c r="F57">
        <f t="shared" si="1"/>
        <v>69.98</v>
      </c>
    </row>
    <row r="58" spans="1:7" x14ac:dyDescent="0.25">
      <c r="A58" s="4">
        <v>119</v>
      </c>
      <c r="B58">
        <v>503</v>
      </c>
      <c r="C58" t="str">
        <f>VLOOKUP(Table4[[#This Row],[Product_id]],Table2[[Product_id]:[Product_name]],2,FALSE)</f>
        <v>Benicar</v>
      </c>
      <c r="D58">
        <f>VLOOKUP(Table4[[#This Row],[Product_id]],Table2[[Product_id]:[Unit-Price]],4,FALSE)</f>
        <v>44.97</v>
      </c>
      <c r="E58">
        <v>3</v>
      </c>
      <c r="F58">
        <f t="shared" si="1"/>
        <v>134.91</v>
      </c>
      <c r="G58" s="17">
        <f>SUM(F56:F58)</f>
        <v>279.86</v>
      </c>
    </row>
    <row r="59" spans="1:7" x14ac:dyDescent="0.25">
      <c r="A59" s="4">
        <v>120</v>
      </c>
      <c r="B59">
        <v>509</v>
      </c>
      <c r="C59" t="str">
        <f>VLOOKUP(Table4[[#This Row],[Product_id]],Table2[[Product_id]:[Product_name]],2,FALSE)</f>
        <v>Omeprazole (Rx)</v>
      </c>
      <c r="D59">
        <f>VLOOKUP(Table4[[#This Row],[Product_id]],Table2[[Product_id]:[Unit-Price]],4,FALSE)</f>
        <v>75.650000000000006</v>
      </c>
      <c r="E59">
        <v>2</v>
      </c>
      <c r="F59">
        <f t="shared" si="1"/>
        <v>151.30000000000001</v>
      </c>
    </row>
    <row r="60" spans="1:7" x14ac:dyDescent="0.25">
      <c r="A60" s="4">
        <v>120</v>
      </c>
      <c r="B60">
        <v>510</v>
      </c>
      <c r="C60" t="str">
        <f>VLOOKUP(Table4[[#This Row],[Product_id]],Table2[[Product_id]:[Product_name]],2,FALSE)</f>
        <v>Fluticasone Propionate</v>
      </c>
      <c r="D60">
        <f>VLOOKUP(Table4[[#This Row],[Product_id]],Table2[[Product_id]:[Unit-Price]],4,FALSE)</f>
        <v>80.19</v>
      </c>
      <c r="E60">
        <v>1</v>
      </c>
      <c r="F60">
        <f t="shared" si="1"/>
        <v>80.19</v>
      </c>
    </row>
    <row r="61" spans="1:7" x14ac:dyDescent="0.25">
      <c r="A61" s="4">
        <v>120</v>
      </c>
      <c r="B61">
        <v>509</v>
      </c>
      <c r="C61" t="str">
        <f>VLOOKUP(Table4[[#This Row],[Product_id]],Table2[[Product_id]:[Product_name]],2,FALSE)</f>
        <v>Omeprazole (Rx)</v>
      </c>
      <c r="D61">
        <f>VLOOKUP(Table4[[#This Row],[Product_id]],Table2[[Product_id]:[Unit-Price]],4,FALSE)</f>
        <v>75.650000000000006</v>
      </c>
      <c r="E61">
        <v>2</v>
      </c>
      <c r="F61">
        <f t="shared" si="1"/>
        <v>151.30000000000001</v>
      </c>
      <c r="G61" s="17">
        <f>SUM(F59:F61)</f>
        <v>382.79</v>
      </c>
    </row>
    <row r="62" spans="1:7" x14ac:dyDescent="0.25">
      <c r="A62" s="4">
        <v>121</v>
      </c>
      <c r="B62">
        <v>506</v>
      </c>
      <c r="C62" t="str">
        <f>VLOOKUP(Table4[[#This Row],[Product_id]],Table2[[Product_id]:[Product_name]],2,FALSE)</f>
        <v>Alendronate Sodium</v>
      </c>
      <c r="D62">
        <f>VLOOKUP(Table4[[#This Row],[Product_id]],Table2[[Product_id]:[Unit-Price]],4,FALSE)</f>
        <v>34.99</v>
      </c>
      <c r="E62">
        <v>3</v>
      </c>
      <c r="F62">
        <f t="shared" si="1"/>
        <v>104.97</v>
      </c>
    </row>
    <row r="63" spans="1:7" x14ac:dyDescent="0.25">
      <c r="A63" s="4">
        <v>121</v>
      </c>
      <c r="B63">
        <v>508</v>
      </c>
      <c r="C63" t="str">
        <f>VLOOKUP(Table4[[#This Row],[Product_id]],Table2[[Product_id]:[Product_name]],2,FALSE)</f>
        <v>Furosemide</v>
      </c>
      <c r="D63">
        <f>VLOOKUP(Table4[[#This Row],[Product_id]],Table2[[Product_id]:[Unit-Price]],4,FALSE)</f>
        <v>74.97</v>
      </c>
      <c r="E63">
        <v>4</v>
      </c>
      <c r="F63">
        <f t="shared" si="1"/>
        <v>299.88</v>
      </c>
    </row>
    <row r="64" spans="1:7" x14ac:dyDescent="0.25">
      <c r="A64" s="4">
        <v>121</v>
      </c>
      <c r="B64">
        <v>507</v>
      </c>
      <c r="C64" t="str">
        <f>VLOOKUP(Table4[[#This Row],[Product_id]],Table2[[Product_id]:[Product_name]],2,FALSE)</f>
        <v>Promethazine HCl</v>
      </c>
      <c r="D64">
        <f>VLOOKUP(Table4[[#This Row],[Product_id]],Table2[[Product_id]:[Unit-Price]],4,FALSE)</f>
        <v>69.930000000000007</v>
      </c>
      <c r="E64">
        <v>5</v>
      </c>
      <c r="F64">
        <f t="shared" si="1"/>
        <v>349.65000000000003</v>
      </c>
      <c r="G64" s="17">
        <f>SUM(F62:F64)</f>
        <v>754.5</v>
      </c>
    </row>
    <row r="65" spans="1:7" x14ac:dyDescent="0.25">
      <c r="A65" s="4">
        <v>122</v>
      </c>
      <c r="B65">
        <v>506</v>
      </c>
      <c r="C65" t="str">
        <f>VLOOKUP(Table4[[#This Row],[Product_id]],Table2[[Product_id]:[Product_name]],2,FALSE)</f>
        <v>Alendronate Sodium</v>
      </c>
      <c r="D65">
        <f>VLOOKUP(Table4[[#This Row],[Product_id]],Table2[[Product_id]:[Unit-Price]],4,FALSE)</f>
        <v>34.99</v>
      </c>
      <c r="E65">
        <v>6</v>
      </c>
      <c r="F65">
        <f t="shared" si="1"/>
        <v>209.94</v>
      </c>
    </row>
    <row r="66" spans="1:7" x14ac:dyDescent="0.25">
      <c r="A66" s="4">
        <v>122</v>
      </c>
      <c r="B66">
        <v>505</v>
      </c>
      <c r="C66" t="str">
        <f>VLOOKUP(Table4[[#This Row],[Product_id]],Table2[[Product_id]:[Product_name]],2,FALSE)</f>
        <v>Risperidone</v>
      </c>
      <c r="D66">
        <f>VLOOKUP(Table4[[#This Row],[Product_id]],Table2[[Product_id]:[Unit-Price]],4,FALSE)</f>
        <v>15.79</v>
      </c>
      <c r="E66">
        <v>4</v>
      </c>
      <c r="F66">
        <f t="shared" ref="F66:F91" si="2">D66*E66</f>
        <v>63.16</v>
      </c>
    </row>
    <row r="67" spans="1:7" x14ac:dyDescent="0.25">
      <c r="A67" s="4">
        <v>122</v>
      </c>
      <c r="B67">
        <v>504</v>
      </c>
      <c r="C67" t="str">
        <f>VLOOKUP(Table4[[#This Row],[Product_id]],Table2[[Product_id]:[Product_name]],2,FALSE)</f>
        <v>Furosemide</v>
      </c>
      <c r="D67">
        <f>VLOOKUP(Table4[[#This Row],[Product_id]],Table2[[Product_id]:[Unit-Price]],4,FALSE)</f>
        <v>35.97</v>
      </c>
      <c r="E67">
        <v>2</v>
      </c>
      <c r="F67">
        <f t="shared" si="2"/>
        <v>71.94</v>
      </c>
      <c r="G67" s="17">
        <f>SUM(F65:F67)</f>
        <v>345.04</v>
      </c>
    </row>
    <row r="68" spans="1:7" x14ac:dyDescent="0.25">
      <c r="A68" s="4">
        <v>123</v>
      </c>
      <c r="B68">
        <v>503</v>
      </c>
      <c r="C68" t="str">
        <f>VLOOKUP(Table4[[#This Row],[Product_id]],Table2[[Product_id]:[Product_name]],2,FALSE)</f>
        <v>Benicar</v>
      </c>
      <c r="D68">
        <f>VLOOKUP(Table4[[#This Row],[Product_id]],Table2[[Product_id]:[Unit-Price]],4,FALSE)</f>
        <v>44.97</v>
      </c>
      <c r="E68">
        <v>7</v>
      </c>
      <c r="F68">
        <f t="shared" si="2"/>
        <v>314.78999999999996</v>
      </c>
    </row>
    <row r="69" spans="1:7" x14ac:dyDescent="0.25">
      <c r="A69" s="4">
        <v>123</v>
      </c>
      <c r="B69">
        <v>502</v>
      </c>
      <c r="C69" t="str">
        <f>VLOOKUP(Table4[[#This Row],[Product_id]],Table2[[Product_id]:[Product_name]],2,FALSE)</f>
        <v>Citalopram HBr</v>
      </c>
      <c r="D69">
        <f>VLOOKUP(Table4[[#This Row],[Product_id]],Table2[[Product_id]:[Unit-Price]],4,FALSE)</f>
        <v>41.97</v>
      </c>
      <c r="E69">
        <v>3</v>
      </c>
      <c r="F69">
        <f t="shared" si="2"/>
        <v>125.91</v>
      </c>
    </row>
    <row r="70" spans="1:7" x14ac:dyDescent="0.25">
      <c r="A70" s="4">
        <v>123</v>
      </c>
      <c r="B70">
        <v>504</v>
      </c>
      <c r="C70" t="str">
        <f>VLOOKUP(Table4[[#This Row],[Product_id]],Table2[[Product_id]:[Product_name]],2,FALSE)</f>
        <v>Furosemide</v>
      </c>
      <c r="D70">
        <f>VLOOKUP(Table4[[#This Row],[Product_id]],Table2[[Product_id]:[Unit-Price]],4,FALSE)</f>
        <v>35.97</v>
      </c>
      <c r="E70">
        <v>4</v>
      </c>
      <c r="F70">
        <f t="shared" si="2"/>
        <v>143.88</v>
      </c>
      <c r="G70" s="17">
        <f>SUM(F68:F70)</f>
        <v>584.57999999999993</v>
      </c>
    </row>
    <row r="71" spans="1:7" x14ac:dyDescent="0.25">
      <c r="A71" s="4">
        <v>124</v>
      </c>
      <c r="B71">
        <v>510</v>
      </c>
      <c r="C71" t="str">
        <f>VLOOKUP(Table4[[#This Row],[Product_id]],Table2[[Product_id]:[Product_name]],2,FALSE)</f>
        <v>Fluticasone Propionate</v>
      </c>
      <c r="D71">
        <f>VLOOKUP(Table4[[#This Row],[Product_id]],Table2[[Product_id]:[Unit-Price]],4,FALSE)</f>
        <v>80.19</v>
      </c>
      <c r="E71">
        <v>4</v>
      </c>
      <c r="F71">
        <f t="shared" si="2"/>
        <v>320.76</v>
      </c>
    </row>
    <row r="72" spans="1:7" x14ac:dyDescent="0.25">
      <c r="A72" s="4">
        <v>124</v>
      </c>
      <c r="B72">
        <v>506</v>
      </c>
      <c r="C72" t="str">
        <f>VLOOKUP(Table4[[#This Row],[Product_id]],Table2[[Product_id]:[Product_name]],2,FALSE)</f>
        <v>Alendronate Sodium</v>
      </c>
      <c r="D72">
        <f>VLOOKUP(Table4[[#This Row],[Product_id]],Table2[[Product_id]:[Unit-Price]],4,FALSE)</f>
        <v>34.99</v>
      </c>
      <c r="E72">
        <v>5</v>
      </c>
      <c r="F72">
        <f t="shared" si="2"/>
        <v>174.95000000000002</v>
      </c>
    </row>
    <row r="73" spans="1:7" x14ac:dyDescent="0.25">
      <c r="A73" s="4">
        <v>124</v>
      </c>
      <c r="B73">
        <v>505</v>
      </c>
      <c r="C73" t="str">
        <f>VLOOKUP(Table4[[#This Row],[Product_id]],Table2[[Product_id]:[Product_name]],2,FALSE)</f>
        <v>Risperidone</v>
      </c>
      <c r="D73">
        <f>VLOOKUP(Table4[[#This Row],[Product_id]],Table2[[Product_id]:[Unit-Price]],4,FALSE)</f>
        <v>15.79</v>
      </c>
      <c r="E73">
        <v>5</v>
      </c>
      <c r="F73">
        <f t="shared" si="2"/>
        <v>78.949999999999989</v>
      </c>
      <c r="G73" s="17">
        <f>SUM(F71:F73)</f>
        <v>574.66000000000008</v>
      </c>
    </row>
    <row r="74" spans="1:7" x14ac:dyDescent="0.25">
      <c r="A74" s="4">
        <v>125</v>
      </c>
      <c r="B74">
        <v>503</v>
      </c>
      <c r="C74" t="str">
        <f>VLOOKUP(Table4[[#This Row],[Product_id]],Table2[[Product_id]:[Product_name]],2,FALSE)</f>
        <v>Benicar</v>
      </c>
      <c r="D74">
        <f>VLOOKUP(Table4[[#This Row],[Product_id]],Table2[[Product_id]:[Unit-Price]],4,FALSE)</f>
        <v>44.97</v>
      </c>
      <c r="E74">
        <v>3</v>
      </c>
      <c r="F74">
        <f t="shared" si="2"/>
        <v>134.91</v>
      </c>
    </row>
    <row r="75" spans="1:7" x14ac:dyDescent="0.25">
      <c r="A75" s="4">
        <v>125</v>
      </c>
      <c r="B75">
        <v>502</v>
      </c>
      <c r="C75" t="str">
        <f>VLOOKUP(Table4[[#This Row],[Product_id]],Table2[[Product_id]:[Product_name]],2,FALSE)</f>
        <v>Citalopram HBr</v>
      </c>
      <c r="D75">
        <f>VLOOKUP(Table4[[#This Row],[Product_id]],Table2[[Product_id]:[Unit-Price]],4,FALSE)</f>
        <v>41.97</v>
      </c>
      <c r="E75">
        <v>3</v>
      </c>
      <c r="F75">
        <f t="shared" si="2"/>
        <v>125.91</v>
      </c>
    </row>
    <row r="76" spans="1:7" x14ac:dyDescent="0.25">
      <c r="A76" s="4">
        <v>125</v>
      </c>
      <c r="B76">
        <v>501</v>
      </c>
      <c r="C76" t="str">
        <f>VLOOKUP(Table4[[#This Row],[Product_id]],Table2[[Product_id]:[Product_name]],2,FALSE)</f>
        <v>Amitriptyline HCl</v>
      </c>
      <c r="D76">
        <f>VLOOKUP(Table4[[#This Row],[Product_id]],Table2[[Product_id]:[Unit-Price]],4,FALSE)</f>
        <v>80.95</v>
      </c>
      <c r="E76">
        <v>2</v>
      </c>
      <c r="F76">
        <f t="shared" si="2"/>
        <v>161.9</v>
      </c>
      <c r="G76" s="17">
        <f>SUM(F74:F76)</f>
        <v>422.72</v>
      </c>
    </row>
    <row r="77" spans="1:7" x14ac:dyDescent="0.25">
      <c r="A77" s="4">
        <v>126</v>
      </c>
      <c r="B77">
        <v>507</v>
      </c>
      <c r="C77" t="str">
        <f>VLOOKUP(Table4[[#This Row],[Product_id]],Table2[[Product_id]:[Product_name]],2,FALSE)</f>
        <v>Promethazine HCl</v>
      </c>
      <c r="D77">
        <f>VLOOKUP(Table4[[#This Row],[Product_id]],Table2[[Product_id]:[Unit-Price]],4,FALSE)</f>
        <v>69.930000000000007</v>
      </c>
      <c r="E77">
        <v>4</v>
      </c>
      <c r="F77">
        <f t="shared" si="2"/>
        <v>279.72000000000003</v>
      </c>
    </row>
    <row r="78" spans="1:7" x14ac:dyDescent="0.25">
      <c r="A78" s="4">
        <v>126</v>
      </c>
      <c r="B78">
        <v>509</v>
      </c>
      <c r="C78" t="str">
        <f>VLOOKUP(Table4[[#This Row],[Product_id]],Table2[[Product_id]:[Product_name]],2,FALSE)</f>
        <v>Omeprazole (Rx)</v>
      </c>
      <c r="D78">
        <f>VLOOKUP(Table4[[#This Row],[Product_id]],Table2[[Product_id]:[Unit-Price]],4,FALSE)</f>
        <v>75.650000000000006</v>
      </c>
      <c r="E78">
        <v>5</v>
      </c>
      <c r="F78">
        <f t="shared" si="2"/>
        <v>378.25</v>
      </c>
    </row>
    <row r="79" spans="1:7" x14ac:dyDescent="0.25">
      <c r="A79" s="4">
        <v>126</v>
      </c>
      <c r="B79">
        <v>501</v>
      </c>
      <c r="C79" t="str">
        <f>VLOOKUP(Table4[[#This Row],[Product_id]],Table2[[Product_id]:[Product_name]],2,FALSE)</f>
        <v>Amitriptyline HCl</v>
      </c>
      <c r="D79">
        <f>VLOOKUP(Table4[[#This Row],[Product_id]],Table2[[Product_id]:[Unit-Price]],4,FALSE)</f>
        <v>80.95</v>
      </c>
      <c r="E79">
        <v>3</v>
      </c>
      <c r="F79">
        <f t="shared" si="2"/>
        <v>242.85000000000002</v>
      </c>
      <c r="G79" s="17">
        <f>SUM(F77:F79)</f>
        <v>900.82</v>
      </c>
    </row>
    <row r="80" spans="1:7" x14ac:dyDescent="0.25">
      <c r="A80" s="4">
        <v>127</v>
      </c>
      <c r="B80">
        <v>509</v>
      </c>
      <c r="C80" t="str">
        <f>VLOOKUP(Table4[[#This Row],[Product_id]],Table2[[Product_id]:[Product_name]],2,FALSE)</f>
        <v>Omeprazole (Rx)</v>
      </c>
      <c r="D80">
        <f>VLOOKUP(Table4[[#This Row],[Product_id]],Table2[[Product_id]:[Unit-Price]],4,FALSE)</f>
        <v>75.650000000000006</v>
      </c>
      <c r="E80">
        <v>4</v>
      </c>
      <c r="F80">
        <f t="shared" si="2"/>
        <v>302.60000000000002</v>
      </c>
    </row>
    <row r="81" spans="1:7" x14ac:dyDescent="0.25">
      <c r="A81" s="4">
        <v>127</v>
      </c>
      <c r="B81">
        <v>502</v>
      </c>
      <c r="C81" t="str">
        <f>VLOOKUP(Table4[[#This Row],[Product_id]],Table2[[Product_id]:[Product_name]],2,FALSE)</f>
        <v>Citalopram HBr</v>
      </c>
      <c r="D81">
        <f>VLOOKUP(Table4[[#This Row],[Product_id]],Table2[[Product_id]:[Unit-Price]],4,FALSE)</f>
        <v>41.97</v>
      </c>
      <c r="E81">
        <v>5</v>
      </c>
      <c r="F81">
        <f t="shared" si="2"/>
        <v>209.85</v>
      </c>
    </row>
    <row r="82" spans="1:7" x14ac:dyDescent="0.25">
      <c r="A82" s="4">
        <v>127</v>
      </c>
      <c r="B82">
        <v>507</v>
      </c>
      <c r="C82" t="str">
        <f>VLOOKUP(Table4[[#This Row],[Product_id]],Table2[[Product_id]:[Product_name]],2,FALSE)</f>
        <v>Promethazine HCl</v>
      </c>
      <c r="D82">
        <f>VLOOKUP(Table4[[#This Row],[Product_id]],Table2[[Product_id]:[Unit-Price]],4,FALSE)</f>
        <v>69.930000000000007</v>
      </c>
      <c r="E82">
        <v>6</v>
      </c>
      <c r="F82">
        <f t="shared" si="2"/>
        <v>419.58000000000004</v>
      </c>
      <c r="G82" s="17">
        <f>SUM(F80:F82)</f>
        <v>932.03000000000009</v>
      </c>
    </row>
    <row r="83" spans="1:7" x14ac:dyDescent="0.25">
      <c r="A83" s="4">
        <v>128</v>
      </c>
      <c r="B83">
        <v>504</v>
      </c>
      <c r="C83" t="str">
        <f>VLOOKUP(Table4[[#This Row],[Product_id]],Table2[[Product_id]:[Product_name]],2,FALSE)</f>
        <v>Furosemide</v>
      </c>
      <c r="D83">
        <f>VLOOKUP(Table4[[#This Row],[Product_id]],Table2[[Product_id]:[Unit-Price]],4,FALSE)</f>
        <v>35.97</v>
      </c>
      <c r="E83">
        <v>7</v>
      </c>
      <c r="F83">
        <f t="shared" si="2"/>
        <v>251.79</v>
      </c>
    </row>
    <row r="84" spans="1:7" x14ac:dyDescent="0.25">
      <c r="A84" s="4">
        <v>128</v>
      </c>
      <c r="B84">
        <v>502</v>
      </c>
      <c r="C84" t="str">
        <f>VLOOKUP(Table4[[#This Row],[Product_id]],Table2[[Product_id]:[Product_name]],2,FALSE)</f>
        <v>Citalopram HBr</v>
      </c>
      <c r="D84">
        <f>VLOOKUP(Table4[[#This Row],[Product_id]],Table2[[Product_id]:[Unit-Price]],4,FALSE)</f>
        <v>41.97</v>
      </c>
      <c r="E84">
        <v>3</v>
      </c>
      <c r="F84">
        <f t="shared" si="2"/>
        <v>125.91</v>
      </c>
    </row>
    <row r="85" spans="1:7" x14ac:dyDescent="0.25">
      <c r="A85" s="4">
        <v>128</v>
      </c>
      <c r="B85">
        <v>510</v>
      </c>
      <c r="C85" t="str">
        <f>VLOOKUP(Table4[[#This Row],[Product_id]],Table2[[Product_id]:[Product_name]],2,FALSE)</f>
        <v>Fluticasone Propionate</v>
      </c>
      <c r="D85">
        <f>VLOOKUP(Table4[[#This Row],[Product_id]],Table2[[Product_id]:[Unit-Price]],4,FALSE)</f>
        <v>80.19</v>
      </c>
      <c r="E85">
        <v>5</v>
      </c>
      <c r="F85">
        <f t="shared" si="2"/>
        <v>400.95</v>
      </c>
      <c r="G85" s="17">
        <f>SUM(F83:F85)</f>
        <v>778.65</v>
      </c>
    </row>
    <row r="86" spans="1:7" x14ac:dyDescent="0.25">
      <c r="A86" s="4">
        <v>129</v>
      </c>
      <c r="B86">
        <v>505</v>
      </c>
      <c r="C86" t="str">
        <f>VLOOKUP(Table4[[#This Row],[Product_id]],Table2[[Product_id]:[Product_name]],2,FALSE)</f>
        <v>Risperidone</v>
      </c>
      <c r="D86">
        <f>VLOOKUP(Table4[[#This Row],[Product_id]],Table2[[Product_id]:[Unit-Price]],4,FALSE)</f>
        <v>15.79</v>
      </c>
      <c r="E86">
        <v>8</v>
      </c>
      <c r="F86">
        <f t="shared" si="2"/>
        <v>126.32</v>
      </c>
    </row>
    <row r="87" spans="1:7" x14ac:dyDescent="0.25">
      <c r="A87" s="4">
        <v>129</v>
      </c>
      <c r="B87">
        <v>503</v>
      </c>
      <c r="C87" t="str">
        <f>VLOOKUP(Table4[[#This Row],[Product_id]],Table2[[Product_id]:[Product_name]],2,FALSE)</f>
        <v>Benicar</v>
      </c>
      <c r="D87">
        <f>VLOOKUP(Table4[[#This Row],[Product_id]],Table2[[Product_id]:[Unit-Price]],4,FALSE)</f>
        <v>44.97</v>
      </c>
      <c r="E87">
        <v>5</v>
      </c>
      <c r="F87">
        <f t="shared" si="2"/>
        <v>224.85</v>
      </c>
    </row>
    <row r="88" spans="1:7" x14ac:dyDescent="0.25">
      <c r="A88" s="4">
        <v>129</v>
      </c>
      <c r="B88">
        <v>504</v>
      </c>
      <c r="C88" t="str">
        <f>VLOOKUP(Table4[[#This Row],[Product_id]],Table2[[Product_id]:[Product_name]],2,FALSE)</f>
        <v>Furosemide</v>
      </c>
      <c r="D88">
        <f>VLOOKUP(Table4[[#This Row],[Product_id]],Table2[[Product_id]:[Unit-Price]],4,FALSE)</f>
        <v>35.97</v>
      </c>
      <c r="E88">
        <v>4</v>
      </c>
      <c r="F88">
        <f t="shared" si="2"/>
        <v>143.88</v>
      </c>
      <c r="G88" s="17">
        <f>SUM(F86:F88)</f>
        <v>495.04999999999995</v>
      </c>
    </row>
    <row r="89" spans="1:7" x14ac:dyDescent="0.25">
      <c r="A89" s="4">
        <v>130</v>
      </c>
      <c r="B89">
        <v>504</v>
      </c>
      <c r="C89" t="str">
        <f>VLOOKUP(Table4[[#This Row],[Product_id]],Table2[[Product_id]:[Product_name]],2,FALSE)</f>
        <v>Furosemide</v>
      </c>
      <c r="D89">
        <f>VLOOKUP(Table4[[#This Row],[Product_id]],Table2[[Product_id]:[Unit-Price]],4,FALSE)</f>
        <v>35.97</v>
      </c>
      <c r="E89">
        <v>5</v>
      </c>
      <c r="F89">
        <f t="shared" si="2"/>
        <v>179.85</v>
      </c>
    </row>
    <row r="90" spans="1:7" x14ac:dyDescent="0.25">
      <c r="A90" s="4">
        <v>130</v>
      </c>
      <c r="B90">
        <v>506</v>
      </c>
      <c r="C90" t="str">
        <f>VLOOKUP(Table4[[#This Row],[Product_id]],Table2[[Product_id]:[Product_name]],2,FALSE)</f>
        <v>Alendronate Sodium</v>
      </c>
      <c r="D90">
        <f>VLOOKUP(Table4[[#This Row],[Product_id]],Table2[[Product_id]:[Unit-Price]],4,FALSE)</f>
        <v>34.99</v>
      </c>
      <c r="E90">
        <v>8</v>
      </c>
      <c r="F90">
        <f t="shared" si="2"/>
        <v>279.92</v>
      </c>
    </row>
    <row r="91" spans="1:7" x14ac:dyDescent="0.25">
      <c r="A91" s="4">
        <v>130</v>
      </c>
      <c r="B91">
        <v>507</v>
      </c>
      <c r="C91" t="str">
        <f>VLOOKUP(Table4[[#This Row],[Product_id]],Table2[[Product_id]:[Product_name]],2,FALSE)</f>
        <v>Promethazine HCl</v>
      </c>
      <c r="D91">
        <f>VLOOKUP(Table4[[#This Row],[Product_id]],Table2[[Product_id]:[Unit-Price]],4,FALSE)</f>
        <v>69.930000000000007</v>
      </c>
      <c r="E91">
        <v>3</v>
      </c>
      <c r="F91">
        <f t="shared" si="2"/>
        <v>209.79000000000002</v>
      </c>
      <c r="G91" s="17">
        <f>SUM(F89:F91)</f>
        <v>669.56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Products!$A$2:$A$11</xm:f>
          </x14:formula1>
          <xm:sqref>B12:B91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Invoices</vt:lpstr>
      <vt:lpstr>Invoice_details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2020-06-24T22:10:31Z</dcterms:created>
  <dcterms:modified xsi:type="dcterms:W3CDTF">2020-07-24T15:21:54Z</dcterms:modified>
</cp:coreProperties>
</file>