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879412d1c94f90/Python - programming/"/>
    </mc:Choice>
  </mc:AlternateContent>
  <xr:revisionPtr revIDLastSave="224" documentId="8_{55F47F28-DBA5-4FE1-B274-8507D7318157}" xr6:coauthVersionLast="47" xr6:coauthVersionMax="47" xr10:uidLastSave="{49603401-E716-4DDA-9177-E18925933C5C}"/>
  <bookViews>
    <workbookView xWindow="-120" yWindow="-120" windowWidth="38640" windowHeight="21120" activeTab="1" xr2:uid="{B93F7A0C-32DD-4621-A245-BC11F83744AC}"/>
  </bookViews>
  <sheets>
    <sheet name="Werknemers" sheetId="1" r:id="rId1"/>
    <sheet name="Aansluiting netbehe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3" i="2"/>
  <c r="D22" i="2"/>
  <c r="D21" i="2"/>
  <c r="D20" i="2"/>
  <c r="D19" i="2"/>
  <c r="D18" i="2"/>
  <c r="D17" i="2"/>
  <c r="D16" i="2"/>
  <c r="D15" i="2"/>
  <c r="D14" i="2"/>
  <c r="D4" i="2"/>
  <c r="D5" i="2"/>
  <c r="D6" i="2"/>
  <c r="D7" i="2"/>
  <c r="D8" i="2"/>
  <c r="D9" i="2"/>
  <c r="D10" i="2"/>
  <c r="D11" i="2"/>
  <c r="D12" i="2"/>
  <c r="D13" i="2"/>
  <c r="B12" i="2"/>
  <c r="B10" i="2"/>
  <c r="B9" i="2"/>
  <c r="B7" i="2"/>
  <c r="D3" i="2"/>
  <c r="B3" i="2"/>
  <c r="D2" i="2"/>
  <c r="B2" i="2"/>
</calcChain>
</file>

<file path=xl/sharedStrings.xml><?xml version="1.0" encoding="utf-8"?>
<sst xmlns="http://schemas.openxmlformats.org/spreadsheetml/2006/main" count="76" uniqueCount="59">
  <si>
    <t>Bedrijf</t>
  </si>
  <si>
    <t>Wentzel B.V.</t>
  </si>
  <si>
    <t>CWS Workwear</t>
  </si>
  <si>
    <t>Aantal min</t>
  </si>
  <si>
    <t>Aantal max</t>
  </si>
  <si>
    <t>Apollo Verhuizingen B.V.</t>
  </si>
  <si>
    <t>Bilal Chicken Centre B.V.</t>
  </si>
  <si>
    <t>De Prefabriek</t>
  </si>
  <si>
    <t>Socialdatabase</t>
  </si>
  <si>
    <t>Capi-Lux Services B.V.</t>
  </si>
  <si>
    <t>Scania Nederland B.V.</t>
  </si>
  <si>
    <t>The Stillery  B.V.</t>
  </si>
  <si>
    <t>Bleekemolen Indoor Kart &amp; Speed Centre B.V.</t>
  </si>
  <si>
    <t>PostNL Pakketten Benelux B.V.</t>
  </si>
  <si>
    <t>Euromaster Bandenservice</t>
  </si>
  <si>
    <t>Dronk bedrijfswagen-onderdelen</t>
  </si>
  <si>
    <t>Skynet Worldwide Express B.V.</t>
  </si>
  <si>
    <t>Fietsdiensten Philadelphia</t>
  </si>
  <si>
    <t>Koninklijke Postnl B.V.</t>
  </si>
  <si>
    <t>G. Hulsoff &amp; Zoon Verhuis- en Transportbedrijf B.V.</t>
  </si>
  <si>
    <t>Coöperatie Bedrijfsleden GBA U.A.</t>
  </si>
  <si>
    <t>Anamet  Europe B.V.</t>
  </si>
  <si>
    <t>D.W. Pompen B.V.</t>
  </si>
  <si>
    <t>IGT Europe Gaming B.V.</t>
  </si>
  <si>
    <t>Entertainment</t>
  </si>
  <si>
    <t>Vervoer en
opslag</t>
  </si>
  <si>
    <t>Groothandel</t>
  </si>
  <si>
    <t>Industrie en
nutsbedrijven</t>
  </si>
  <si>
    <t>Openbaar
bestuur</t>
  </si>
  <si>
    <t>Detailhandel</t>
  </si>
  <si>
    <t>Sligro</t>
  </si>
  <si>
    <t>G4S Training &amp; Safety Amsterdam</t>
  </si>
  <si>
    <t>Bioluxal</t>
  </si>
  <si>
    <t>Race Planet Amsterdam</t>
  </si>
  <si>
    <t>PostNL Crossdock</t>
  </si>
  <si>
    <t>PostNL - ScB Amsterdam</t>
  </si>
  <si>
    <t>Anamet</t>
  </si>
  <si>
    <t>Brandweer Amsterdam-Amstelland</t>
  </si>
  <si>
    <t>Hulshoff</t>
  </si>
  <si>
    <t>Truckwash 1</t>
  </si>
  <si>
    <t>Fietsendepot Gemeente Amsterdam</t>
  </si>
  <si>
    <t>Anker Amsterdam Spirits</t>
  </si>
  <si>
    <t>Scania Amsterdam</t>
  </si>
  <si>
    <t>Advion B.V.</t>
  </si>
  <si>
    <t>Nipparts</t>
  </si>
  <si>
    <t>Bilal Chicken Centre</t>
  </si>
  <si>
    <t>Apollo Verhuizingen</t>
  </si>
  <si>
    <t>CWS Hygiene</t>
  </si>
  <si>
    <t>SkyNet Properties B.V.</t>
  </si>
  <si>
    <t>Zonnepaneel Oppervlakte [m^2]</t>
  </si>
  <si>
    <t>Totaal Oppervlakte [m^2]</t>
  </si>
  <si>
    <t>Oppervlakte Percentage [%]</t>
  </si>
  <si>
    <t>Dronk</t>
  </si>
  <si>
    <t>Euromaster Amsterdam</t>
  </si>
  <si>
    <t>Vermogen Zonnepaneel Oppervlakte [kWh]</t>
  </si>
  <si>
    <t>Vermogen 85% Oppervlakte [kWh]</t>
  </si>
  <si>
    <t>Verschil in Vermogen [kWh]</t>
  </si>
  <si>
    <t>Verschil in Vermogen [%]</t>
  </si>
  <si>
    <t>85% Zonnepaneel Oppervlakte {m^2]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</si>
</sst>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3D58-C392-4FD6-989D-B13199C6F60F}">
  <dimension ref="A1:D22"/>
  <sheetViews>
    <sheetView topLeftCell="A6" workbookViewId="0">
      <selection activeCell="P7" sqref="P7"/>
    </sheetView>
  </sheetViews>
  <sheetFormatPr defaultRowHeight="15" x14ac:dyDescent="0.25"/>
  <cols>
    <col min="1" max="1" width="46.42578125" bestFit="1" customWidth="1"/>
    <col min="2" max="2" width="10.5703125" bestFit="1" customWidth="1"/>
    <col min="3" max="3" width="10.85546875" bestFit="1" customWidth="1"/>
    <col min="4" max="4" width="13.42578125" bestFit="1" customWidth="1"/>
  </cols>
  <sheetData>
    <row r="1" spans="1:4" x14ac:dyDescent="0.25">
      <c r="A1" t="s">
        <v>0</v>
      </c>
      <c r="B1" t="s">
        <v>3</v>
      </c>
      <c r="C1" t="s">
        <v>4</v>
      </c>
      <c r="D1" s="3" t="s">
        <v>24</v>
      </c>
    </row>
    <row r="2" spans="1:4" ht="45" x14ac:dyDescent="0.25">
      <c r="A2" t="s">
        <v>1</v>
      </c>
      <c r="B2">
        <v>20</v>
      </c>
      <c r="C2">
        <v>49</v>
      </c>
      <c r="D2" s="4" t="s">
        <v>25</v>
      </c>
    </row>
    <row r="3" spans="1:4" x14ac:dyDescent="0.25">
      <c r="A3" t="s">
        <v>2</v>
      </c>
      <c r="B3" s="1">
        <v>10</v>
      </c>
      <c r="C3">
        <v>19</v>
      </c>
      <c r="D3" s="3" t="s">
        <v>26</v>
      </c>
    </row>
    <row r="4" spans="1:4" x14ac:dyDescent="0.25">
      <c r="A4" t="s">
        <v>5</v>
      </c>
      <c r="B4">
        <v>10</v>
      </c>
      <c r="C4">
        <v>19</v>
      </c>
      <c r="D4" s="3" t="s">
        <v>26</v>
      </c>
    </row>
    <row r="5" spans="1:4" ht="45" x14ac:dyDescent="0.25">
      <c r="A5" t="s">
        <v>6</v>
      </c>
      <c r="B5">
        <v>20</v>
      </c>
      <c r="C5">
        <v>49</v>
      </c>
      <c r="D5" s="4" t="s">
        <v>25</v>
      </c>
    </row>
    <row r="6" spans="1:4" ht="60" x14ac:dyDescent="0.25">
      <c r="A6" t="s">
        <v>7</v>
      </c>
      <c r="B6">
        <v>20</v>
      </c>
      <c r="C6">
        <v>49</v>
      </c>
      <c r="D6" s="4" t="s">
        <v>27</v>
      </c>
    </row>
    <row r="7" spans="1:4" ht="45" x14ac:dyDescent="0.25">
      <c r="A7" t="s">
        <v>8</v>
      </c>
      <c r="B7">
        <v>20</v>
      </c>
      <c r="C7">
        <v>49</v>
      </c>
      <c r="D7" s="4" t="s">
        <v>25</v>
      </c>
    </row>
    <row r="8" spans="1:4" ht="45" x14ac:dyDescent="0.25">
      <c r="A8" t="s">
        <v>9</v>
      </c>
      <c r="B8">
        <v>100</v>
      </c>
      <c r="C8">
        <v>199</v>
      </c>
      <c r="D8" s="4" t="s">
        <v>25</v>
      </c>
    </row>
    <row r="9" spans="1:4" ht="45" x14ac:dyDescent="0.25">
      <c r="A9" t="s">
        <v>10</v>
      </c>
      <c r="B9">
        <v>20</v>
      </c>
      <c r="C9">
        <v>49</v>
      </c>
      <c r="D9" s="4" t="s">
        <v>28</v>
      </c>
    </row>
    <row r="10" spans="1:4" ht="60" x14ac:dyDescent="0.25">
      <c r="A10" t="s">
        <v>11</v>
      </c>
      <c r="B10">
        <v>2</v>
      </c>
      <c r="C10">
        <v>4</v>
      </c>
      <c r="D10" s="4" t="s">
        <v>27</v>
      </c>
    </row>
    <row r="11" spans="1:4" x14ac:dyDescent="0.25">
      <c r="A11" t="s">
        <v>12</v>
      </c>
      <c r="B11">
        <v>5</v>
      </c>
      <c r="C11">
        <v>9</v>
      </c>
      <c r="D11" s="3" t="s">
        <v>29</v>
      </c>
    </row>
    <row r="12" spans="1:4" ht="60" x14ac:dyDescent="0.25">
      <c r="A12" s="2" t="s">
        <v>13</v>
      </c>
      <c r="B12">
        <v>2</v>
      </c>
      <c r="C12">
        <v>4</v>
      </c>
      <c r="D12" s="4" t="s">
        <v>27</v>
      </c>
    </row>
    <row r="13" spans="1:4" ht="30" x14ac:dyDescent="0.25">
      <c r="A13" t="s">
        <v>14</v>
      </c>
      <c r="B13">
        <v>2</v>
      </c>
      <c r="C13">
        <v>4</v>
      </c>
      <c r="D13" s="4" t="s">
        <v>26</v>
      </c>
    </row>
    <row r="14" spans="1:4" ht="45" x14ac:dyDescent="0.25">
      <c r="A14" t="s">
        <v>15</v>
      </c>
      <c r="B14">
        <v>2</v>
      </c>
      <c r="C14">
        <v>4</v>
      </c>
      <c r="D14" s="4" t="s">
        <v>25</v>
      </c>
    </row>
    <row r="15" spans="1:4" ht="30" x14ac:dyDescent="0.25">
      <c r="A15" t="s">
        <v>16</v>
      </c>
      <c r="B15">
        <v>50</v>
      </c>
      <c r="C15">
        <v>99</v>
      </c>
      <c r="D15" s="4" t="s">
        <v>26</v>
      </c>
    </row>
    <row r="16" spans="1:4" ht="45" x14ac:dyDescent="0.25">
      <c r="A16" t="s">
        <v>17</v>
      </c>
      <c r="B16">
        <v>1</v>
      </c>
      <c r="C16">
        <v>1</v>
      </c>
      <c r="D16" s="4" t="s">
        <v>25</v>
      </c>
    </row>
    <row r="17" spans="1:4" ht="45" x14ac:dyDescent="0.25">
      <c r="A17" t="s">
        <v>18</v>
      </c>
      <c r="B17">
        <v>750</v>
      </c>
      <c r="C17">
        <v>999</v>
      </c>
      <c r="D17" s="4" t="s">
        <v>25</v>
      </c>
    </row>
    <row r="18" spans="1:4" ht="45" x14ac:dyDescent="0.25">
      <c r="A18" t="s">
        <v>19</v>
      </c>
      <c r="B18">
        <v>20</v>
      </c>
      <c r="C18">
        <v>49</v>
      </c>
      <c r="D18" s="4" t="s">
        <v>25</v>
      </c>
    </row>
    <row r="19" spans="1:4" ht="45" x14ac:dyDescent="0.25">
      <c r="A19" t="s">
        <v>20</v>
      </c>
      <c r="B19">
        <v>2</v>
      </c>
      <c r="C19">
        <v>4</v>
      </c>
      <c r="D19" s="4" t="s">
        <v>25</v>
      </c>
    </row>
    <row r="20" spans="1:4" ht="30" x14ac:dyDescent="0.25">
      <c r="A20" t="s">
        <v>21</v>
      </c>
      <c r="B20">
        <v>50</v>
      </c>
      <c r="C20">
        <v>99</v>
      </c>
      <c r="D20" s="4" t="s">
        <v>26</v>
      </c>
    </row>
    <row r="21" spans="1:4" ht="30" x14ac:dyDescent="0.25">
      <c r="A21" t="s">
        <v>22</v>
      </c>
      <c r="B21">
        <v>20</v>
      </c>
      <c r="C21">
        <v>49</v>
      </c>
      <c r="D21" s="4" t="s">
        <v>26</v>
      </c>
    </row>
    <row r="22" spans="1:4" x14ac:dyDescent="0.25">
      <c r="A22" t="s">
        <v>23</v>
      </c>
      <c r="B22">
        <v>50</v>
      </c>
      <c r="C22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65A-1D8E-479C-B933-81408E48C607}">
  <dimension ref="A1:I23"/>
  <sheetViews>
    <sheetView tabSelected="1" zoomScale="160" zoomScaleNormal="160" workbookViewId="0">
      <selection activeCell="H28" sqref="H28"/>
    </sheetView>
  </sheetViews>
  <sheetFormatPr defaultRowHeight="15" x14ac:dyDescent="0.25"/>
  <cols>
    <col min="1" max="1" width="30.5703125" bestFit="1" customWidth="1"/>
    <col min="2" max="2" width="29.42578125" bestFit="1" customWidth="1"/>
    <col min="3" max="3" width="23.42578125" bestFit="1" customWidth="1"/>
    <col min="4" max="4" width="25.28515625" bestFit="1" customWidth="1"/>
    <col min="5" max="5" width="33.5703125" bestFit="1" customWidth="1"/>
    <col min="6" max="6" width="39.140625" bestFit="1" customWidth="1"/>
    <col min="7" max="7" width="31" bestFit="1" customWidth="1"/>
    <col min="8" max="8" width="25.5703125" bestFit="1" customWidth="1"/>
    <col min="9" max="9" width="23.140625" bestFit="1" customWidth="1"/>
  </cols>
  <sheetData>
    <row r="1" spans="1:9" x14ac:dyDescent="0.25">
      <c r="A1" t="s">
        <v>0</v>
      </c>
      <c r="B1" s="3" t="s">
        <v>49</v>
      </c>
      <c r="C1" t="s">
        <v>50</v>
      </c>
      <c r="D1" t="s">
        <v>51</v>
      </c>
      <c r="E1" t="s">
        <v>58</v>
      </c>
      <c r="F1" t="s">
        <v>54</v>
      </c>
      <c r="G1" t="s">
        <v>55</v>
      </c>
      <c r="H1" t="s">
        <v>56</v>
      </c>
      <c r="I1" t="s">
        <v>57</v>
      </c>
    </row>
    <row r="2" spans="1:9" x14ac:dyDescent="0.25">
      <c r="A2" t="s">
        <v>30</v>
      </c>
      <c r="B2">
        <f xml:space="preserve"> 2030.46 + 6997.75</f>
        <v>9028.2099999999991</v>
      </c>
      <c r="C2">
        <v>42176.75</v>
      </c>
      <c r="D2">
        <f xml:space="preserve"> (B2 / C2) * 100</f>
        <v>21.405655959740848</v>
      </c>
      <c r="E2">
        <f xml:space="preserve"> 0.85 * C2</f>
        <v>35850.237499999996</v>
      </c>
      <c r="F2">
        <f xml:space="preserve"> 180 * B2</f>
        <v>1625077.7999999998</v>
      </c>
      <c r="G2">
        <f xml:space="preserve"> 180 * E2</f>
        <v>6453042.7499999991</v>
      </c>
      <c r="H2">
        <f xml:space="preserve"> G2 - F2</f>
        <v>4827964.9499999993</v>
      </c>
      <c r="I2">
        <f xml:space="preserve"> (H2 / G2) * 100</f>
        <v>74.816875341481349</v>
      </c>
    </row>
    <row r="3" spans="1:9" x14ac:dyDescent="0.25">
      <c r="A3" t="s">
        <v>31</v>
      </c>
      <c r="B3">
        <f xml:space="preserve"> 0.85 * C3</f>
        <v>11410.5275</v>
      </c>
      <c r="C3">
        <v>13424.15</v>
      </c>
      <c r="D3" s="3">
        <f xml:space="preserve"> (B3 / C3) * 100</f>
        <v>85.000000000000014</v>
      </c>
      <c r="E3" s="3">
        <f t="shared" ref="E3:E23" si="0" xml:space="preserve"> 0.85 * C3</f>
        <v>11410.5275</v>
      </c>
      <c r="F3" s="3">
        <f t="shared" ref="F3:F23" si="1" xml:space="preserve"> 180 * B3</f>
        <v>2053894.95</v>
      </c>
      <c r="G3" s="3">
        <f t="shared" ref="G3:G23" si="2" xml:space="preserve"> 180 * E3</f>
        <v>2053894.95</v>
      </c>
      <c r="H3" s="3">
        <f t="shared" ref="H3:H23" si="3" xml:space="preserve"> G3 - F3</f>
        <v>0</v>
      </c>
      <c r="I3" s="3">
        <f t="shared" ref="I3:I23" si="4" xml:space="preserve"> (H3 / G3) * 100</f>
        <v>0</v>
      </c>
    </row>
    <row r="4" spans="1:9" x14ac:dyDescent="0.25">
      <c r="A4" t="s">
        <v>32</v>
      </c>
      <c r="B4">
        <v>30.3</v>
      </c>
      <c r="C4">
        <v>6549.46</v>
      </c>
      <c r="D4" s="3">
        <f t="shared" ref="D4:D23" si="5" xml:space="preserve"> (B4 / C4) * 100</f>
        <v>0.4626335606294259</v>
      </c>
      <c r="E4" s="3">
        <f t="shared" si="0"/>
        <v>5567.0410000000002</v>
      </c>
      <c r="F4" s="3">
        <f t="shared" si="1"/>
        <v>5454</v>
      </c>
      <c r="G4" s="3">
        <f t="shared" si="2"/>
        <v>1002067.38</v>
      </c>
      <c r="H4" s="3">
        <f t="shared" si="3"/>
        <v>996613.38</v>
      </c>
      <c r="I4" s="3">
        <f t="shared" si="4"/>
        <v>99.455725222788914</v>
      </c>
    </row>
    <row r="5" spans="1:9" x14ac:dyDescent="0.25">
      <c r="A5" t="s">
        <v>33</v>
      </c>
      <c r="B5">
        <v>0</v>
      </c>
      <c r="C5">
        <v>9533.69</v>
      </c>
      <c r="D5" s="3">
        <f t="shared" si="5"/>
        <v>0</v>
      </c>
      <c r="E5" s="3">
        <f t="shared" si="0"/>
        <v>8103.6365000000005</v>
      </c>
      <c r="F5" s="3">
        <f t="shared" si="1"/>
        <v>0</v>
      </c>
      <c r="G5" s="3">
        <f t="shared" si="2"/>
        <v>1458654.57</v>
      </c>
      <c r="H5" s="3">
        <f t="shared" si="3"/>
        <v>1458654.57</v>
      </c>
      <c r="I5" s="3">
        <f t="shared" si="4"/>
        <v>100</v>
      </c>
    </row>
    <row r="6" spans="1:9" x14ac:dyDescent="0.25">
      <c r="A6" t="s">
        <v>34</v>
      </c>
      <c r="B6">
        <v>0</v>
      </c>
      <c r="C6">
        <v>10718.93</v>
      </c>
      <c r="D6" s="3">
        <f t="shared" si="5"/>
        <v>0</v>
      </c>
      <c r="E6" s="3">
        <f t="shared" si="0"/>
        <v>9111.0905000000002</v>
      </c>
      <c r="F6" s="3">
        <f t="shared" si="1"/>
        <v>0</v>
      </c>
      <c r="G6" s="3">
        <f t="shared" si="2"/>
        <v>1639996.29</v>
      </c>
      <c r="H6" s="3">
        <f t="shared" si="3"/>
        <v>1639996.29</v>
      </c>
      <c r="I6" s="3">
        <f t="shared" si="4"/>
        <v>100</v>
      </c>
    </row>
    <row r="7" spans="1:9" x14ac:dyDescent="0.25">
      <c r="A7" t="s">
        <v>35</v>
      </c>
      <c r="B7">
        <f xml:space="preserve"> 1715.39 + 307.87 + 805.24 + 317.28 + 5634.04</f>
        <v>8779.82</v>
      </c>
      <c r="C7">
        <v>33087.379999999997</v>
      </c>
      <c r="D7" s="3">
        <f t="shared" si="5"/>
        <v>26.535253017918009</v>
      </c>
      <c r="E7" s="3">
        <f t="shared" si="0"/>
        <v>28124.272999999997</v>
      </c>
      <c r="F7" s="3">
        <f t="shared" si="1"/>
        <v>1580367.5999999999</v>
      </c>
      <c r="G7" s="3">
        <f t="shared" si="2"/>
        <v>5062369.1399999997</v>
      </c>
      <c r="H7" s="3">
        <f t="shared" si="3"/>
        <v>3482001.54</v>
      </c>
      <c r="I7" s="3">
        <f t="shared" si="4"/>
        <v>68.782055273037642</v>
      </c>
    </row>
    <row r="8" spans="1:9" x14ac:dyDescent="0.25">
      <c r="A8" t="s">
        <v>36</v>
      </c>
      <c r="B8">
        <v>1747.22</v>
      </c>
      <c r="C8">
        <v>3889.51</v>
      </c>
      <c r="D8" s="3">
        <f t="shared" si="5"/>
        <v>44.921339706029805</v>
      </c>
      <c r="E8" s="3">
        <f t="shared" si="0"/>
        <v>3306.0835000000002</v>
      </c>
      <c r="F8" s="3">
        <f t="shared" si="1"/>
        <v>314499.59999999998</v>
      </c>
      <c r="G8" s="3">
        <f t="shared" si="2"/>
        <v>595095.03</v>
      </c>
      <c r="H8" s="3">
        <f t="shared" si="3"/>
        <v>280595.43000000005</v>
      </c>
      <c r="I8" s="3">
        <f t="shared" si="4"/>
        <v>47.151365051729641</v>
      </c>
    </row>
    <row r="9" spans="1:9" x14ac:dyDescent="0.25">
      <c r="A9" t="s">
        <v>37</v>
      </c>
      <c r="B9">
        <f xml:space="preserve"> 1441.01 + 479.57</f>
        <v>1920.58</v>
      </c>
      <c r="C9">
        <v>5340.35</v>
      </c>
      <c r="D9" s="3">
        <f t="shared" si="5"/>
        <v>35.963560440795071</v>
      </c>
      <c r="E9" s="3">
        <f t="shared" si="0"/>
        <v>4539.2975000000006</v>
      </c>
      <c r="F9" s="3">
        <f t="shared" si="1"/>
        <v>345704.39999999997</v>
      </c>
      <c r="G9" s="3">
        <f t="shared" si="2"/>
        <v>817073.55</v>
      </c>
      <c r="H9" s="3">
        <f t="shared" si="3"/>
        <v>471369.15000000008</v>
      </c>
      <c r="I9" s="3">
        <f t="shared" si="4"/>
        <v>57.689928893182262</v>
      </c>
    </row>
    <row r="10" spans="1:9" x14ac:dyDescent="0.25">
      <c r="A10" t="s">
        <v>38</v>
      </c>
      <c r="B10">
        <f xml:space="preserve"> 6004.32 + 114.42</f>
        <v>6118.74</v>
      </c>
      <c r="C10">
        <v>8664.69</v>
      </c>
      <c r="D10" s="3">
        <f t="shared" si="5"/>
        <v>70.616952251032629</v>
      </c>
      <c r="E10" s="3">
        <f t="shared" si="0"/>
        <v>7364.9865</v>
      </c>
      <c r="F10" s="3">
        <f t="shared" si="1"/>
        <v>1101373.2</v>
      </c>
      <c r="G10" s="3">
        <f t="shared" si="2"/>
        <v>1325697.57</v>
      </c>
      <c r="H10" s="3">
        <f t="shared" si="3"/>
        <v>224324.37000000011</v>
      </c>
      <c r="I10" s="3">
        <f t="shared" si="4"/>
        <v>16.921232645843961</v>
      </c>
    </row>
    <row r="11" spans="1:9" x14ac:dyDescent="0.25">
      <c r="A11" t="s">
        <v>39</v>
      </c>
      <c r="B11">
        <v>0</v>
      </c>
      <c r="C11">
        <v>12131.6</v>
      </c>
      <c r="D11" s="3">
        <f t="shared" si="5"/>
        <v>0</v>
      </c>
      <c r="E11" s="3">
        <f t="shared" si="0"/>
        <v>10311.86</v>
      </c>
      <c r="F11" s="3">
        <f t="shared" si="1"/>
        <v>0</v>
      </c>
      <c r="G11" s="3">
        <f t="shared" si="2"/>
        <v>1856134.8</v>
      </c>
      <c r="H11" s="3">
        <f t="shared" si="3"/>
        <v>1856134.8</v>
      </c>
      <c r="I11" s="3">
        <f t="shared" si="4"/>
        <v>100</v>
      </c>
    </row>
    <row r="12" spans="1:9" x14ac:dyDescent="0.25">
      <c r="A12" t="s">
        <v>40</v>
      </c>
      <c r="B12">
        <f xml:space="preserve"> 0.6 * C12</f>
        <v>8996.1839999999993</v>
      </c>
      <c r="C12">
        <v>14993.64</v>
      </c>
      <c r="D12" s="3">
        <f t="shared" si="5"/>
        <v>60</v>
      </c>
      <c r="E12" s="3">
        <f t="shared" si="0"/>
        <v>12744.593999999999</v>
      </c>
      <c r="F12" s="3">
        <f t="shared" si="1"/>
        <v>1619313.1199999999</v>
      </c>
      <c r="G12" s="3">
        <f t="shared" si="2"/>
        <v>2294026.92</v>
      </c>
      <c r="H12" s="3">
        <f t="shared" si="3"/>
        <v>674713.8</v>
      </c>
      <c r="I12" s="3">
        <f t="shared" si="4"/>
        <v>29.411764705882355</v>
      </c>
    </row>
    <row r="13" spans="1:9" x14ac:dyDescent="0.25">
      <c r="A13" t="s">
        <v>41</v>
      </c>
      <c r="B13">
        <v>2913.35</v>
      </c>
      <c r="C13">
        <v>5056.3100000000004</v>
      </c>
      <c r="D13" s="3">
        <f t="shared" si="5"/>
        <v>57.618104902587049</v>
      </c>
      <c r="E13" s="3">
        <f t="shared" si="0"/>
        <v>4297.8635000000004</v>
      </c>
      <c r="F13" s="3">
        <f t="shared" si="1"/>
        <v>524403</v>
      </c>
      <c r="G13" s="3">
        <f t="shared" si="2"/>
        <v>773615.43</v>
      </c>
      <c r="H13" s="3">
        <f t="shared" si="3"/>
        <v>249212.43000000005</v>
      </c>
      <c r="I13" s="3">
        <f t="shared" si="4"/>
        <v>32.213994232250514</v>
      </c>
    </row>
    <row r="14" spans="1:9" x14ac:dyDescent="0.25">
      <c r="A14" t="s">
        <v>42</v>
      </c>
      <c r="B14">
        <v>0</v>
      </c>
      <c r="C14">
        <v>1431.07</v>
      </c>
      <c r="D14">
        <f t="shared" si="5"/>
        <v>0</v>
      </c>
      <c r="E14" s="3">
        <f t="shared" si="0"/>
        <v>1216.4095</v>
      </c>
      <c r="F14" s="3">
        <f t="shared" si="1"/>
        <v>0</v>
      </c>
      <c r="G14" s="3">
        <f t="shared" si="2"/>
        <v>218953.71</v>
      </c>
      <c r="H14" s="3">
        <f t="shared" si="3"/>
        <v>218953.71</v>
      </c>
      <c r="I14" s="3">
        <f t="shared" si="4"/>
        <v>100</v>
      </c>
    </row>
    <row r="15" spans="1:9" x14ac:dyDescent="0.25">
      <c r="A15" t="s">
        <v>43</v>
      </c>
      <c r="B15">
        <v>0</v>
      </c>
      <c r="C15">
        <v>16010.73</v>
      </c>
      <c r="D15">
        <f t="shared" si="5"/>
        <v>0</v>
      </c>
      <c r="E15" s="3">
        <f t="shared" si="0"/>
        <v>13609.120499999999</v>
      </c>
      <c r="F15" s="3">
        <f t="shared" si="1"/>
        <v>0</v>
      </c>
      <c r="G15" s="3">
        <f t="shared" si="2"/>
        <v>2449641.69</v>
      </c>
      <c r="H15" s="3">
        <f t="shared" si="3"/>
        <v>2449641.69</v>
      </c>
      <c r="I15" s="3">
        <f t="shared" si="4"/>
        <v>100</v>
      </c>
    </row>
    <row r="16" spans="1:9" x14ac:dyDescent="0.25">
      <c r="A16" t="s">
        <v>44</v>
      </c>
      <c r="B16">
        <v>0</v>
      </c>
      <c r="C16">
        <v>10464.709999999999</v>
      </c>
      <c r="D16">
        <f t="shared" si="5"/>
        <v>0</v>
      </c>
      <c r="E16" s="3">
        <f t="shared" si="0"/>
        <v>8895.0034999999989</v>
      </c>
      <c r="F16" s="3">
        <f t="shared" si="1"/>
        <v>0</v>
      </c>
      <c r="G16" s="3">
        <f t="shared" si="2"/>
        <v>1601100.63</v>
      </c>
      <c r="H16" s="3">
        <f t="shared" si="3"/>
        <v>1601100.63</v>
      </c>
      <c r="I16" s="3">
        <f t="shared" si="4"/>
        <v>100</v>
      </c>
    </row>
    <row r="17" spans="1:9" x14ac:dyDescent="0.25">
      <c r="A17" t="s">
        <v>45</v>
      </c>
      <c r="B17">
        <v>0</v>
      </c>
      <c r="C17">
        <v>2451.36</v>
      </c>
      <c r="D17">
        <f t="shared" si="5"/>
        <v>0</v>
      </c>
      <c r="E17" s="3">
        <f t="shared" si="0"/>
        <v>2083.6559999999999</v>
      </c>
      <c r="F17" s="3">
        <f t="shared" si="1"/>
        <v>0</v>
      </c>
      <c r="G17" s="3">
        <f t="shared" si="2"/>
        <v>375058.08</v>
      </c>
      <c r="H17" s="3">
        <f t="shared" si="3"/>
        <v>375058.08</v>
      </c>
      <c r="I17" s="3">
        <f t="shared" si="4"/>
        <v>100</v>
      </c>
    </row>
    <row r="18" spans="1:9" x14ac:dyDescent="0.25">
      <c r="A18" t="s">
        <v>46</v>
      </c>
      <c r="B18">
        <v>1231.83</v>
      </c>
      <c r="C18">
        <v>1811.58</v>
      </c>
      <c r="D18">
        <f t="shared" si="5"/>
        <v>67.997549100784951</v>
      </c>
      <c r="E18" s="3">
        <f t="shared" si="0"/>
        <v>1539.8429999999998</v>
      </c>
      <c r="F18" s="3">
        <f t="shared" si="1"/>
        <v>221729.4</v>
      </c>
      <c r="G18" s="3">
        <f t="shared" si="2"/>
        <v>277171.74</v>
      </c>
      <c r="H18" s="3">
        <f t="shared" si="3"/>
        <v>55442.34</v>
      </c>
      <c r="I18" s="3">
        <f t="shared" si="4"/>
        <v>20.002883410841235</v>
      </c>
    </row>
    <row r="19" spans="1:9" x14ac:dyDescent="0.25">
      <c r="A19" t="s">
        <v>47</v>
      </c>
      <c r="B19">
        <v>0</v>
      </c>
      <c r="C19">
        <v>2342.88</v>
      </c>
      <c r="D19">
        <f t="shared" si="5"/>
        <v>0</v>
      </c>
      <c r="E19" s="3">
        <f t="shared" si="0"/>
        <v>1991.4480000000001</v>
      </c>
      <c r="F19" s="3">
        <f t="shared" si="1"/>
        <v>0</v>
      </c>
      <c r="G19" s="3">
        <f t="shared" si="2"/>
        <v>358460.64</v>
      </c>
      <c r="H19" s="3">
        <f t="shared" si="3"/>
        <v>358460.64</v>
      </c>
      <c r="I19" s="3">
        <f t="shared" si="4"/>
        <v>100</v>
      </c>
    </row>
    <row r="20" spans="1:9" x14ac:dyDescent="0.25">
      <c r="A20" t="s">
        <v>1</v>
      </c>
      <c r="B20">
        <v>637.88</v>
      </c>
      <c r="C20">
        <v>5758.15</v>
      </c>
      <c r="D20">
        <f t="shared" si="5"/>
        <v>11.077863549924889</v>
      </c>
      <c r="E20" s="3">
        <f t="shared" si="0"/>
        <v>4894.4274999999998</v>
      </c>
      <c r="F20" s="3">
        <f t="shared" si="1"/>
        <v>114818.4</v>
      </c>
      <c r="G20" s="3">
        <f t="shared" si="2"/>
        <v>880996.95</v>
      </c>
      <c r="H20" s="3">
        <f t="shared" si="3"/>
        <v>766178.54999999993</v>
      </c>
      <c r="I20" s="3">
        <f t="shared" si="4"/>
        <v>86.967219353029535</v>
      </c>
    </row>
    <row r="21" spans="1:9" x14ac:dyDescent="0.25">
      <c r="A21" t="s">
        <v>48</v>
      </c>
      <c r="B21">
        <v>0</v>
      </c>
      <c r="C21">
        <v>2209.25</v>
      </c>
      <c r="D21">
        <f t="shared" si="5"/>
        <v>0</v>
      </c>
      <c r="E21" s="3">
        <f t="shared" si="0"/>
        <v>1877.8625</v>
      </c>
      <c r="F21" s="3">
        <f t="shared" si="1"/>
        <v>0</v>
      </c>
      <c r="G21" s="3">
        <f t="shared" si="2"/>
        <v>338015.25</v>
      </c>
      <c r="H21" s="3">
        <f t="shared" si="3"/>
        <v>338015.25</v>
      </c>
      <c r="I21" s="3">
        <f t="shared" si="4"/>
        <v>100</v>
      </c>
    </row>
    <row r="22" spans="1:9" x14ac:dyDescent="0.25">
      <c r="A22" t="s">
        <v>52</v>
      </c>
      <c r="B22">
        <v>0</v>
      </c>
      <c r="C22">
        <v>2504.75</v>
      </c>
      <c r="D22">
        <f t="shared" si="5"/>
        <v>0</v>
      </c>
      <c r="E22" s="3">
        <f t="shared" si="0"/>
        <v>2129.0374999999999</v>
      </c>
      <c r="F22" s="3">
        <f t="shared" si="1"/>
        <v>0</v>
      </c>
      <c r="G22" s="3">
        <f t="shared" si="2"/>
        <v>383226.75</v>
      </c>
      <c r="H22" s="3">
        <f t="shared" si="3"/>
        <v>383226.75</v>
      </c>
      <c r="I22" s="3">
        <f t="shared" si="4"/>
        <v>100</v>
      </c>
    </row>
    <row r="23" spans="1:9" x14ac:dyDescent="0.25">
      <c r="A23" t="s">
        <v>53</v>
      </c>
      <c r="B23">
        <v>0</v>
      </c>
      <c r="C23">
        <v>1492.82</v>
      </c>
      <c r="D23">
        <f t="shared" si="5"/>
        <v>0</v>
      </c>
      <c r="E23" s="3">
        <f t="shared" si="0"/>
        <v>1268.8969999999999</v>
      </c>
      <c r="F23" s="3">
        <f t="shared" si="1"/>
        <v>0</v>
      </c>
      <c r="G23" s="3">
        <f t="shared" si="2"/>
        <v>228401.46</v>
      </c>
      <c r="H23" s="3">
        <f t="shared" si="3"/>
        <v>228401.46</v>
      </c>
      <c r="I23" s="3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Werknemers</vt:lpstr>
      <vt:lpstr>Aansluiting netbeheer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Tristam Senna Boer</dc:creator>
  <cp:lastModifiedBy>Tristam Senna Boer</cp:lastModifiedBy>
  <dcterms:created xsi:type="dcterms:W3CDTF">2024-10-16T11:11:25Z</dcterms:created>
  <dcterms:modified xsi:type="dcterms:W3CDTF">2024-10-17T22:40:36Z</dcterms:modified>
</cp:coreProperties>
</file>