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ac\Desktop\Data science\Hackaton\"/>
    </mc:Choice>
  </mc:AlternateContent>
  <xr:revisionPtr revIDLastSave="0" documentId="13_ncr:1_{1D58E360-9D89-43F4-BA3F-B4225E2D0D3D}" xr6:coauthVersionLast="47" xr6:coauthVersionMax="47" xr10:uidLastSave="{00000000-0000-0000-0000-000000000000}"/>
  <bookViews>
    <workbookView xWindow="-120" yWindow="-120" windowWidth="29040" windowHeight="15840" xr2:uid="{B2D285D3-14A3-49DA-B39A-25B5E2A961C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2" i="2"/>
  <c r="H3" i="2"/>
  <c r="K3" i="2"/>
  <c r="K4" i="2"/>
  <c r="K5" i="2"/>
  <c r="K6" i="2"/>
  <c r="K7" i="2"/>
  <c r="K8" i="2"/>
  <c r="K9" i="2"/>
  <c r="K2" i="2"/>
  <c r="J3" i="2"/>
  <c r="J4" i="2"/>
  <c r="J5" i="2"/>
  <c r="J6" i="2"/>
  <c r="J7" i="2"/>
  <c r="J8" i="2"/>
  <c r="J9" i="2"/>
  <c r="J2" i="2"/>
  <c r="G3" i="2"/>
  <c r="G4" i="2"/>
  <c r="G5" i="2"/>
  <c r="G6" i="2"/>
  <c r="G7" i="2"/>
  <c r="G8" i="2"/>
  <c r="G9" i="2"/>
  <c r="F3" i="2"/>
  <c r="F4" i="2"/>
  <c r="F5" i="2"/>
  <c r="F6" i="2"/>
  <c r="F7" i="2"/>
  <c r="H7" i="2" s="1"/>
  <c r="F8" i="2"/>
  <c r="F9" i="2"/>
  <c r="H9" i="2" s="1"/>
  <c r="G2" i="2"/>
  <c r="F2" i="2"/>
  <c r="H2" i="2" s="1"/>
  <c r="H4" i="2"/>
  <c r="H8" i="2"/>
  <c r="H6" i="2"/>
  <c r="H5" i="2"/>
  <c r="D5" i="2"/>
  <c r="E9" i="2"/>
  <c r="AB16" i="1"/>
  <c r="C9" i="2" s="1"/>
  <c r="AA16" i="1"/>
  <c r="C8" i="2" s="1"/>
  <c r="E8" i="2" s="1"/>
  <c r="Z16" i="1"/>
  <c r="C7" i="2" s="1"/>
  <c r="E7" i="2" s="1"/>
  <c r="Y16" i="1"/>
  <c r="C6" i="2" s="1"/>
  <c r="E6" i="2" s="1"/>
  <c r="X16" i="1"/>
  <c r="C5" i="2" s="1"/>
  <c r="E5" i="2" s="1"/>
  <c r="W16" i="1"/>
  <c r="V16" i="1"/>
  <c r="C3" i="2" s="1"/>
  <c r="E3" i="2" s="1"/>
  <c r="U16" i="1"/>
  <c r="C2" i="2" s="1"/>
  <c r="E2" i="2" s="1"/>
  <c r="T16" i="1"/>
  <c r="S16" i="1"/>
  <c r="R16" i="1"/>
  <c r="Q16" i="1"/>
  <c r="P16" i="1"/>
  <c r="O16" i="1"/>
  <c r="N16" i="1"/>
  <c r="B8" i="2" s="1"/>
  <c r="D8" i="2" s="1"/>
  <c r="M16" i="1"/>
  <c r="B7" i="2" s="1"/>
  <c r="D7" i="2" s="1"/>
  <c r="L16" i="1"/>
  <c r="K16" i="1"/>
  <c r="B5" i="2" s="1"/>
  <c r="J16" i="1"/>
  <c r="I16" i="1"/>
  <c r="B3" i="2" s="1"/>
  <c r="D3" i="2" s="1"/>
  <c r="H16" i="1"/>
  <c r="B2" i="2" s="1"/>
  <c r="D2" i="2" s="1"/>
  <c r="G16" i="1"/>
  <c r="F16" i="1"/>
  <c r="E16" i="1"/>
  <c r="D16" i="1"/>
  <c r="C16" i="1"/>
  <c r="C17" i="1"/>
  <c r="B4" i="2"/>
  <c r="D4" i="2" s="1"/>
  <c r="B6" i="2"/>
  <c r="D6" i="2" s="1"/>
  <c r="B9" i="2"/>
  <c r="D9" i="2" s="1"/>
  <c r="C4" i="2"/>
  <c r="E4" i="2" s="1"/>
</calcChain>
</file>

<file path=xl/sharedStrings.xml><?xml version="1.0" encoding="utf-8"?>
<sst xmlns="http://schemas.openxmlformats.org/spreadsheetml/2006/main" count="25" uniqueCount="25">
  <si>
    <t>C Industrie</t>
  </si>
  <si>
    <t>E Waterbedrijven en afvalbeheer</t>
  </si>
  <si>
    <t>F Bouwnijverheid</t>
  </si>
  <si>
    <t>G Handel</t>
  </si>
  <si>
    <t>H Vervoer en opslag</t>
  </si>
  <si>
    <t>J Informatie en communicatie</t>
  </si>
  <si>
    <t>K Financiële dienstverlening</t>
  </si>
  <si>
    <t>L Verhuur en handel van onroerend goed</t>
  </si>
  <si>
    <t>M Specialistische zakelijke diensten</t>
  </si>
  <si>
    <t>N Verhuur en overige zakelijke diensten</t>
  </si>
  <si>
    <t>S Overige dienstverlening</t>
  </si>
  <si>
    <t>U Extraterritoriale organisaties</t>
  </si>
  <si>
    <t>Year</t>
  </si>
  <si>
    <t>Gas_Consumption_Bcm</t>
  </si>
  <si>
    <t>Electricity_Consumption_TWh</t>
  </si>
  <si>
    <t>Electricity_Consumption_kWh</t>
  </si>
  <si>
    <t>Gas_Consumption_m2</t>
  </si>
  <si>
    <t>kWh per hectare</t>
  </si>
  <si>
    <t>m3 gas per hectare</t>
  </si>
  <si>
    <t>m3 gas dutch fresh port</t>
  </si>
  <si>
    <t>kWh dutch fresh port</t>
  </si>
  <si>
    <t>https://opendata.cbs.nl/#/CBS/nl/dataset/82538NED/table?searchKeywords=%20leveringen%20van%20elektriciteit%20en%20aardgas%20via%20het%20openbare%20net%20aan%20bedrijven%20per%20sectot</t>
  </si>
  <si>
    <t>Levering aardgas, elektriciteit via openbaar net; bedrijven, SBI2008, regio</t>
  </si>
  <si>
    <t>kWh Sloterdijk Poort-Noord</t>
  </si>
  <si>
    <t>M gas Sloterdijk Poort-Noord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</si>
</sst>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9"/>
      <color rgb="FF000000"/>
      <name val="Arial"/>
      <family val="2"/>
    </font>
    <font>
      <b/>
      <sz val="15"/>
      <color rgb="FF163A72"/>
      <name val="Arial"/>
      <family val="2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CECE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" fontId="1" fillId="2" borderId="0" xfId="0" applyNumberFormat="1" applyFont="1" applyFill="1" applyAlignment="1">
      <alignment horizontal="right"/>
    </xf>
    <xf numFmtId="1" fontId="1" fillId="2" borderId="1" xfId="0" applyNumberFormat="1" applyFont="1" applyFill="1" applyBorder="1" applyAlignment="1">
      <alignment horizontal="right"/>
    </xf>
    <xf numFmtId="1" fontId="0" fillId="0" borderId="0" xfId="0" applyNumberFormat="1"/>
    <xf numFmtId="1" fontId="1" fillId="0" borderId="0" xfId="0" applyNumberFormat="1" applyFont="1" applyAlignment="1">
      <alignment vertic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771525</xdr:colOff>
      <xdr:row>17</xdr:row>
      <xdr:rowOff>38100</xdr:rowOff>
    </xdr:from>
    <xdr:to>
      <xdr:col>22</xdr:col>
      <xdr:colOff>704258</xdr:colOff>
      <xdr:row>56</xdr:row>
      <xdr:rowOff>84771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991E1D-766F-E802-B979-424031727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39650" y="3286125"/>
          <a:ext cx="4733333" cy="76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opendata.cbs.n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C99F8-8530-49B4-95EA-2D322D8D63A7}">
  <dimension ref="A1:AB23"/>
  <sheetViews>
    <sheetView tabSelected="1" workbookViewId="0">
      <selection activeCell="A22" sqref="A22"/>
    </sheetView>
  </sheetViews>
  <sheetFormatPr defaultRowHeight="15" x14ac:dyDescent="0.25"/>
  <cols>
    <col min="3" max="3" width="12.7109375" customWidth="1"/>
    <col min="4" max="15" width="11" bestFit="1" customWidth="1"/>
    <col min="16" max="28" width="12" bestFit="1" customWidth="1"/>
  </cols>
  <sheetData>
    <row r="1" spans="1:28" x14ac:dyDescent="0.25">
      <c r="C1" s="1">
        <v>12451286</v>
      </c>
      <c r="D1" s="1">
        <v>12319131</v>
      </c>
      <c r="E1" s="1">
        <v>12121874</v>
      </c>
      <c r="F1" s="1">
        <v>12970574</v>
      </c>
      <c r="G1" s="1">
        <v>11849998</v>
      </c>
      <c r="H1" s="1">
        <v>12400678</v>
      </c>
      <c r="I1" s="1">
        <v>12344422</v>
      </c>
      <c r="J1" s="1">
        <v>12904774</v>
      </c>
      <c r="K1" s="1">
        <v>12916985</v>
      </c>
      <c r="L1" s="1">
        <v>12074961</v>
      </c>
      <c r="M1" s="1">
        <v>12716518</v>
      </c>
      <c r="N1" s="1">
        <v>12507638</v>
      </c>
      <c r="O1" s="1">
        <v>9715157</v>
      </c>
      <c r="P1" s="1">
        <v>29837673</v>
      </c>
      <c r="Q1" s="1">
        <v>31565177</v>
      </c>
      <c r="R1" s="1">
        <v>27621402</v>
      </c>
      <c r="S1" s="1">
        <v>28990119</v>
      </c>
      <c r="T1" s="1">
        <v>27908810</v>
      </c>
      <c r="U1" s="1">
        <v>28230555</v>
      </c>
      <c r="V1" s="1">
        <v>28882918</v>
      </c>
      <c r="W1" s="1">
        <v>29069976</v>
      </c>
      <c r="X1" s="1">
        <v>29770105</v>
      </c>
      <c r="Y1" s="1">
        <v>30004964</v>
      </c>
      <c r="Z1" s="1">
        <v>29324213</v>
      </c>
      <c r="AA1" s="1">
        <v>29445105</v>
      </c>
      <c r="AB1" s="1">
        <v>27614471</v>
      </c>
    </row>
    <row r="3" spans="1:28" x14ac:dyDescent="0.25">
      <c r="C3">
        <v>2010</v>
      </c>
      <c r="D3">
        <v>2011</v>
      </c>
      <c r="E3">
        <v>2012</v>
      </c>
      <c r="F3">
        <v>2013</v>
      </c>
      <c r="G3">
        <v>2014</v>
      </c>
      <c r="H3">
        <v>2015</v>
      </c>
      <c r="I3">
        <v>2016</v>
      </c>
      <c r="J3">
        <v>2017</v>
      </c>
      <c r="K3">
        <v>2018</v>
      </c>
      <c r="L3">
        <v>2019</v>
      </c>
      <c r="M3">
        <v>2020</v>
      </c>
      <c r="N3">
        <v>2021</v>
      </c>
      <c r="O3">
        <v>2022</v>
      </c>
      <c r="P3">
        <v>2010</v>
      </c>
      <c r="Q3">
        <v>2011</v>
      </c>
      <c r="R3">
        <v>2012</v>
      </c>
      <c r="S3">
        <v>2013</v>
      </c>
      <c r="T3">
        <v>2014</v>
      </c>
      <c r="U3">
        <v>2015</v>
      </c>
      <c r="V3">
        <v>2016</v>
      </c>
      <c r="W3">
        <v>2017</v>
      </c>
      <c r="X3">
        <v>2018</v>
      </c>
      <c r="Y3">
        <v>2019</v>
      </c>
      <c r="Z3">
        <v>2020</v>
      </c>
      <c r="AA3">
        <v>2021</v>
      </c>
      <c r="AB3">
        <v>2022</v>
      </c>
    </row>
    <row r="4" spans="1:28" x14ac:dyDescent="0.25">
      <c r="A4" s="9" t="s">
        <v>0</v>
      </c>
      <c r="B4" s="9"/>
    </row>
    <row r="5" spans="1:28" x14ac:dyDescent="0.25">
      <c r="A5" s="9" t="s">
        <v>1</v>
      </c>
      <c r="B5" s="9"/>
      <c r="C5" s="1">
        <v>181312</v>
      </c>
      <c r="D5" s="1">
        <v>127840</v>
      </c>
      <c r="E5" s="1">
        <v>146433</v>
      </c>
      <c r="F5" s="1">
        <v>162502</v>
      </c>
      <c r="G5" s="1">
        <v>157607</v>
      </c>
      <c r="H5" s="1">
        <v>176045</v>
      </c>
      <c r="I5" s="1">
        <v>185460</v>
      </c>
      <c r="J5" s="1">
        <v>167741</v>
      </c>
      <c r="K5" s="1">
        <v>183237</v>
      </c>
      <c r="L5" s="1">
        <v>134710</v>
      </c>
      <c r="M5" s="1">
        <v>134934</v>
      </c>
      <c r="N5" s="1">
        <v>154099</v>
      </c>
      <c r="O5" s="1">
        <v>133994</v>
      </c>
      <c r="P5" s="1">
        <v>1730509</v>
      </c>
      <c r="Q5" s="1">
        <v>1721442</v>
      </c>
      <c r="R5" s="1">
        <v>1683244</v>
      </c>
      <c r="S5" s="1">
        <v>1710307</v>
      </c>
      <c r="T5" s="1">
        <v>1629739</v>
      </c>
      <c r="U5" s="1">
        <v>1669730</v>
      </c>
      <c r="V5" s="1">
        <v>1716721</v>
      </c>
      <c r="W5" s="1">
        <v>1671397</v>
      </c>
      <c r="X5" s="1">
        <v>1806825</v>
      </c>
      <c r="Y5" s="1">
        <v>1842305</v>
      </c>
      <c r="Z5" s="1">
        <v>1870629</v>
      </c>
      <c r="AA5" s="1">
        <v>1839494</v>
      </c>
      <c r="AB5" s="1">
        <v>1846733</v>
      </c>
    </row>
    <row r="6" spans="1:28" x14ac:dyDescent="0.25">
      <c r="A6" s="9" t="s">
        <v>2</v>
      </c>
      <c r="B6" s="9"/>
      <c r="C6" s="1">
        <v>174321</v>
      </c>
      <c r="D6" s="1">
        <v>141214</v>
      </c>
      <c r="E6" s="1">
        <v>158756</v>
      </c>
      <c r="F6" s="1">
        <v>159700</v>
      </c>
      <c r="G6" s="1">
        <v>128705</v>
      </c>
      <c r="H6" s="1">
        <v>135034</v>
      </c>
      <c r="I6" s="1">
        <v>129753</v>
      </c>
      <c r="J6" s="1">
        <v>151652</v>
      </c>
      <c r="K6" s="1">
        <v>155904</v>
      </c>
      <c r="L6" s="1">
        <v>123184</v>
      </c>
      <c r="M6" s="1">
        <v>90053</v>
      </c>
      <c r="N6" s="1">
        <v>99530</v>
      </c>
      <c r="O6" s="1">
        <v>78611</v>
      </c>
      <c r="P6" s="1">
        <v>1009025</v>
      </c>
      <c r="Q6" s="1">
        <v>941168</v>
      </c>
      <c r="R6" s="1">
        <v>899791</v>
      </c>
      <c r="S6" s="1">
        <v>943657</v>
      </c>
      <c r="T6" s="1">
        <v>867178</v>
      </c>
      <c r="U6" s="1">
        <v>878150</v>
      </c>
      <c r="V6" s="1">
        <v>889575</v>
      </c>
      <c r="W6" s="1">
        <v>954258</v>
      </c>
      <c r="X6" s="1">
        <v>943348</v>
      </c>
      <c r="Y6" s="1">
        <v>897034</v>
      </c>
      <c r="Z6" s="1">
        <v>955115</v>
      </c>
      <c r="AA6" s="1">
        <v>1014365</v>
      </c>
      <c r="AB6" s="1">
        <v>1005686</v>
      </c>
    </row>
    <row r="7" spans="1:28" x14ac:dyDescent="0.25">
      <c r="A7" s="9" t="s">
        <v>3</v>
      </c>
      <c r="B7" s="9"/>
      <c r="C7" s="1">
        <v>1155643</v>
      </c>
      <c r="D7" s="1">
        <v>864688</v>
      </c>
      <c r="E7" s="1">
        <v>944559</v>
      </c>
      <c r="F7" s="1">
        <v>958734</v>
      </c>
      <c r="G7" s="1">
        <v>726450</v>
      </c>
      <c r="H7" s="1">
        <v>788427</v>
      </c>
      <c r="I7" s="1">
        <v>809599</v>
      </c>
      <c r="J7" s="1">
        <v>856120</v>
      </c>
      <c r="K7" s="1">
        <v>806164</v>
      </c>
      <c r="L7" s="1">
        <v>732706</v>
      </c>
      <c r="M7" s="1">
        <v>645488</v>
      </c>
      <c r="N7" s="1">
        <v>711197</v>
      </c>
      <c r="O7" s="1">
        <v>574289</v>
      </c>
      <c r="P7" s="1">
        <v>9246766</v>
      </c>
      <c r="Q7" s="1">
        <v>9208891</v>
      </c>
      <c r="R7" s="1">
        <v>9006029</v>
      </c>
      <c r="S7" s="1">
        <v>9081781</v>
      </c>
      <c r="T7" s="1">
        <v>8765855</v>
      </c>
      <c r="U7" s="1">
        <v>8880327</v>
      </c>
      <c r="V7" s="1">
        <v>8721341</v>
      </c>
      <c r="W7" s="1">
        <v>8777477</v>
      </c>
      <c r="X7" s="1">
        <v>8543366</v>
      </c>
      <c r="Y7" s="1">
        <v>8167002</v>
      </c>
      <c r="Z7" s="1">
        <v>7894240</v>
      </c>
      <c r="AA7" s="1">
        <v>7782153</v>
      </c>
      <c r="AB7" s="1">
        <v>7714822</v>
      </c>
    </row>
    <row r="8" spans="1:28" x14ac:dyDescent="0.25">
      <c r="A8" s="9" t="s">
        <v>4</v>
      </c>
      <c r="B8" s="9"/>
      <c r="C8" s="1">
        <v>321275</v>
      </c>
      <c r="D8" s="1">
        <v>314999</v>
      </c>
      <c r="E8" s="1">
        <v>345737</v>
      </c>
      <c r="F8" s="1">
        <v>357971</v>
      </c>
      <c r="G8" s="1">
        <v>312490</v>
      </c>
      <c r="H8" s="1">
        <v>326231</v>
      </c>
      <c r="I8" s="1">
        <v>317516</v>
      </c>
      <c r="J8" s="1">
        <v>323492</v>
      </c>
      <c r="K8" s="1">
        <v>366483</v>
      </c>
      <c r="L8" s="1">
        <v>364629</v>
      </c>
      <c r="M8" s="1">
        <v>312455</v>
      </c>
      <c r="N8" s="1">
        <v>318551</v>
      </c>
      <c r="O8" s="1">
        <v>252054</v>
      </c>
      <c r="P8" s="1">
        <v>4922642</v>
      </c>
      <c r="Q8" s="1">
        <v>4825813</v>
      </c>
      <c r="R8" s="1">
        <v>4867813</v>
      </c>
      <c r="S8" s="1">
        <v>4933579</v>
      </c>
      <c r="T8" s="1">
        <v>4851058</v>
      </c>
      <c r="U8" s="1">
        <v>4952827</v>
      </c>
      <c r="V8" s="1">
        <v>5054752</v>
      </c>
      <c r="W8" s="1">
        <v>5341268</v>
      </c>
      <c r="X8" s="1">
        <v>5645146</v>
      </c>
      <c r="Y8" s="1">
        <v>5608681</v>
      </c>
      <c r="Z8" s="1">
        <v>5470602</v>
      </c>
      <c r="AA8" s="1">
        <v>5645316</v>
      </c>
      <c r="AB8" s="1">
        <v>5893721</v>
      </c>
    </row>
    <row r="9" spans="1:28" x14ac:dyDescent="0.25">
      <c r="A9" s="9" t="s">
        <v>5</v>
      </c>
      <c r="B9" s="9"/>
      <c r="C9" s="1">
        <v>130754</v>
      </c>
      <c r="D9" s="1">
        <v>98406</v>
      </c>
      <c r="E9" s="1">
        <v>103396</v>
      </c>
      <c r="F9" s="1">
        <v>85791</v>
      </c>
      <c r="G9" s="1">
        <v>71152</v>
      </c>
      <c r="H9" s="1">
        <v>80806</v>
      </c>
      <c r="I9" s="1">
        <v>76927</v>
      </c>
      <c r="J9" s="1">
        <v>51370</v>
      </c>
      <c r="K9" s="1">
        <v>48769</v>
      </c>
      <c r="L9" s="1">
        <v>43002</v>
      </c>
      <c r="M9" s="1">
        <v>38200</v>
      </c>
      <c r="N9" s="1">
        <v>41230</v>
      </c>
      <c r="O9" s="1">
        <v>32613</v>
      </c>
      <c r="P9" s="1">
        <v>2709024</v>
      </c>
      <c r="Q9" s="1">
        <v>2779172</v>
      </c>
      <c r="R9" s="1">
        <v>2710936</v>
      </c>
      <c r="S9" s="1">
        <v>2681481</v>
      </c>
      <c r="T9" s="1">
        <v>2699615</v>
      </c>
      <c r="U9" s="1">
        <v>2735812</v>
      </c>
      <c r="V9" s="1">
        <v>2757700</v>
      </c>
      <c r="W9" s="1">
        <v>2829223</v>
      </c>
      <c r="X9" s="1">
        <v>3629873</v>
      </c>
      <c r="Y9" s="1">
        <v>4041516</v>
      </c>
      <c r="Z9" s="1">
        <v>4408474</v>
      </c>
      <c r="AA9" s="1">
        <v>4876294</v>
      </c>
      <c r="AB9" s="1">
        <v>5398944</v>
      </c>
    </row>
    <row r="10" spans="1:28" x14ac:dyDescent="0.25">
      <c r="A10" s="9" t="s">
        <v>6</v>
      </c>
      <c r="B10" s="9"/>
      <c r="C10" s="1">
        <v>190345</v>
      </c>
      <c r="D10" s="1">
        <v>145235</v>
      </c>
      <c r="E10" s="1">
        <v>169403</v>
      </c>
      <c r="F10" s="1">
        <v>164190</v>
      </c>
      <c r="G10" s="1">
        <v>126074</v>
      </c>
      <c r="H10" s="1">
        <v>142259</v>
      </c>
      <c r="I10" s="1">
        <v>145199</v>
      </c>
      <c r="J10" s="1">
        <v>154439</v>
      </c>
      <c r="K10" s="1">
        <v>144858</v>
      </c>
      <c r="L10" s="1">
        <v>124650</v>
      </c>
      <c r="M10" s="1">
        <v>104790</v>
      </c>
      <c r="N10" s="1">
        <v>114076</v>
      </c>
      <c r="O10" s="1">
        <v>91015</v>
      </c>
      <c r="P10" s="1">
        <v>1857657</v>
      </c>
      <c r="Q10" s="1">
        <v>1786811</v>
      </c>
      <c r="R10" s="1">
        <v>1672671</v>
      </c>
      <c r="S10" s="1">
        <v>1652064</v>
      </c>
      <c r="T10" s="1">
        <v>1553304</v>
      </c>
      <c r="U10" s="1">
        <v>1530663</v>
      </c>
      <c r="V10" s="1">
        <v>1524903</v>
      </c>
      <c r="W10" s="1">
        <v>1518395</v>
      </c>
      <c r="X10" s="1">
        <v>1381665</v>
      </c>
      <c r="Y10" s="1">
        <v>1278969</v>
      </c>
      <c r="Z10" s="1">
        <v>1181275</v>
      </c>
      <c r="AA10" s="1">
        <v>1122940</v>
      </c>
      <c r="AB10" s="1">
        <v>1108305</v>
      </c>
    </row>
    <row r="11" spans="1:28" x14ac:dyDescent="0.25">
      <c r="A11" s="9" t="s">
        <v>7</v>
      </c>
      <c r="B11" s="9"/>
      <c r="C11" s="1">
        <v>229546</v>
      </c>
      <c r="D11" s="1">
        <v>169803</v>
      </c>
      <c r="E11" s="1">
        <v>172755</v>
      </c>
      <c r="F11" s="1">
        <v>159555</v>
      </c>
      <c r="G11" s="1">
        <v>125941</v>
      </c>
      <c r="H11" s="1">
        <v>131914</v>
      </c>
      <c r="I11" s="1">
        <v>139296</v>
      </c>
      <c r="J11" s="1">
        <v>154963</v>
      </c>
      <c r="K11" s="1">
        <v>124346</v>
      </c>
      <c r="L11" s="1">
        <v>111392</v>
      </c>
      <c r="M11" s="1">
        <v>100788</v>
      </c>
      <c r="N11" s="1">
        <v>112730</v>
      </c>
      <c r="O11" s="1">
        <v>90664</v>
      </c>
      <c r="P11" s="1">
        <v>1564294</v>
      </c>
      <c r="Q11" s="1">
        <v>1489580</v>
      </c>
      <c r="R11" s="1">
        <v>1211057</v>
      </c>
      <c r="S11" s="1">
        <v>1181102</v>
      </c>
      <c r="T11" s="1">
        <v>1177035</v>
      </c>
      <c r="U11" s="1">
        <v>1122251</v>
      </c>
      <c r="V11" s="1">
        <v>1254341</v>
      </c>
      <c r="W11" s="1">
        <v>1329225</v>
      </c>
      <c r="X11" s="1">
        <v>1074926</v>
      </c>
      <c r="Y11" s="1">
        <v>1002379</v>
      </c>
      <c r="Z11" s="1">
        <v>967449</v>
      </c>
      <c r="AA11" s="1">
        <v>979140</v>
      </c>
      <c r="AB11" s="1">
        <v>976190</v>
      </c>
    </row>
    <row r="12" spans="1:28" x14ac:dyDescent="0.25">
      <c r="A12" s="9" t="s">
        <v>8</v>
      </c>
      <c r="B12" s="9"/>
      <c r="C12" s="1">
        <v>221523</v>
      </c>
      <c r="D12" s="1">
        <v>166251</v>
      </c>
      <c r="E12" s="1">
        <v>180243</v>
      </c>
      <c r="F12" s="1">
        <v>168468</v>
      </c>
      <c r="G12" s="1">
        <v>130486</v>
      </c>
      <c r="H12" s="1">
        <v>148862</v>
      </c>
      <c r="I12" s="1">
        <v>153824</v>
      </c>
      <c r="J12" s="1">
        <v>170329</v>
      </c>
      <c r="K12" s="1">
        <v>174131</v>
      </c>
      <c r="L12" s="1">
        <v>162712</v>
      </c>
      <c r="M12" s="1">
        <v>148408</v>
      </c>
      <c r="N12" s="1">
        <v>172264</v>
      </c>
      <c r="O12" s="1">
        <v>142947</v>
      </c>
      <c r="P12" s="1">
        <v>1272156</v>
      </c>
      <c r="Q12" s="1">
        <v>1254843</v>
      </c>
      <c r="R12" s="1">
        <v>1216047</v>
      </c>
      <c r="S12" s="1">
        <v>1199144</v>
      </c>
      <c r="T12" s="1">
        <v>1137745</v>
      </c>
      <c r="U12" s="1">
        <v>1163233</v>
      </c>
      <c r="V12" s="1">
        <v>1191406</v>
      </c>
      <c r="W12" s="1">
        <v>1288845</v>
      </c>
      <c r="X12" s="1">
        <v>1437544</v>
      </c>
      <c r="Y12" s="1">
        <v>1426445</v>
      </c>
      <c r="Z12" s="1">
        <v>1420685</v>
      </c>
      <c r="AA12" s="1">
        <v>1486726</v>
      </c>
      <c r="AB12" s="1">
        <v>1523384</v>
      </c>
    </row>
    <row r="13" spans="1:28" x14ac:dyDescent="0.25">
      <c r="A13" s="9" t="s">
        <v>9</v>
      </c>
      <c r="B13" s="9"/>
      <c r="C13" s="1">
        <v>109330</v>
      </c>
      <c r="D13" s="1">
        <v>80998</v>
      </c>
      <c r="E13" s="1">
        <v>89877</v>
      </c>
      <c r="F13" s="1">
        <v>98078</v>
      </c>
      <c r="G13" s="1">
        <v>76134</v>
      </c>
      <c r="H13" s="1">
        <v>80090</v>
      </c>
      <c r="I13" s="1">
        <v>85863</v>
      </c>
      <c r="J13" s="1">
        <v>86010</v>
      </c>
      <c r="K13" s="1">
        <v>80437</v>
      </c>
      <c r="L13" s="1">
        <v>71740</v>
      </c>
      <c r="M13" s="1">
        <v>59491</v>
      </c>
      <c r="N13" s="1">
        <v>68537</v>
      </c>
      <c r="O13" s="1">
        <v>55755</v>
      </c>
      <c r="P13" s="1">
        <v>794301</v>
      </c>
      <c r="Q13" s="1">
        <v>758378</v>
      </c>
      <c r="R13" s="1">
        <v>722053</v>
      </c>
      <c r="S13" s="1">
        <v>730463</v>
      </c>
      <c r="T13" s="1">
        <v>696377</v>
      </c>
      <c r="U13" s="1">
        <v>677603</v>
      </c>
      <c r="V13" s="1">
        <v>713517</v>
      </c>
      <c r="W13" s="1">
        <v>735760</v>
      </c>
      <c r="X13" s="1">
        <v>685918</v>
      </c>
      <c r="Y13" s="1">
        <v>636102</v>
      </c>
      <c r="Z13" s="1">
        <v>588522</v>
      </c>
      <c r="AA13" s="1">
        <v>580611</v>
      </c>
      <c r="AB13" s="1">
        <v>562418</v>
      </c>
    </row>
    <row r="14" spans="1:28" x14ac:dyDescent="0.25">
      <c r="A14" s="9" t="s">
        <v>10</v>
      </c>
      <c r="B14" s="9"/>
      <c r="C14" s="1">
        <v>263695</v>
      </c>
      <c r="D14" s="1">
        <v>213931</v>
      </c>
      <c r="E14" s="1">
        <v>230557</v>
      </c>
      <c r="F14" s="1">
        <v>232445</v>
      </c>
      <c r="G14" s="1">
        <v>188087</v>
      </c>
      <c r="H14" s="1">
        <v>206896</v>
      </c>
      <c r="I14" s="1">
        <v>209653</v>
      </c>
      <c r="J14" s="1">
        <v>197801</v>
      </c>
      <c r="K14" s="1">
        <v>191560</v>
      </c>
      <c r="L14" s="1">
        <v>175469</v>
      </c>
      <c r="M14" s="1">
        <v>149034</v>
      </c>
      <c r="N14" s="1">
        <v>157638</v>
      </c>
      <c r="O14" s="1">
        <v>142826</v>
      </c>
      <c r="P14" s="1">
        <v>663514</v>
      </c>
      <c r="Q14" s="1">
        <v>666201</v>
      </c>
      <c r="R14" s="1">
        <v>660940</v>
      </c>
      <c r="S14" s="1">
        <v>636053</v>
      </c>
      <c r="T14" s="1">
        <v>614457</v>
      </c>
      <c r="U14" s="1">
        <v>657150</v>
      </c>
      <c r="V14" s="1">
        <v>646319</v>
      </c>
      <c r="W14" s="1">
        <v>652793</v>
      </c>
      <c r="X14" s="1">
        <v>583798</v>
      </c>
      <c r="Y14" s="1">
        <v>541323</v>
      </c>
      <c r="Z14" s="1">
        <v>477183</v>
      </c>
      <c r="AA14" s="1">
        <v>454382</v>
      </c>
      <c r="AB14" s="1">
        <v>470245</v>
      </c>
    </row>
    <row r="15" spans="1:28" ht="15.75" thickBot="1" x14ac:dyDescent="0.3">
      <c r="A15" s="8" t="s">
        <v>11</v>
      </c>
      <c r="B15" s="8"/>
      <c r="C15" s="2">
        <v>7053</v>
      </c>
      <c r="D15" s="2">
        <v>5573</v>
      </c>
      <c r="E15" s="2">
        <v>6067</v>
      </c>
      <c r="F15" s="2">
        <v>8611</v>
      </c>
      <c r="G15" s="2">
        <v>5870</v>
      </c>
      <c r="H15" s="2">
        <v>8241</v>
      </c>
      <c r="I15" s="2">
        <v>8278</v>
      </c>
      <c r="J15" s="2">
        <v>7791</v>
      </c>
      <c r="K15" s="2">
        <v>7390</v>
      </c>
      <c r="L15" s="2">
        <v>6839</v>
      </c>
      <c r="M15" s="2">
        <v>6253</v>
      </c>
      <c r="N15" s="2">
        <v>6848</v>
      </c>
      <c r="O15" s="2">
        <v>5910</v>
      </c>
      <c r="P15" s="2">
        <v>26233</v>
      </c>
      <c r="Q15" s="2">
        <v>25026</v>
      </c>
      <c r="R15" s="2">
        <v>26867</v>
      </c>
      <c r="S15" s="2">
        <v>52063</v>
      </c>
      <c r="T15" s="2">
        <v>50305</v>
      </c>
      <c r="U15" s="2">
        <v>51927</v>
      </c>
      <c r="V15" s="2">
        <v>52220</v>
      </c>
      <c r="W15" s="2">
        <v>50635</v>
      </c>
      <c r="X15" s="2">
        <v>56332</v>
      </c>
      <c r="Y15" s="2">
        <v>51036</v>
      </c>
      <c r="Z15" s="2">
        <v>48020</v>
      </c>
      <c r="AA15" s="2">
        <v>46197</v>
      </c>
      <c r="AB15" s="2">
        <v>42948</v>
      </c>
    </row>
    <row r="16" spans="1:28" x14ac:dyDescent="0.25">
      <c r="C16" s="3">
        <f t="shared" ref="C16:AB16" si="0">SUM(C2:C15)*1000</f>
        <v>2986807000</v>
      </c>
      <c r="D16" s="3">
        <f t="shared" si="0"/>
        <v>2330949000</v>
      </c>
      <c r="E16" s="3">
        <f t="shared" si="0"/>
        <v>2549795000</v>
      </c>
      <c r="F16" s="3">
        <f t="shared" si="0"/>
        <v>2558058000</v>
      </c>
      <c r="G16" s="3">
        <f t="shared" si="0"/>
        <v>2051010000</v>
      </c>
      <c r="H16" s="3">
        <f t="shared" si="0"/>
        <v>2226820000</v>
      </c>
      <c r="I16" s="3">
        <f t="shared" si="0"/>
        <v>2263384000</v>
      </c>
      <c r="J16" s="3">
        <f t="shared" si="0"/>
        <v>2323725000</v>
      </c>
      <c r="K16" s="3">
        <f t="shared" si="0"/>
        <v>2285297000</v>
      </c>
      <c r="L16" s="3">
        <f t="shared" si="0"/>
        <v>2053052000</v>
      </c>
      <c r="M16" s="3">
        <f t="shared" si="0"/>
        <v>1791914000</v>
      </c>
      <c r="N16" s="3">
        <f t="shared" si="0"/>
        <v>1958721000</v>
      </c>
      <c r="O16" s="3">
        <f t="shared" si="0"/>
        <v>1602700000</v>
      </c>
      <c r="P16" s="3">
        <f t="shared" si="0"/>
        <v>25798131000</v>
      </c>
      <c r="Q16" s="3">
        <f t="shared" si="0"/>
        <v>25459336000</v>
      </c>
      <c r="R16" s="3">
        <f t="shared" si="0"/>
        <v>24679460000</v>
      </c>
      <c r="S16" s="3">
        <f t="shared" si="0"/>
        <v>24803707000</v>
      </c>
      <c r="T16" s="3">
        <f t="shared" si="0"/>
        <v>24044682000</v>
      </c>
      <c r="U16" s="3">
        <f t="shared" si="0"/>
        <v>24321688000</v>
      </c>
      <c r="V16" s="3">
        <f t="shared" si="0"/>
        <v>24524811000</v>
      </c>
      <c r="W16" s="3">
        <f t="shared" si="0"/>
        <v>25151293000</v>
      </c>
      <c r="X16" s="3">
        <f t="shared" si="0"/>
        <v>25790759000</v>
      </c>
      <c r="Y16" s="3">
        <f t="shared" si="0"/>
        <v>25494811000</v>
      </c>
      <c r="Z16" s="3">
        <f t="shared" si="0"/>
        <v>25284214000</v>
      </c>
      <c r="AA16" s="3">
        <f t="shared" si="0"/>
        <v>25829639000</v>
      </c>
      <c r="AB16" s="3">
        <f t="shared" si="0"/>
        <v>26545418000</v>
      </c>
    </row>
    <row r="17" spans="1:3" x14ac:dyDescent="0.25">
      <c r="C17" s="3">
        <f>C1+C5+C6+C7+C8+C9+C10+C11+C12+C13+C14+C15</f>
        <v>15436083</v>
      </c>
    </row>
    <row r="22" spans="1:3" x14ac:dyDescent="0.25">
      <c r="A22" s="10" t="s">
        <v>21</v>
      </c>
    </row>
    <row r="23" spans="1:3" ht="27" customHeight="1" x14ac:dyDescent="0.25">
      <c r="A23" s="7" t="s">
        <v>22</v>
      </c>
    </row>
  </sheetData>
  <mergeCells count="12">
    <mergeCell ref="A4:B4"/>
    <mergeCell ref="A5:B5"/>
    <mergeCell ref="A6:B6"/>
    <mergeCell ref="A13:B13"/>
    <mergeCell ref="A14:B14"/>
    <mergeCell ref="A15:B15"/>
    <mergeCell ref="A7:B7"/>
    <mergeCell ref="A8:B8"/>
    <mergeCell ref="A9:B9"/>
    <mergeCell ref="A10:B10"/>
    <mergeCell ref="A11:B11"/>
    <mergeCell ref="A12:B12"/>
  </mergeCells>
  <hyperlinks>
    <hyperlink ref="A22" r:id="rId1" location="/CBS/nl/dataset/82538NED/table?searchKeywords=%20leveringen%20van%20elektriciteit%20en%20aardgas%20via%20het%20openbare%20net%20aan%20bedrijven%20per%20sectot" xr:uid="{103005A3-393E-404A-A1B1-1A1A05D30064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302CC-AEB7-4802-A618-1B13050C24E4}">
  <dimension ref="A1:M9"/>
  <sheetViews>
    <sheetView zoomScaleNormal="100" workbookViewId="0">
      <selection activeCell="I1" sqref="I1"/>
    </sheetView>
  </sheetViews>
  <sheetFormatPr defaultRowHeight="15" x14ac:dyDescent="0.25"/>
  <cols>
    <col min="2" max="2" width="19" customWidth="1"/>
    <col min="3" max="3" width="27.5703125" customWidth="1"/>
    <col min="4" max="4" width="21.140625" customWidth="1"/>
    <col min="5" max="5" width="27.5703125" customWidth="1"/>
    <col min="6" max="6" width="16.42578125" customWidth="1"/>
    <col min="7" max="7" width="15.140625" customWidth="1"/>
    <col min="8" max="8" width="27" customWidth="1"/>
    <col min="9" max="9" width="31" customWidth="1"/>
    <col min="10" max="10" width="20.42578125" customWidth="1"/>
    <col min="11" max="11" width="23.85546875" customWidth="1"/>
    <col min="12" max="12" width="12.140625" customWidth="1"/>
    <col min="13" max="13" width="12" customWidth="1"/>
  </cols>
  <sheetData>
    <row r="1" spans="1:13" x14ac:dyDescent="0.25">
      <c r="A1" t="s">
        <v>12</v>
      </c>
      <c r="B1" t="s">
        <v>16</v>
      </c>
      <c r="C1" t="s">
        <v>15</v>
      </c>
      <c r="D1" t="s">
        <v>13</v>
      </c>
      <c r="E1" t="s">
        <v>14</v>
      </c>
      <c r="F1" t="s">
        <v>18</v>
      </c>
      <c r="G1" t="s">
        <v>17</v>
      </c>
      <c r="H1" t="s">
        <v>24</v>
      </c>
      <c r="I1" t="s">
        <v>23</v>
      </c>
      <c r="J1" t="s">
        <v>19</v>
      </c>
      <c r="K1" t="s">
        <v>20</v>
      </c>
    </row>
    <row r="2" spans="1:13" x14ac:dyDescent="0.25">
      <c r="A2">
        <v>2015</v>
      </c>
      <c r="B2" s="5">
        <f>Sheet1!H16</f>
        <v>2226820000</v>
      </c>
      <c r="C2" s="5">
        <f>Sheet1!U16</f>
        <v>24321688000</v>
      </c>
      <c r="D2" s="6">
        <f t="shared" ref="D2:E9" si="0">B2/10^9</f>
        <v>2.22682</v>
      </c>
      <c r="E2" s="6">
        <f t="shared" si="0"/>
        <v>24.321688000000002</v>
      </c>
      <c r="F2" s="5">
        <f>B2/88000</f>
        <v>25304.772727272728</v>
      </c>
      <c r="G2" s="5">
        <f>C2/88000</f>
        <v>276382.81818181818</v>
      </c>
      <c r="H2" s="5">
        <f>F2*130</f>
        <v>3289620.4545454546</v>
      </c>
      <c r="I2" s="5">
        <f>G2*160</f>
        <v>44221250.909090906</v>
      </c>
      <c r="J2" s="5">
        <f>F2*221</f>
        <v>5592354.7727272725</v>
      </c>
      <c r="K2" s="5">
        <f>G2*221</f>
        <v>61080602.81818182</v>
      </c>
      <c r="L2" s="4"/>
      <c r="M2" s="3"/>
    </row>
    <row r="3" spans="1:13" x14ac:dyDescent="0.25">
      <c r="A3">
        <v>2016</v>
      </c>
      <c r="B3" s="5">
        <f>Sheet1!I16</f>
        <v>2263384000</v>
      </c>
      <c r="C3" s="5">
        <f>Sheet1!V16</f>
        <v>24524811000</v>
      </c>
      <c r="D3" s="6">
        <f t="shared" si="0"/>
        <v>2.2633839999999998</v>
      </c>
      <c r="E3" s="6">
        <f t="shared" si="0"/>
        <v>24.524811</v>
      </c>
      <c r="F3" s="5">
        <f t="shared" ref="F3:F9" si="1">B3/88000</f>
        <v>25720.272727272728</v>
      </c>
      <c r="G3" s="5">
        <f t="shared" ref="G3:G9" si="2">C3/88000</f>
        <v>278691.03409090912</v>
      </c>
      <c r="H3" s="5">
        <f>F3*130</f>
        <v>3343635.4545454546</v>
      </c>
      <c r="I3" s="5">
        <f t="shared" ref="I3:I9" si="3">G3*160</f>
        <v>44590565.454545461</v>
      </c>
      <c r="J3" s="5">
        <f t="shared" ref="J3:J9" si="4">F3*221</f>
        <v>5684180.2727272725</v>
      </c>
      <c r="K3" s="5">
        <f t="shared" ref="K3:K9" si="5">G3*221</f>
        <v>61590718.534090914</v>
      </c>
      <c r="L3" s="4"/>
      <c r="M3" s="3"/>
    </row>
    <row r="4" spans="1:13" x14ac:dyDescent="0.25">
      <c r="A4">
        <v>2017</v>
      </c>
      <c r="B4" s="5">
        <f>Sheet1!J16</f>
        <v>2323725000</v>
      </c>
      <c r="C4" s="5">
        <f>Sheet1!W16</f>
        <v>25151293000</v>
      </c>
      <c r="D4" s="6">
        <f t="shared" si="0"/>
        <v>2.323725</v>
      </c>
      <c r="E4" s="6">
        <f t="shared" si="0"/>
        <v>25.151292999999999</v>
      </c>
      <c r="F4" s="5">
        <f t="shared" si="1"/>
        <v>26405.965909090908</v>
      </c>
      <c r="G4" s="5">
        <f t="shared" si="2"/>
        <v>285810.14772727271</v>
      </c>
      <c r="H4" s="5">
        <f t="shared" ref="H4:H9" si="6">F4*130</f>
        <v>3432775.5681818179</v>
      </c>
      <c r="I4" s="5">
        <f t="shared" si="3"/>
        <v>45729623.636363633</v>
      </c>
      <c r="J4" s="5">
        <f t="shared" si="4"/>
        <v>5835718.4659090908</v>
      </c>
      <c r="K4" s="5">
        <f t="shared" si="5"/>
        <v>63164042.647727266</v>
      </c>
      <c r="L4" s="4"/>
      <c r="M4" s="3"/>
    </row>
    <row r="5" spans="1:13" x14ac:dyDescent="0.25">
      <c r="A5">
        <v>2018</v>
      </c>
      <c r="B5" s="5">
        <f>Sheet1!K16</f>
        <v>2285297000</v>
      </c>
      <c r="C5" s="5">
        <f>Sheet1!X16</f>
        <v>25790759000</v>
      </c>
      <c r="D5" s="6">
        <f t="shared" si="0"/>
        <v>2.2852969999999999</v>
      </c>
      <c r="E5" s="6">
        <f t="shared" si="0"/>
        <v>25.790759000000001</v>
      </c>
      <c r="F5" s="5">
        <f t="shared" si="1"/>
        <v>25969.284090909092</v>
      </c>
      <c r="G5" s="5">
        <f t="shared" si="2"/>
        <v>293076.80681818182</v>
      </c>
      <c r="H5" s="5">
        <f t="shared" si="6"/>
        <v>3376006.9318181821</v>
      </c>
      <c r="I5" s="5">
        <f t="shared" si="3"/>
        <v>46892289.090909094</v>
      </c>
      <c r="J5" s="5">
        <f t="shared" si="4"/>
        <v>5739211.7840909092</v>
      </c>
      <c r="K5" s="5">
        <f t="shared" si="5"/>
        <v>64769974.30681818</v>
      </c>
      <c r="L5" s="4"/>
      <c r="M5" s="3"/>
    </row>
    <row r="6" spans="1:13" x14ac:dyDescent="0.25">
      <c r="A6">
        <v>2019</v>
      </c>
      <c r="B6" s="5">
        <f>Sheet1!L16</f>
        <v>2053052000</v>
      </c>
      <c r="C6" s="5">
        <f>Sheet1!Y16</f>
        <v>25494811000</v>
      </c>
      <c r="D6" s="6">
        <f t="shared" si="0"/>
        <v>2.0530520000000001</v>
      </c>
      <c r="E6" s="6">
        <f t="shared" si="0"/>
        <v>25.494810999999999</v>
      </c>
      <c r="F6" s="5">
        <f t="shared" si="1"/>
        <v>23330.136363636364</v>
      </c>
      <c r="G6" s="5">
        <f t="shared" si="2"/>
        <v>289713.76136363635</v>
      </c>
      <c r="H6" s="5">
        <f t="shared" si="6"/>
        <v>3032917.7272727275</v>
      </c>
      <c r="I6" s="5">
        <f t="shared" si="3"/>
        <v>46354201.818181813</v>
      </c>
      <c r="J6" s="5">
        <f t="shared" si="4"/>
        <v>5155960.1363636367</v>
      </c>
      <c r="K6" s="5">
        <f t="shared" si="5"/>
        <v>64026741.261363633</v>
      </c>
      <c r="L6" s="4"/>
      <c r="M6" s="3"/>
    </row>
    <row r="7" spans="1:13" x14ac:dyDescent="0.25">
      <c r="A7">
        <v>2020</v>
      </c>
      <c r="B7" s="5">
        <f>Sheet1!M16</f>
        <v>1791914000</v>
      </c>
      <c r="C7" s="5">
        <f>Sheet1!Z16</f>
        <v>25284214000</v>
      </c>
      <c r="D7" s="6">
        <f t="shared" si="0"/>
        <v>1.791914</v>
      </c>
      <c r="E7" s="6">
        <f t="shared" si="0"/>
        <v>25.284213999999999</v>
      </c>
      <c r="F7" s="5">
        <f t="shared" si="1"/>
        <v>20362.659090909092</v>
      </c>
      <c r="G7" s="5">
        <f t="shared" si="2"/>
        <v>287320.61363636365</v>
      </c>
      <c r="H7" s="5">
        <f t="shared" si="6"/>
        <v>2647145.6818181821</v>
      </c>
      <c r="I7" s="5">
        <f t="shared" si="3"/>
        <v>45971298.181818187</v>
      </c>
      <c r="J7" s="5">
        <f t="shared" si="4"/>
        <v>4500147.6590909092</v>
      </c>
      <c r="K7" s="5">
        <f t="shared" si="5"/>
        <v>63497855.613636367</v>
      </c>
    </row>
    <row r="8" spans="1:13" x14ac:dyDescent="0.25">
      <c r="A8">
        <v>2021</v>
      </c>
      <c r="B8" s="5">
        <f>Sheet1!N16</f>
        <v>1958721000</v>
      </c>
      <c r="C8" s="5">
        <f>Sheet1!AA16</f>
        <v>25829639000</v>
      </c>
      <c r="D8" s="6">
        <f t="shared" si="0"/>
        <v>1.9587209999999999</v>
      </c>
      <c r="E8" s="6">
        <f t="shared" si="0"/>
        <v>25.829639</v>
      </c>
      <c r="F8" s="5">
        <f t="shared" si="1"/>
        <v>22258.19318181818</v>
      </c>
      <c r="G8" s="5">
        <f t="shared" si="2"/>
        <v>293518.625</v>
      </c>
      <c r="H8" s="5">
        <f t="shared" si="6"/>
        <v>2893565.1136363633</v>
      </c>
      <c r="I8" s="5">
        <f t="shared" si="3"/>
        <v>46962980</v>
      </c>
      <c r="J8" s="5">
        <f t="shared" si="4"/>
        <v>4919060.6931818174</v>
      </c>
      <c r="K8" s="5">
        <f t="shared" si="5"/>
        <v>64867616.125</v>
      </c>
    </row>
    <row r="9" spans="1:13" x14ac:dyDescent="0.25">
      <c r="A9">
        <v>2022</v>
      </c>
      <c r="B9" s="5">
        <f>Sheet1!O16</f>
        <v>1602700000</v>
      </c>
      <c r="C9" s="5">
        <f>Sheet1!AB16</f>
        <v>26545418000</v>
      </c>
      <c r="D9" s="6">
        <f t="shared" si="0"/>
        <v>1.6027</v>
      </c>
      <c r="E9" s="6">
        <f t="shared" si="0"/>
        <v>26.545418000000002</v>
      </c>
      <c r="F9" s="5">
        <f t="shared" si="1"/>
        <v>18212.5</v>
      </c>
      <c r="G9" s="5">
        <f t="shared" si="2"/>
        <v>301652.47727272729</v>
      </c>
      <c r="H9" s="5">
        <f t="shared" si="6"/>
        <v>2367625</v>
      </c>
      <c r="I9" s="5">
        <f t="shared" si="3"/>
        <v>48264396.363636367</v>
      </c>
      <c r="J9" s="5">
        <f t="shared" si="4"/>
        <v>4024962.5</v>
      </c>
      <c r="K9" s="5">
        <f t="shared" si="5"/>
        <v>66665197.477272734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Acda</dc:creator>
  <cp:lastModifiedBy>Max Acda</cp:lastModifiedBy>
  <dcterms:created xsi:type="dcterms:W3CDTF">2024-10-16T13:00:31Z</dcterms:created>
  <dcterms:modified xsi:type="dcterms:W3CDTF">2024-10-17T19:27:16Z</dcterms:modified>
</cp:coreProperties>
</file>