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ug\council-fpl\data_files\"/>
    </mc:Choice>
  </mc:AlternateContent>
  <xr:revisionPtr revIDLastSave="0" documentId="8_{67DDA7EB-865D-44D8-9298-42963A5E61D6}" xr6:coauthVersionLast="47" xr6:coauthVersionMax="47" xr10:uidLastSave="{00000000-0000-0000-0000-000000000000}"/>
  <bookViews>
    <workbookView xWindow="-80" yWindow="-80" windowWidth="19360" windowHeight="10360" xr2:uid="{00000000-000D-0000-FFFF-FFFF00000000}"/>
  </bookViews>
  <sheets>
    <sheet name="Sheet1" sheetId="1" r:id="rId1"/>
  </sheets>
  <definedNames>
    <definedName name="_xlnm._FilterDatabase" localSheetId="0" hidden="1">Sheet1!$C$5:$BC$5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6" i="1" l="1"/>
  <c r="AK27" i="1"/>
  <c r="AK28" i="1"/>
  <c r="AK29" i="1"/>
  <c r="AK30" i="1"/>
  <c r="AK31" i="1"/>
  <c r="AK32" i="1"/>
  <c r="AK33" i="1"/>
  <c r="AK34" i="1"/>
  <c r="AK35" i="1"/>
  <c r="AK36" i="1"/>
  <c r="AK37" i="1"/>
  <c r="AK24" i="1"/>
  <c r="AK25" i="1"/>
  <c r="Z42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4" i="1"/>
  <c r="AM35" i="1"/>
  <c r="AM36" i="1"/>
  <c r="AM37" i="1"/>
  <c r="BC6" i="1"/>
  <c r="BC7" i="1"/>
  <c r="AO16" i="1"/>
  <c r="AS16" i="1"/>
  <c r="AS7" i="1"/>
  <c r="AS8" i="1"/>
  <c r="AS9" i="1"/>
  <c r="AS11" i="1"/>
  <c r="AS13" i="1"/>
  <c r="AS12" i="1"/>
  <c r="AS14" i="1"/>
  <c r="AS10" i="1"/>
  <c r="AS15" i="1"/>
  <c r="AS18" i="1"/>
  <c r="AS17" i="1"/>
  <c r="AS19" i="1"/>
  <c r="AS6" i="1"/>
  <c r="AW7" i="1"/>
  <c r="AW8" i="1"/>
  <c r="AW9" i="1"/>
  <c r="AW11" i="1"/>
  <c r="AW13" i="1"/>
  <c r="AW12" i="1"/>
  <c r="AW14" i="1"/>
  <c r="AW10" i="1"/>
  <c r="AW15" i="1"/>
  <c r="AW18" i="1"/>
  <c r="AW16" i="1"/>
  <c r="AW17" i="1"/>
  <c r="AW19" i="1"/>
  <c r="AW6" i="1"/>
  <c r="BC8" i="1"/>
  <c r="BC9" i="1"/>
  <c r="BC11" i="1"/>
  <c r="BC13" i="1"/>
  <c r="BC12" i="1"/>
  <c r="BC14" i="1"/>
  <c r="BC10" i="1"/>
  <c r="BC15" i="1"/>
  <c r="BC18" i="1"/>
  <c r="BC16" i="1"/>
  <c r="BC17" i="1"/>
  <c r="BC19" i="1"/>
  <c r="AO7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AJ16" i="1"/>
  <c r="AF16" i="1"/>
  <c r="Y16" i="1"/>
  <c r="T7" i="1"/>
  <c r="T8" i="1"/>
  <c r="T9" i="1"/>
  <c r="T11" i="1"/>
  <c r="T13" i="1"/>
  <c r="T12" i="1"/>
  <c r="T14" i="1"/>
  <c r="T10" i="1"/>
  <c r="T15" i="1"/>
  <c r="T18" i="1"/>
  <c r="T16" i="1"/>
  <c r="T17" i="1"/>
  <c r="T19" i="1"/>
  <c r="T6" i="1"/>
  <c r="O16" i="1"/>
  <c r="K16" i="1"/>
  <c r="K8" i="1"/>
  <c r="BD17" i="1"/>
  <c r="AM24" i="1"/>
  <c r="AM25" i="1"/>
  <c r="AM26" i="1"/>
  <c r="AM27" i="1"/>
  <c r="AM28" i="1"/>
  <c r="AM29" i="1"/>
  <c r="AM30" i="1"/>
  <c r="AM31" i="1"/>
  <c r="AM32" i="1"/>
  <c r="AM33" i="1"/>
  <c r="AM34" i="1"/>
  <c r="Z39" i="1"/>
  <c r="AF15" i="1"/>
  <c r="O12" i="1"/>
  <c r="Y12" i="1"/>
  <c r="AF12" i="1"/>
  <c r="AJ12" i="1"/>
  <c r="AO12" i="1"/>
  <c r="O9" i="1"/>
  <c r="K10" i="1"/>
  <c r="BD6" i="1"/>
  <c r="BD12" i="1"/>
  <c r="BD14" i="1"/>
  <c r="BD18" i="1"/>
  <c r="BD13" i="1"/>
  <c r="BD7" i="1"/>
  <c r="BD9" i="1"/>
  <c r="BD10" i="1"/>
  <c r="BD16" i="1"/>
  <c r="BD15" i="1"/>
  <c r="BD19" i="1"/>
  <c r="BE16" i="1"/>
  <c r="BD8" i="1"/>
  <c r="BD11" i="1"/>
  <c r="AO11" i="1"/>
  <c r="AO15" i="1"/>
  <c r="AO8" i="1"/>
  <c r="AO10" i="1"/>
  <c r="AO6" i="1"/>
  <c r="AO9" i="1"/>
  <c r="AO18" i="1"/>
  <c r="AO13" i="1"/>
  <c r="AO19" i="1"/>
  <c r="AO14" i="1"/>
  <c r="AO17" i="1"/>
  <c r="AJ11" i="1"/>
  <c r="AJ15" i="1"/>
  <c r="AJ8" i="1"/>
  <c r="AJ10" i="1"/>
  <c r="AJ6" i="1"/>
  <c r="AJ9" i="1"/>
  <c r="AJ18" i="1"/>
  <c r="AJ13" i="1"/>
  <c r="AJ19" i="1"/>
  <c r="AJ14" i="1"/>
  <c r="AJ17" i="1"/>
  <c r="AJ7" i="1"/>
  <c r="AF11" i="1"/>
  <c r="AF8" i="1"/>
  <c r="AF10" i="1"/>
  <c r="AF6" i="1"/>
  <c r="AF9" i="1"/>
  <c r="AF18" i="1"/>
  <c r="AF13" i="1"/>
  <c r="AF19" i="1"/>
  <c r="AF14" i="1"/>
  <c r="AF17" i="1"/>
  <c r="AF7" i="1"/>
  <c r="Y11" i="1"/>
  <c r="Y15" i="1"/>
  <c r="Y8" i="1"/>
  <c r="Y10" i="1"/>
  <c r="Y6" i="1"/>
  <c r="Y9" i="1"/>
  <c r="Y18" i="1"/>
  <c r="Y13" i="1"/>
  <c r="Y19" i="1"/>
  <c r="Y14" i="1"/>
  <c r="Y17" i="1"/>
  <c r="Y7" i="1"/>
  <c r="K7" i="1"/>
  <c r="K12" i="1"/>
  <c r="BE12" i="1"/>
  <c r="K15" i="1"/>
  <c r="K6" i="1"/>
  <c r="K13" i="1"/>
  <c r="K11" i="1"/>
  <c r="K18" i="1"/>
  <c r="K14" i="1"/>
  <c r="K17" i="1"/>
  <c r="K19" i="1"/>
  <c r="K9" i="1"/>
  <c r="O11" i="1"/>
  <c r="O15" i="1"/>
  <c r="O8" i="1"/>
  <c r="O10" i="1"/>
  <c r="O6" i="1"/>
  <c r="O18" i="1"/>
  <c r="O13" i="1"/>
  <c r="O19" i="1"/>
  <c r="O14" i="1"/>
  <c r="O17" i="1"/>
  <c r="O7" i="1"/>
  <c r="BE15" i="1"/>
  <c r="G15" i="1"/>
  <c r="E52" i="1"/>
  <c r="BE17" i="1"/>
  <c r="BE18" i="1"/>
  <c r="BE8" i="1"/>
  <c r="G8" i="1"/>
  <c r="BE14" i="1"/>
  <c r="G14" i="1"/>
  <c r="E51" i="1"/>
  <c r="BE9" i="1"/>
  <c r="G9" i="1"/>
  <c r="BE11" i="1"/>
  <c r="BE19" i="1"/>
  <c r="BE6" i="1"/>
  <c r="BE7" i="1"/>
  <c r="BE13" i="1"/>
  <c r="BE10" i="1"/>
  <c r="G10" i="1"/>
  <c r="G16" i="1"/>
  <c r="G12" i="1"/>
  <c r="BF12" i="1"/>
  <c r="BF19" i="1"/>
  <c r="BF17" i="1"/>
  <c r="BF16" i="1"/>
  <c r="BF9" i="1"/>
  <c r="G7" i="1"/>
  <c r="E44" i="1"/>
  <c r="BF11" i="1"/>
  <c r="BF8" i="1"/>
  <c r="BF14" i="1"/>
  <c r="BF7" i="1"/>
  <c r="BF18" i="1"/>
  <c r="BF10" i="1"/>
  <c r="BF13" i="1"/>
  <c r="G13" i="1"/>
  <c r="BF15" i="1"/>
  <c r="E49" i="1"/>
  <c r="E54" i="1"/>
  <c r="G19" i="1"/>
  <c r="G11" i="1"/>
  <c r="E43" i="1"/>
  <c r="G6" i="1"/>
  <c r="E42" i="1"/>
  <c r="G17" i="1"/>
  <c r="E50" i="1"/>
  <c r="E45" i="1"/>
  <c r="G18" i="1"/>
  <c r="E46" i="1"/>
  <c r="E53" i="1"/>
</calcChain>
</file>

<file path=xl/sharedStrings.xml><?xml version="1.0" encoding="utf-8"?>
<sst xmlns="http://schemas.openxmlformats.org/spreadsheetml/2006/main" count="230" uniqueCount="127">
  <si>
    <t>POINTS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</si>
  <si>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</si>
  <si>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</si>
  <si>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</si>
  <si>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</si>
  <si>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</si>
  <si>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</si>
  <si>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</si>
  <si>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</si>
  <si>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</si>
  <si>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SEASON</t>
  </si>
  <si>
    <t>#</t>
  </si>
  <si>
    <t>Team</t>
  </si>
  <si>
    <t>Manager</t>
  </si>
  <si>
    <t>Department</t>
  </si>
  <si>
    <t>Total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</si>
  <si>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</si>
  <si>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</si>
  <si>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</si>
  <si>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</si>
  <si>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</si>
  <si>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</si>
  <si>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</si>
  <si>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</si>
  <si>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</si>
  <si>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</si>
  <si>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GW11</t>
  </si>
  <si>
    <t>GW12</t>
  </si>
  <si>
    <t>GW13</t>
  </si>
  <si>
    <t>GW14</t>
  </si>
  <si>
    <t>GW15</t>
  </si>
  <si>
    <t>GW16</t>
  </si>
  <si>
    <t>GW17</t>
  </si>
  <si>
    <t>GW18</t>
  </si>
  <si>
    <t>GW19</t>
  </si>
  <si>
    <t>GW20</t>
  </si>
  <si>
    <t>GW21</t>
  </si>
  <si>
    <t>GW22</t>
  </si>
  <si>
    <t>GW23</t>
  </si>
  <si>
    <t>GW31</t>
  </si>
  <si>
    <t>GW32</t>
  </si>
  <si>
    <t>GW33</t>
  </si>
  <si>
    <t>GW35</t>
  </si>
  <si>
    <t>GW36</t>
  </si>
  <si>
    <t>GW37</t>
  </si>
  <si>
    <t>Pt Diff</t>
  </si>
  <si>
    <t>Michael Kelly</t>
  </si>
  <si>
    <t>Tristan Meuross</t>
  </si>
  <si>
    <t>Neil Coventry</t>
  </si>
  <si>
    <t>Council</t>
  </si>
  <si>
    <t>La Furia Roja</t>
  </si>
  <si>
    <t>Scott Jobson</t>
  </si>
  <si>
    <t>Mathew Walsh</t>
  </si>
  <si>
    <t>Chris Dixon</t>
  </si>
  <si>
    <t>Rob Williams</t>
  </si>
  <si>
    <t>PE Teachers</t>
  </si>
  <si>
    <t>Toms Lot</t>
  </si>
  <si>
    <t>Tom Dixon</t>
  </si>
  <si>
    <t>The Johnsons</t>
  </si>
  <si>
    <t>John Cook</t>
  </si>
  <si>
    <t>Luke Jamieson</t>
  </si>
  <si>
    <t>Vicky Jones</t>
  </si>
  <si>
    <t>Dixonsquared</t>
  </si>
  <si>
    <t>Jemma Dixon</t>
  </si>
  <si>
    <t>FINISH</t>
  </si>
  <si>
    <t>Chelsea</t>
  </si>
  <si>
    <t>Liverpool</t>
  </si>
  <si>
    <t>Leeds</t>
  </si>
  <si>
    <t>Arsenal</t>
  </si>
  <si>
    <t>BRAGGING RIGHTS</t>
  </si>
  <si>
    <t>Total prize money</t>
  </si>
  <si>
    <t>Per month</t>
  </si>
  <si>
    <t>People</t>
  </si>
  <si>
    <t>Av. Points</t>
  </si>
  <si>
    <t>Remaining</t>
  </si>
  <si>
    <t>John, Rob</t>
  </si>
  <si>
    <t>The Public</t>
  </si>
  <si>
    <t>Michael</t>
  </si>
  <si>
    <t>Tom, Neil, Mat, Vicky, Luke, Scott</t>
  </si>
  <si>
    <t>Tristan</t>
  </si>
  <si>
    <t>1st</t>
  </si>
  <si>
    <t>2nd</t>
  </si>
  <si>
    <t>3rd</t>
  </si>
  <si>
    <t>Taylor Mosen</t>
  </si>
  <si>
    <t>Ace</t>
  </si>
  <si>
    <t>Taylor</t>
  </si>
  <si>
    <t>Feed The Ox</t>
  </si>
  <si>
    <t>Naby Lad</t>
  </si>
  <si>
    <t>N/A</t>
  </si>
  <si>
    <t>Buy-In</t>
  </si>
  <si>
    <t>Chris, Jemma</t>
  </si>
  <si>
    <t>John, Chris, Jemma</t>
  </si>
  <si>
    <t>Spurs</t>
  </si>
  <si>
    <t>August</t>
  </si>
  <si>
    <t>The No Scott's Club</t>
  </si>
  <si>
    <t>Mbappeé ba du dop</t>
  </si>
  <si>
    <t>No Scott's allowed</t>
  </si>
  <si>
    <t>Ronarid Rovers</t>
  </si>
  <si>
    <t>Change Name</t>
  </si>
  <si>
    <t>Beaconsfield United</t>
  </si>
  <si>
    <t>Southampton</t>
  </si>
  <si>
    <t>GW24</t>
  </si>
  <si>
    <t>DownGunnderFC</t>
  </si>
  <si>
    <t>Paul Murphy</t>
  </si>
  <si>
    <t>Rob, Paul</t>
  </si>
  <si>
    <t>AUL</t>
  </si>
  <si>
    <t>FIFA (on loan from AUL)</t>
  </si>
  <si>
    <t>GW25</t>
  </si>
  <si>
    <t>GW26</t>
  </si>
  <si>
    <t>GW27</t>
  </si>
  <si>
    <t>GW28</t>
  </si>
  <si>
    <t>GW29</t>
  </si>
  <si>
    <t>GW30</t>
  </si>
  <si>
    <t>Tom, Luke, Paul</t>
  </si>
  <si>
    <t>Neil, Michael, Tristan, Scott</t>
  </si>
  <si>
    <t>Mat W, Taylor, Vicky</t>
  </si>
  <si>
    <t>GW34</t>
  </si>
  <si>
    <t>GW38</t>
  </si>
  <si>
    <t>MONTHLY MONEY</t>
  </si>
  <si>
    <t>-</t>
  </si>
  <si>
    <t>Luke</t>
  </si>
  <si>
    <t>Mat</t>
  </si>
  <si>
    <t>Vicky</t>
  </si>
  <si>
    <t>Rob</t>
  </si>
  <si>
    <t>Best Week</t>
  </si>
  <si>
    <t>Best week</t>
  </si>
  <si>
    <t>Pay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</si>
</sst>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164" formatCode="0.0"/>
    <numFmt numFmtId="165" formatCode="_([$$-409]* #,##0_);_([$$-409]* \(#,##0\);_([$$-409]* &quot;-&quot;??_);_(@_)"/>
  </numFmts>
  <fonts count="18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0"/>
      <color theme="1"/>
      <name val="Arial"/>
      <family val="2"/>
    </font>
    <font>
      <sz val="11"/>
      <name val="Arial"/>
      <family val="2"/>
    </font>
    <font>
      <sz val="11"/>
      <color rgb="FF00B050"/>
      <name val="Arial"/>
      <family val="2"/>
    </font>
    <font>
      <sz val="11"/>
      <color rgb="FFC00000"/>
      <name val="Arial"/>
      <family val="2"/>
    </font>
    <font>
      <sz val="10"/>
      <color theme="1"/>
      <name val="Arial"/>
      <family val="2"/>
    </font>
    <font>
      <sz val="11"/>
      <color rgb="FF0070C0"/>
      <name val="Arial"/>
      <family val="2"/>
    </font>
    <font>
      <sz val="11"/>
      <color theme="0" tint="-0.34998626667073579"/>
      <name val="Arial"/>
      <family val="2"/>
    </font>
    <font>
      <sz val="11"/>
      <color theme="9"/>
      <name val="Arial"/>
      <family val="2"/>
    </font>
    <font>
      <sz val="11"/>
      <color theme="3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rgb="FFCC0000"/>
      <name val="Arial"/>
      <family val="2"/>
    </font>
    <font>
      <sz val="11"/>
      <color theme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4" borderId="0" xfId="0" applyFill="1" applyBorder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6" fontId="6" fillId="6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7" borderId="0" xfId="0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6" fontId="5" fillId="2" borderId="0" xfId="0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0" xfId="0" applyAlignment="1"/>
    <xf numFmtId="0" fontId="4" fillId="2" borderId="0" xfId="0" applyFont="1" applyFill="1" applyAlignment="1"/>
    <xf numFmtId="165" fontId="0" fillId="0" borderId="0" xfId="0" applyNumberFormat="1" applyAlignment="1"/>
    <xf numFmtId="0" fontId="1" fillId="2" borderId="1" xfId="0" applyFont="1" applyFill="1" applyBorder="1" applyAlignment="1"/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1" fillId="0" borderId="1" xfId="0" applyFont="1" applyFill="1" applyBorder="1" applyAlignment="1"/>
    <xf numFmtId="0" fontId="0" fillId="5" borderId="5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Border="1" applyAlignment="1"/>
    <xf numFmtId="165" fontId="1" fillId="0" borderId="0" xfId="0" applyNumberFormat="1" applyFont="1" applyAlignment="1"/>
    <xf numFmtId="0" fontId="1" fillId="0" borderId="0" xfId="0" applyFont="1" applyAlignment="1">
      <alignment horizontal="right"/>
    </xf>
    <xf numFmtId="0" fontId="1" fillId="5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shrinkToFit="1"/>
    </xf>
    <xf numFmtId="6" fontId="5" fillId="2" borderId="2" xfId="0" applyNumberFormat="1" applyFont="1" applyFill="1" applyBorder="1" applyAlignment="1">
      <alignment horizontal="center"/>
    </xf>
    <xf numFmtId="6" fontId="6" fillId="2" borderId="0" xfId="0" applyNumberFormat="1" applyFont="1" applyFill="1" applyAlignment="1">
      <alignment horizontal="center"/>
    </xf>
    <xf numFmtId="6" fontId="5" fillId="2" borderId="0" xfId="0" applyNumberFormat="1" applyFont="1" applyFill="1" applyAlignment="1">
      <alignment horizontal="center"/>
    </xf>
    <xf numFmtId="6" fontId="0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6" fontId="5" fillId="3" borderId="0" xfId="0" applyNumberFormat="1" applyFont="1" applyFill="1" applyAlignment="1">
      <alignment horizontal="center"/>
    </xf>
    <xf numFmtId="6" fontId="6" fillId="5" borderId="5" xfId="0" applyNumberFormat="1" applyFont="1" applyFill="1" applyBorder="1" applyAlignment="1">
      <alignment horizontal="center"/>
    </xf>
    <xf numFmtId="6" fontId="6" fillId="5" borderId="4" xfId="0" applyNumberFormat="1" applyFont="1" applyFill="1" applyBorder="1" applyAlignment="1">
      <alignment horizontal="center"/>
    </xf>
    <xf numFmtId="6" fontId="5" fillId="2" borderId="0" xfId="0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6" fontId="6" fillId="2" borderId="2" xfId="0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6" fontId="5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E8E8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4"/>
  <sheetViews>
    <sheetView tabSelected="1" zoomScaleNormal="100" workbookViewId="0">
      <pane xSplit="7" topLeftCell="H1" activePane="topRight" state="frozen"/>
      <selection pane="topRight" activeCell="C24" sqref="C24"/>
    </sheetView>
  </sheetViews>
  <sheetFormatPr defaultRowHeight="14" x14ac:dyDescent="0.3"/>
  <cols>
    <col min="1" max="1" width="4.5" bestFit="1" customWidth="1"/>
    <col min="2" max="2" width="2.6640625" customWidth="1"/>
    <col min="3" max="3" width="21" customWidth="1"/>
    <col min="4" max="4" width="17.58203125" customWidth="1"/>
    <col min="5" max="5" width="23.5" customWidth="1"/>
    <col min="6" max="6" width="14.9140625" customWidth="1"/>
    <col min="7" max="7" width="6.4140625" customWidth="1"/>
    <col min="8" max="18" width="5.9140625" style="2" customWidth="1"/>
    <col min="19" max="19" width="6" style="2" bestFit="1" customWidth="1"/>
    <col min="20" max="20" width="6" style="2" customWidth="1"/>
    <col min="21" max="23" width="6" style="2" bestFit="1" customWidth="1"/>
    <col min="24" max="24" width="6.08203125" style="2" bestFit="1" customWidth="1"/>
    <col min="25" max="25" width="6" style="2" customWidth="1"/>
    <col min="26" max="26" width="6" style="44" customWidth="1"/>
    <col min="27" max="27" width="6" style="2" bestFit="1" customWidth="1"/>
    <col min="28" max="28" width="6" style="2" customWidth="1"/>
    <col min="29" max="30" width="6" style="2" bestFit="1" customWidth="1"/>
    <col min="31" max="31" width="6.1640625" style="2" bestFit="1" customWidth="1"/>
    <col min="32" max="32" width="6" style="2" bestFit="1" customWidth="1"/>
    <col min="33" max="33" width="6.6640625" style="2" customWidth="1"/>
    <col min="34" max="34" width="6.5" style="2" customWidth="1"/>
    <col min="35" max="35" width="6" style="2" customWidth="1"/>
    <col min="36" max="39" width="5.9140625" style="2" customWidth="1"/>
    <col min="40" max="40" width="6" style="2" bestFit="1" customWidth="1"/>
    <col min="41" max="41" width="6" style="2" customWidth="1"/>
    <col min="42" max="42" width="6" style="2" bestFit="1" customWidth="1"/>
    <col min="43" max="43" width="6" style="2" customWidth="1"/>
    <col min="44" max="45" width="6" style="2" bestFit="1" customWidth="1"/>
    <col min="46" max="46" width="6" style="2" customWidth="1"/>
    <col min="47" max="48" width="6" style="2" bestFit="1" customWidth="1"/>
    <col min="49" max="50" width="6" style="2" customWidth="1"/>
    <col min="51" max="52" width="6" style="2" bestFit="1" customWidth="1"/>
    <col min="53" max="56" width="6" style="2" customWidth="1"/>
    <col min="57" max="57" width="10.08203125" style="2" customWidth="1"/>
    <col min="58" max="58" width="6.4140625" style="2" customWidth="1"/>
    <col min="59" max="59" width="17.58203125" style="2" customWidth="1"/>
    <col min="60" max="60" width="6" style="2" bestFit="1" customWidth="1"/>
    <col min="61" max="61" width="6" style="2" customWidth="1"/>
    <col min="62" max="62" width="14.08203125" style="2" bestFit="1" customWidth="1"/>
    <col min="63" max="63" width="6" style="3" bestFit="1" customWidth="1"/>
    <col min="64" max="64" width="5.6640625" customWidth="1"/>
  </cols>
  <sheetData>
    <row r="1" spans="2:63" x14ac:dyDescent="0.3">
      <c r="BJ1" s="3"/>
    </row>
    <row r="2" spans="2:63" x14ac:dyDescent="0.3">
      <c r="BI2"/>
      <c r="BJ2" s="23"/>
      <c r="BK2" s="23"/>
    </row>
    <row r="3" spans="2:63" x14ac:dyDescent="0.3">
      <c r="C3" s="1" t="s">
        <v>0</v>
      </c>
      <c r="BI3"/>
      <c r="BJ3" s="23"/>
      <c r="BK3" s="23"/>
    </row>
    <row r="4" spans="2:63" x14ac:dyDescent="0.3">
      <c r="H4" s="63" t="s">
        <v>93</v>
      </c>
      <c r="I4" s="63"/>
      <c r="J4" s="63"/>
      <c r="K4" s="63"/>
      <c r="L4" s="63" t="s">
        <v>1</v>
      </c>
      <c r="M4" s="63"/>
      <c r="N4" s="63"/>
      <c r="O4" s="63"/>
      <c r="P4" s="63" t="s">
        <v>2</v>
      </c>
      <c r="Q4" s="63"/>
      <c r="R4" s="63"/>
      <c r="S4" s="63"/>
      <c r="T4" s="63"/>
      <c r="U4" s="63" t="s">
        <v>3</v>
      </c>
      <c r="V4" s="63"/>
      <c r="W4" s="63"/>
      <c r="X4" s="63"/>
      <c r="Y4" s="63"/>
      <c r="Z4" s="63" t="s">
        <v>4</v>
      </c>
      <c r="AA4" s="63"/>
      <c r="AB4" s="63"/>
      <c r="AC4" s="63"/>
      <c r="AD4" s="63"/>
      <c r="AE4" s="63"/>
      <c r="AF4" s="63"/>
      <c r="AG4" s="63" t="s">
        <v>5</v>
      </c>
      <c r="AH4" s="63"/>
      <c r="AI4" s="63"/>
      <c r="AJ4" s="63"/>
      <c r="AK4" s="63" t="s">
        <v>6</v>
      </c>
      <c r="AL4" s="63"/>
      <c r="AM4" s="63"/>
      <c r="AN4" s="63"/>
      <c r="AO4" s="63"/>
      <c r="AP4" s="63" t="s">
        <v>7</v>
      </c>
      <c r="AQ4" s="63"/>
      <c r="AR4" s="63"/>
      <c r="AS4" s="63"/>
      <c r="AT4" s="47"/>
      <c r="AU4" s="47" t="s">
        <v>8</v>
      </c>
      <c r="AV4" s="47"/>
      <c r="AW4" s="47"/>
      <c r="AX4" s="63" t="s">
        <v>9</v>
      </c>
      <c r="AY4" s="63"/>
      <c r="AZ4" s="63"/>
      <c r="BA4" s="63"/>
      <c r="BB4" s="63"/>
      <c r="BC4" s="63"/>
      <c r="BD4" s="72" t="s">
        <v>10</v>
      </c>
      <c r="BE4" s="72"/>
      <c r="BF4" s="72"/>
      <c r="BG4" s="72"/>
      <c r="BH4" s="51"/>
      <c r="BI4" s="51"/>
      <c r="BJ4" s="51"/>
    </row>
    <row r="5" spans="2:63" x14ac:dyDescent="0.3">
      <c r="B5" s="16" t="s">
        <v>11</v>
      </c>
      <c r="C5" s="4" t="s">
        <v>12</v>
      </c>
      <c r="D5" s="19" t="s">
        <v>13</v>
      </c>
      <c r="E5" s="19" t="s">
        <v>14</v>
      </c>
      <c r="F5" s="19" t="s">
        <v>12</v>
      </c>
      <c r="G5" s="10" t="s">
        <v>15</v>
      </c>
      <c r="H5" s="7" t="s">
        <v>16</v>
      </c>
      <c r="I5" s="7" t="s">
        <v>17</v>
      </c>
      <c r="J5" s="7" t="s">
        <v>18</v>
      </c>
      <c r="K5" s="8" t="s">
        <v>15</v>
      </c>
      <c r="L5" s="7" t="s">
        <v>19</v>
      </c>
      <c r="M5" s="7" t="s">
        <v>20</v>
      </c>
      <c r="N5" s="7" t="s">
        <v>21</v>
      </c>
      <c r="O5" s="8" t="s">
        <v>15</v>
      </c>
      <c r="P5" s="7" t="s">
        <v>22</v>
      </c>
      <c r="Q5" s="7" t="s">
        <v>23</v>
      </c>
      <c r="R5" s="7" t="s">
        <v>24</v>
      </c>
      <c r="S5" s="7" t="s">
        <v>25</v>
      </c>
      <c r="T5" s="8" t="s">
        <v>15</v>
      </c>
      <c r="U5" s="7" t="s">
        <v>26</v>
      </c>
      <c r="V5" s="7" t="s">
        <v>27</v>
      </c>
      <c r="W5" s="7" t="s">
        <v>28</v>
      </c>
      <c r="X5" s="7" t="s">
        <v>29</v>
      </c>
      <c r="Y5" s="8" t="s">
        <v>15</v>
      </c>
      <c r="Z5" s="45" t="s">
        <v>30</v>
      </c>
      <c r="AA5" s="7" t="s">
        <v>31</v>
      </c>
      <c r="AB5" s="7" t="s">
        <v>32</v>
      </c>
      <c r="AC5" s="7" t="s">
        <v>33</v>
      </c>
      <c r="AD5" s="7" t="s">
        <v>34</v>
      </c>
      <c r="AE5" s="7" t="s">
        <v>35</v>
      </c>
      <c r="AF5" s="8" t="s">
        <v>15</v>
      </c>
      <c r="AG5" s="7" t="s">
        <v>36</v>
      </c>
      <c r="AH5" s="7" t="s">
        <v>37</v>
      </c>
      <c r="AI5" s="7" t="s">
        <v>38</v>
      </c>
      <c r="AJ5" s="8" t="s">
        <v>15</v>
      </c>
      <c r="AK5" s="7" t="s">
        <v>101</v>
      </c>
      <c r="AL5" s="7" t="s">
        <v>107</v>
      </c>
      <c r="AM5" s="50" t="s">
        <v>108</v>
      </c>
      <c r="AN5" s="50" t="s">
        <v>109</v>
      </c>
      <c r="AO5" s="8" t="s">
        <v>15</v>
      </c>
      <c r="AP5" s="7" t="s">
        <v>110</v>
      </c>
      <c r="AQ5" s="7" t="s">
        <v>111</v>
      </c>
      <c r="AR5" s="7" t="s">
        <v>112</v>
      </c>
      <c r="AS5" s="8" t="s">
        <v>15</v>
      </c>
      <c r="AT5" s="7" t="s">
        <v>39</v>
      </c>
      <c r="AU5" s="7" t="s">
        <v>40</v>
      </c>
      <c r="AV5" s="7" t="s">
        <v>41</v>
      </c>
      <c r="AW5" s="8" t="s">
        <v>15</v>
      </c>
      <c r="AX5" s="7" t="s">
        <v>116</v>
      </c>
      <c r="AY5" s="7" t="s">
        <v>42</v>
      </c>
      <c r="AZ5" s="7" t="s">
        <v>43</v>
      </c>
      <c r="BA5" s="7" t="s">
        <v>44</v>
      </c>
      <c r="BB5" s="7" t="s">
        <v>117</v>
      </c>
      <c r="BC5" s="8" t="s">
        <v>15</v>
      </c>
      <c r="BD5" s="43" t="s">
        <v>11</v>
      </c>
      <c r="BE5" s="42" t="s">
        <v>15</v>
      </c>
      <c r="BF5" s="42" t="s">
        <v>45</v>
      </c>
      <c r="BG5" s="42" t="s">
        <v>13</v>
      </c>
      <c r="BH5"/>
      <c r="BI5"/>
      <c r="BJ5"/>
      <c r="BK5"/>
    </row>
    <row r="6" spans="2:63" ht="14.5" x14ac:dyDescent="0.35">
      <c r="B6" s="12">
        <v>1</v>
      </c>
      <c r="C6" s="6" t="s">
        <v>87</v>
      </c>
      <c r="D6" s="5" t="s">
        <v>60</v>
      </c>
      <c r="E6" s="5" t="s">
        <v>49</v>
      </c>
      <c r="F6" s="5" t="s">
        <v>66</v>
      </c>
      <c r="G6" s="11">
        <f t="shared" ref="G6:G19" si="0">BE6</f>
        <v>2657</v>
      </c>
      <c r="H6" s="3">
        <v>100</v>
      </c>
      <c r="I6" s="3">
        <v>83</v>
      </c>
      <c r="J6" s="3">
        <v>62</v>
      </c>
      <c r="K6" s="5">
        <f t="shared" ref="K6:K19" si="1">SUM(H6:J6)</f>
        <v>245</v>
      </c>
      <c r="L6" s="3">
        <v>67</v>
      </c>
      <c r="M6" s="3">
        <v>68</v>
      </c>
      <c r="N6" s="3">
        <v>51</v>
      </c>
      <c r="O6" s="5">
        <f t="shared" ref="O6:O19" si="2">SUM(L6:N6)</f>
        <v>186</v>
      </c>
      <c r="P6" s="3">
        <v>59</v>
      </c>
      <c r="Q6" s="25">
        <v>67</v>
      </c>
      <c r="R6" s="25">
        <v>114</v>
      </c>
      <c r="S6" s="3">
        <v>59</v>
      </c>
      <c r="T6" s="37">
        <f t="shared" ref="T6:T19" si="3">SUM(P6:S6)</f>
        <v>299</v>
      </c>
      <c r="U6" s="3">
        <v>63</v>
      </c>
      <c r="V6" s="3">
        <v>80</v>
      </c>
      <c r="W6" s="3">
        <v>62</v>
      </c>
      <c r="X6" s="25">
        <v>62</v>
      </c>
      <c r="Y6" s="5">
        <f t="shared" ref="Y6:Y19" si="4">SUM(U6:X6)</f>
        <v>267</v>
      </c>
      <c r="Z6" s="48">
        <v>42</v>
      </c>
      <c r="AA6" s="3">
        <v>68</v>
      </c>
      <c r="AB6" s="3">
        <v>80</v>
      </c>
      <c r="AC6" s="3">
        <v>55</v>
      </c>
      <c r="AD6" s="3">
        <v>70</v>
      </c>
      <c r="AE6" s="25">
        <v>50</v>
      </c>
      <c r="AF6" s="37">
        <f t="shared" ref="AF6:AF19" si="5">SUM(Z6:AE6)</f>
        <v>365</v>
      </c>
      <c r="AG6" s="3">
        <v>80</v>
      </c>
      <c r="AH6" s="3">
        <v>50</v>
      </c>
      <c r="AI6" s="3">
        <v>39</v>
      </c>
      <c r="AJ6" s="5">
        <f t="shared" ref="AJ6:AJ19" si="6">SUM(AG6:AI6)</f>
        <v>169</v>
      </c>
      <c r="AK6" s="3">
        <v>73</v>
      </c>
      <c r="AL6" s="25">
        <v>81</v>
      </c>
      <c r="AM6" s="3">
        <v>128</v>
      </c>
      <c r="AN6" s="3">
        <v>42</v>
      </c>
      <c r="AO6" s="5">
        <f t="shared" ref="AO6:AO19" si="7">SUM(AK6:AN6)</f>
        <v>324</v>
      </c>
      <c r="AP6" s="3">
        <v>64</v>
      </c>
      <c r="AQ6" s="3">
        <v>90</v>
      </c>
      <c r="AR6" s="3">
        <v>65</v>
      </c>
      <c r="AS6" s="5">
        <f t="shared" ref="AS6:AS19" si="8">SUM(AP6:AR6)</f>
        <v>219</v>
      </c>
      <c r="AT6" s="3">
        <v>43</v>
      </c>
      <c r="AU6" s="3">
        <v>62</v>
      </c>
      <c r="AV6" s="25">
        <v>87</v>
      </c>
      <c r="AW6" s="5">
        <f t="shared" ref="AW6:AW19" si="9">SUM(AT6:AV6)</f>
        <v>192</v>
      </c>
      <c r="AX6" s="3">
        <v>61</v>
      </c>
      <c r="AY6" s="3">
        <v>37</v>
      </c>
      <c r="AZ6" s="3">
        <v>123</v>
      </c>
      <c r="BA6" s="25">
        <v>103</v>
      </c>
      <c r="BB6" s="3">
        <v>67</v>
      </c>
      <c r="BC6" s="5">
        <f t="shared" ref="BC6:BC19" si="10">SUM(AX6:BB6)</f>
        <v>391</v>
      </c>
      <c r="BD6" s="12">
        <f t="shared" ref="BD6:BD19" si="11">B6</f>
        <v>1</v>
      </c>
      <c r="BE6" s="21">
        <f t="shared" ref="BE6:BE19" si="12">SUM(BC6+AW6+AS6+AO6+AJ6+AF6+Y6+T6+O6+K6)</f>
        <v>2657</v>
      </c>
      <c r="BF6" s="21" t="s">
        <v>88</v>
      </c>
      <c r="BG6" s="21" t="str">
        <f t="shared" ref="BG6:BG19" si="13">D6</f>
        <v>Luke Jamieson</v>
      </c>
      <c r="BH6"/>
      <c r="BI6"/>
      <c r="BJ6"/>
      <c r="BK6"/>
    </row>
    <row r="7" spans="2:63" ht="14.5" x14ac:dyDescent="0.35">
      <c r="B7" s="12">
        <v>2</v>
      </c>
      <c r="C7" s="6" t="s">
        <v>96</v>
      </c>
      <c r="D7" s="5" t="s">
        <v>52</v>
      </c>
      <c r="E7" s="39" t="s">
        <v>106</v>
      </c>
      <c r="F7" s="5" t="s">
        <v>66</v>
      </c>
      <c r="G7" s="11">
        <f t="shared" si="0"/>
        <v>2543</v>
      </c>
      <c r="H7" s="25">
        <v>111</v>
      </c>
      <c r="I7" s="25">
        <v>88</v>
      </c>
      <c r="J7" s="25">
        <v>70</v>
      </c>
      <c r="K7" s="37">
        <f t="shared" si="1"/>
        <v>269</v>
      </c>
      <c r="L7" s="3">
        <v>71</v>
      </c>
      <c r="M7" s="3">
        <v>63</v>
      </c>
      <c r="N7" s="3">
        <v>36</v>
      </c>
      <c r="O7" s="5">
        <f t="shared" si="2"/>
        <v>170</v>
      </c>
      <c r="P7" s="3">
        <v>43</v>
      </c>
      <c r="Q7" s="3">
        <v>61</v>
      </c>
      <c r="R7" s="3">
        <v>82</v>
      </c>
      <c r="S7" s="3">
        <v>52</v>
      </c>
      <c r="T7" s="5">
        <f t="shared" si="3"/>
        <v>238</v>
      </c>
      <c r="U7" s="25">
        <v>63</v>
      </c>
      <c r="V7" s="3">
        <v>75</v>
      </c>
      <c r="W7" s="25">
        <v>68</v>
      </c>
      <c r="X7" s="3">
        <v>56</v>
      </c>
      <c r="Y7" s="5">
        <f t="shared" si="4"/>
        <v>262</v>
      </c>
      <c r="Z7" s="48">
        <v>43</v>
      </c>
      <c r="AA7" s="25">
        <v>80</v>
      </c>
      <c r="AB7" s="3">
        <v>79</v>
      </c>
      <c r="AC7" s="3">
        <v>50</v>
      </c>
      <c r="AD7" s="3">
        <v>24</v>
      </c>
      <c r="AE7" s="3">
        <v>40</v>
      </c>
      <c r="AF7" s="5">
        <f t="shared" si="5"/>
        <v>316</v>
      </c>
      <c r="AG7" s="3">
        <v>75</v>
      </c>
      <c r="AH7" s="3">
        <v>62</v>
      </c>
      <c r="AI7" s="3">
        <v>30</v>
      </c>
      <c r="AJ7" s="5">
        <f t="shared" si="6"/>
        <v>167</v>
      </c>
      <c r="AK7" s="3">
        <v>72</v>
      </c>
      <c r="AL7" s="3">
        <v>70</v>
      </c>
      <c r="AM7" s="25">
        <v>140</v>
      </c>
      <c r="AN7" s="3">
        <v>51</v>
      </c>
      <c r="AO7" s="5">
        <f t="shared" si="7"/>
        <v>333</v>
      </c>
      <c r="AP7" s="3">
        <v>60</v>
      </c>
      <c r="AQ7" s="3">
        <v>95</v>
      </c>
      <c r="AR7" s="3">
        <v>58</v>
      </c>
      <c r="AS7" s="5">
        <f t="shared" si="8"/>
        <v>213</v>
      </c>
      <c r="AT7" s="3">
        <v>54</v>
      </c>
      <c r="AU7" s="3">
        <v>63</v>
      </c>
      <c r="AV7" s="3">
        <v>77</v>
      </c>
      <c r="AW7" s="5">
        <f t="shared" si="9"/>
        <v>194</v>
      </c>
      <c r="AX7" s="3">
        <v>75</v>
      </c>
      <c r="AY7" s="3">
        <v>38</v>
      </c>
      <c r="AZ7" s="25">
        <v>172</v>
      </c>
      <c r="BA7" s="53">
        <v>35</v>
      </c>
      <c r="BB7" s="3">
        <v>61</v>
      </c>
      <c r="BC7" s="5">
        <f t="shared" si="10"/>
        <v>381</v>
      </c>
      <c r="BD7" s="12">
        <f t="shared" si="11"/>
        <v>2</v>
      </c>
      <c r="BE7" s="52">
        <f t="shared" si="12"/>
        <v>2543</v>
      </c>
      <c r="BF7" s="21">
        <f t="shared" ref="BF7:BF18" si="14">BE6-BE7</f>
        <v>114</v>
      </c>
      <c r="BG7" s="21" t="str">
        <f t="shared" si="13"/>
        <v>Mathew Walsh</v>
      </c>
      <c r="BH7"/>
      <c r="BI7"/>
      <c r="BJ7"/>
      <c r="BK7"/>
    </row>
    <row r="8" spans="2:63" ht="14.5" x14ac:dyDescent="0.35">
      <c r="B8" s="12">
        <v>3</v>
      </c>
      <c r="C8" s="6" t="s">
        <v>86</v>
      </c>
      <c r="D8" s="5" t="s">
        <v>61</v>
      </c>
      <c r="E8" s="5" t="s">
        <v>106</v>
      </c>
      <c r="F8" s="5" t="s">
        <v>66</v>
      </c>
      <c r="G8" s="11">
        <f t="shared" si="0"/>
        <v>2409</v>
      </c>
      <c r="H8" s="3">
        <v>87</v>
      </c>
      <c r="I8" s="3">
        <v>74</v>
      </c>
      <c r="J8" s="3">
        <v>66</v>
      </c>
      <c r="K8" s="5">
        <f t="shared" si="1"/>
        <v>227</v>
      </c>
      <c r="L8" s="3">
        <v>63</v>
      </c>
      <c r="M8" s="25">
        <v>77</v>
      </c>
      <c r="N8" s="3">
        <v>55</v>
      </c>
      <c r="O8" s="37">
        <f t="shared" si="2"/>
        <v>195</v>
      </c>
      <c r="P8" s="3">
        <v>50</v>
      </c>
      <c r="Q8" s="3">
        <v>48</v>
      </c>
      <c r="R8" s="3">
        <v>109</v>
      </c>
      <c r="S8" s="3">
        <v>46</v>
      </c>
      <c r="T8" s="5">
        <f t="shared" si="3"/>
        <v>253</v>
      </c>
      <c r="U8" s="3">
        <v>66</v>
      </c>
      <c r="V8" s="3">
        <v>46</v>
      </c>
      <c r="W8" s="3">
        <v>61</v>
      </c>
      <c r="X8" s="3">
        <v>71</v>
      </c>
      <c r="Y8" s="5">
        <f t="shared" si="4"/>
        <v>244</v>
      </c>
      <c r="Z8" s="48">
        <v>47</v>
      </c>
      <c r="AA8" s="3">
        <v>58</v>
      </c>
      <c r="AB8" s="3">
        <v>75</v>
      </c>
      <c r="AC8" s="3">
        <v>58</v>
      </c>
      <c r="AD8" s="3">
        <v>40</v>
      </c>
      <c r="AE8" s="3">
        <v>41</v>
      </c>
      <c r="AF8" s="5">
        <f t="shared" si="5"/>
        <v>319</v>
      </c>
      <c r="AG8" s="3">
        <v>78</v>
      </c>
      <c r="AH8" s="3">
        <v>45</v>
      </c>
      <c r="AI8" s="3">
        <v>37</v>
      </c>
      <c r="AJ8" s="5">
        <f t="shared" si="6"/>
        <v>160</v>
      </c>
      <c r="AK8" s="25">
        <v>93</v>
      </c>
      <c r="AL8" s="3">
        <v>64</v>
      </c>
      <c r="AM8" s="3">
        <v>133</v>
      </c>
      <c r="AN8" s="3">
        <v>44</v>
      </c>
      <c r="AO8" s="37">
        <f t="shared" si="7"/>
        <v>334</v>
      </c>
      <c r="AP8" s="3">
        <v>75</v>
      </c>
      <c r="AQ8" s="3">
        <v>80</v>
      </c>
      <c r="AR8" s="3">
        <v>49</v>
      </c>
      <c r="AS8" s="5">
        <f t="shared" si="8"/>
        <v>204</v>
      </c>
      <c r="AT8" s="3">
        <v>36</v>
      </c>
      <c r="AU8" s="3">
        <v>52</v>
      </c>
      <c r="AV8" s="3">
        <v>75</v>
      </c>
      <c r="AW8" s="5">
        <f t="shared" si="9"/>
        <v>163</v>
      </c>
      <c r="AX8" s="3">
        <v>61</v>
      </c>
      <c r="AY8" s="3">
        <v>39</v>
      </c>
      <c r="AZ8" s="3">
        <v>92</v>
      </c>
      <c r="BA8" s="3">
        <v>62</v>
      </c>
      <c r="BB8" s="3">
        <v>56</v>
      </c>
      <c r="BC8" s="5">
        <f t="shared" si="10"/>
        <v>310</v>
      </c>
      <c r="BD8" s="12">
        <f t="shared" si="11"/>
        <v>3</v>
      </c>
      <c r="BE8" s="52">
        <f t="shared" si="12"/>
        <v>2409</v>
      </c>
      <c r="BF8" s="22">
        <f t="shared" si="14"/>
        <v>134</v>
      </c>
      <c r="BG8" s="21" t="str">
        <f t="shared" si="13"/>
        <v>Vicky Jones</v>
      </c>
      <c r="BH8"/>
      <c r="BI8"/>
      <c r="BJ8"/>
      <c r="BK8"/>
    </row>
    <row r="9" spans="2:63" ht="14.5" x14ac:dyDescent="0.35">
      <c r="B9" s="12">
        <v>4</v>
      </c>
      <c r="C9" s="6" t="s">
        <v>50</v>
      </c>
      <c r="D9" s="5" t="s">
        <v>51</v>
      </c>
      <c r="E9" s="5" t="s">
        <v>105</v>
      </c>
      <c r="F9" s="5" t="s">
        <v>66</v>
      </c>
      <c r="G9" s="11">
        <f t="shared" si="0"/>
        <v>2397</v>
      </c>
      <c r="H9" s="3">
        <v>94</v>
      </c>
      <c r="I9" s="3">
        <v>67</v>
      </c>
      <c r="J9" s="3">
        <v>67</v>
      </c>
      <c r="K9" s="5">
        <f t="shared" si="1"/>
        <v>228</v>
      </c>
      <c r="L9" s="3">
        <v>72</v>
      </c>
      <c r="M9" s="3">
        <v>64</v>
      </c>
      <c r="N9" s="3">
        <v>48</v>
      </c>
      <c r="O9" s="5">
        <f t="shared" si="2"/>
        <v>184</v>
      </c>
      <c r="P9" s="3">
        <v>42</v>
      </c>
      <c r="Q9" s="3">
        <v>51</v>
      </c>
      <c r="R9" s="3">
        <v>90</v>
      </c>
      <c r="S9" s="3">
        <v>63</v>
      </c>
      <c r="T9" s="5">
        <f t="shared" si="3"/>
        <v>246</v>
      </c>
      <c r="U9" s="3">
        <v>59</v>
      </c>
      <c r="V9" s="25">
        <v>83</v>
      </c>
      <c r="W9" s="3">
        <v>49</v>
      </c>
      <c r="X9" s="3">
        <v>60</v>
      </c>
      <c r="Y9" s="5">
        <f t="shared" si="4"/>
        <v>251</v>
      </c>
      <c r="Z9" s="48">
        <v>43</v>
      </c>
      <c r="AA9" s="3">
        <v>60</v>
      </c>
      <c r="AB9" s="3">
        <v>64</v>
      </c>
      <c r="AC9" s="3">
        <v>57</v>
      </c>
      <c r="AD9" s="25">
        <v>72</v>
      </c>
      <c r="AE9" s="3">
        <v>38</v>
      </c>
      <c r="AF9" s="5">
        <f t="shared" si="5"/>
        <v>334</v>
      </c>
      <c r="AG9" s="3">
        <v>65</v>
      </c>
      <c r="AH9" s="3">
        <v>62</v>
      </c>
      <c r="AI9" s="3">
        <v>42</v>
      </c>
      <c r="AJ9" s="5">
        <f t="shared" si="6"/>
        <v>169</v>
      </c>
      <c r="AK9" s="3">
        <v>63</v>
      </c>
      <c r="AL9" s="3">
        <v>63</v>
      </c>
      <c r="AM9" s="3">
        <v>107</v>
      </c>
      <c r="AN9" s="3">
        <v>61</v>
      </c>
      <c r="AO9" s="5">
        <f t="shared" si="7"/>
        <v>294</v>
      </c>
      <c r="AP9" s="25">
        <v>121</v>
      </c>
      <c r="AQ9" s="3">
        <v>93</v>
      </c>
      <c r="AR9" s="3">
        <v>15</v>
      </c>
      <c r="AS9" s="5">
        <f t="shared" si="8"/>
        <v>229</v>
      </c>
      <c r="AT9" s="3">
        <v>45</v>
      </c>
      <c r="AU9" s="3">
        <v>18</v>
      </c>
      <c r="AV9" s="3">
        <v>70</v>
      </c>
      <c r="AW9" s="5">
        <f t="shared" si="9"/>
        <v>133</v>
      </c>
      <c r="AX9" s="3">
        <v>67</v>
      </c>
      <c r="AY9" s="3">
        <v>47</v>
      </c>
      <c r="AZ9" s="3">
        <v>75</v>
      </c>
      <c r="BA9" s="3">
        <v>75</v>
      </c>
      <c r="BB9" s="3">
        <v>65</v>
      </c>
      <c r="BC9" s="5">
        <f t="shared" si="10"/>
        <v>329</v>
      </c>
      <c r="BD9" s="12">
        <f t="shared" si="11"/>
        <v>4</v>
      </c>
      <c r="BE9" s="52">
        <f t="shared" si="12"/>
        <v>2397</v>
      </c>
      <c r="BF9" s="22">
        <f t="shared" si="14"/>
        <v>12</v>
      </c>
      <c r="BG9" s="21" t="str">
        <f t="shared" si="13"/>
        <v>Scott Jobson</v>
      </c>
      <c r="BH9"/>
      <c r="BI9"/>
      <c r="BJ9"/>
      <c r="BK9"/>
    </row>
    <row r="10" spans="2:63" ht="14.5" x14ac:dyDescent="0.35">
      <c r="B10" s="12">
        <v>5</v>
      </c>
      <c r="C10" s="6" t="s">
        <v>98</v>
      </c>
      <c r="D10" s="5" t="s">
        <v>54</v>
      </c>
      <c r="E10" s="5" t="s">
        <v>55</v>
      </c>
      <c r="F10" s="5" t="s">
        <v>68</v>
      </c>
      <c r="G10" s="11">
        <f t="shared" si="0"/>
        <v>2347</v>
      </c>
      <c r="H10" s="3">
        <v>72</v>
      </c>
      <c r="I10" s="3">
        <v>40</v>
      </c>
      <c r="J10" s="3">
        <v>69</v>
      </c>
      <c r="K10" s="5">
        <f t="shared" si="1"/>
        <v>181</v>
      </c>
      <c r="L10" s="3">
        <v>48</v>
      </c>
      <c r="M10" s="3">
        <v>64</v>
      </c>
      <c r="N10" s="3">
        <v>52</v>
      </c>
      <c r="O10" s="5">
        <f t="shared" si="2"/>
        <v>164</v>
      </c>
      <c r="P10" s="25">
        <v>60</v>
      </c>
      <c r="Q10" s="3">
        <v>57</v>
      </c>
      <c r="R10" s="3">
        <v>82</v>
      </c>
      <c r="S10" s="3">
        <v>42</v>
      </c>
      <c r="T10" s="5">
        <f t="shared" si="3"/>
        <v>241</v>
      </c>
      <c r="U10" s="3">
        <v>53</v>
      </c>
      <c r="V10" s="3">
        <v>63</v>
      </c>
      <c r="W10" s="3">
        <v>81</v>
      </c>
      <c r="X10" s="3">
        <v>79</v>
      </c>
      <c r="Y10" s="37">
        <f t="shared" si="4"/>
        <v>276</v>
      </c>
      <c r="Z10" s="48">
        <v>41</v>
      </c>
      <c r="AA10" s="3">
        <v>34</v>
      </c>
      <c r="AB10" s="3">
        <v>35</v>
      </c>
      <c r="AC10" s="25">
        <v>69</v>
      </c>
      <c r="AD10" s="3">
        <v>40</v>
      </c>
      <c r="AE10" s="3">
        <v>36</v>
      </c>
      <c r="AF10" s="5">
        <f t="shared" si="5"/>
        <v>255</v>
      </c>
      <c r="AG10" s="3">
        <v>52</v>
      </c>
      <c r="AH10" s="3">
        <v>52</v>
      </c>
      <c r="AI10" s="3">
        <v>34</v>
      </c>
      <c r="AJ10" s="5">
        <f t="shared" si="6"/>
        <v>138</v>
      </c>
      <c r="AK10" s="3">
        <v>60</v>
      </c>
      <c r="AL10" s="3">
        <v>64</v>
      </c>
      <c r="AM10" s="3">
        <v>67</v>
      </c>
      <c r="AN10" s="3">
        <v>49</v>
      </c>
      <c r="AO10" s="5">
        <f t="shared" si="7"/>
        <v>240</v>
      </c>
      <c r="AP10" s="3">
        <v>74</v>
      </c>
      <c r="AQ10" s="3">
        <v>86</v>
      </c>
      <c r="AR10" s="3">
        <v>47</v>
      </c>
      <c r="AS10" s="5">
        <f t="shared" si="8"/>
        <v>207</v>
      </c>
      <c r="AT10" s="25">
        <v>81</v>
      </c>
      <c r="AU10" s="3">
        <v>69</v>
      </c>
      <c r="AV10" s="3">
        <v>46</v>
      </c>
      <c r="AW10" s="5">
        <f t="shared" si="9"/>
        <v>196</v>
      </c>
      <c r="AX10" s="3">
        <v>41</v>
      </c>
      <c r="AY10" s="25">
        <v>88</v>
      </c>
      <c r="AZ10" s="3">
        <v>168</v>
      </c>
      <c r="BA10" s="3">
        <v>94</v>
      </c>
      <c r="BB10" s="3">
        <v>58</v>
      </c>
      <c r="BC10" s="37">
        <f t="shared" si="10"/>
        <v>449</v>
      </c>
      <c r="BD10" s="12">
        <f t="shared" si="11"/>
        <v>5</v>
      </c>
      <c r="BE10" s="52">
        <f t="shared" si="12"/>
        <v>2347</v>
      </c>
      <c r="BF10" s="22">
        <f t="shared" si="14"/>
        <v>50</v>
      </c>
      <c r="BG10" s="21" t="str">
        <f t="shared" si="13"/>
        <v>Rob Williams</v>
      </c>
      <c r="BH10"/>
      <c r="BI10"/>
      <c r="BJ10"/>
      <c r="BK10"/>
    </row>
    <row r="11" spans="2:63" ht="14.5" x14ac:dyDescent="0.35">
      <c r="B11" s="12">
        <v>6</v>
      </c>
      <c r="C11" s="6" t="s">
        <v>97</v>
      </c>
      <c r="D11" s="5" t="s">
        <v>48</v>
      </c>
      <c r="E11" s="5" t="s">
        <v>105</v>
      </c>
      <c r="F11" s="5" t="s">
        <v>66</v>
      </c>
      <c r="G11" s="11">
        <f t="shared" si="0"/>
        <v>2291</v>
      </c>
      <c r="H11" s="3">
        <v>101</v>
      </c>
      <c r="I11" s="3">
        <v>76</v>
      </c>
      <c r="J11" s="3">
        <v>56</v>
      </c>
      <c r="K11" s="5">
        <f t="shared" si="1"/>
        <v>233</v>
      </c>
      <c r="L11" s="3">
        <v>52</v>
      </c>
      <c r="M11" s="3">
        <v>56</v>
      </c>
      <c r="N11" s="3">
        <v>43</v>
      </c>
      <c r="O11" s="5">
        <f t="shared" si="2"/>
        <v>151</v>
      </c>
      <c r="P11" s="3">
        <v>51</v>
      </c>
      <c r="Q11" s="3">
        <v>62</v>
      </c>
      <c r="R11" s="3">
        <v>38</v>
      </c>
      <c r="S11" s="25">
        <v>88</v>
      </c>
      <c r="T11" s="5">
        <f t="shared" si="3"/>
        <v>239</v>
      </c>
      <c r="U11" s="3">
        <v>55</v>
      </c>
      <c r="V11" s="3">
        <v>67</v>
      </c>
      <c r="W11" s="3">
        <v>54</v>
      </c>
      <c r="X11" s="3">
        <v>72</v>
      </c>
      <c r="Y11" s="5">
        <f t="shared" si="4"/>
        <v>248</v>
      </c>
      <c r="Z11" s="49">
        <v>56</v>
      </c>
      <c r="AA11" s="3">
        <v>58</v>
      </c>
      <c r="AB11" s="25">
        <v>88</v>
      </c>
      <c r="AC11" s="3">
        <v>55</v>
      </c>
      <c r="AD11" s="3">
        <v>49</v>
      </c>
      <c r="AE11" s="3">
        <v>35</v>
      </c>
      <c r="AF11" s="5">
        <f t="shared" si="5"/>
        <v>341</v>
      </c>
      <c r="AG11" s="3">
        <v>67</v>
      </c>
      <c r="AH11" s="3">
        <v>53</v>
      </c>
      <c r="AI11" s="3">
        <v>49</v>
      </c>
      <c r="AJ11" s="5">
        <f t="shared" si="6"/>
        <v>169</v>
      </c>
      <c r="AK11" s="3">
        <v>78</v>
      </c>
      <c r="AL11" s="3">
        <v>24</v>
      </c>
      <c r="AM11" s="25">
        <v>140</v>
      </c>
      <c r="AN11" s="3">
        <v>52</v>
      </c>
      <c r="AO11" s="5">
        <f t="shared" si="7"/>
        <v>294</v>
      </c>
      <c r="AP11" s="3">
        <v>88</v>
      </c>
      <c r="AQ11" s="3">
        <v>87</v>
      </c>
      <c r="AR11" s="3">
        <v>27</v>
      </c>
      <c r="AS11" s="5">
        <f t="shared" si="8"/>
        <v>202</v>
      </c>
      <c r="AT11" s="3">
        <v>35</v>
      </c>
      <c r="AU11" s="3">
        <v>45</v>
      </c>
      <c r="AV11" s="3">
        <v>45</v>
      </c>
      <c r="AW11" s="5">
        <f t="shared" si="9"/>
        <v>125</v>
      </c>
      <c r="AX11" s="3">
        <v>49</v>
      </c>
      <c r="AY11" s="3">
        <v>46</v>
      </c>
      <c r="AZ11" s="3">
        <v>81</v>
      </c>
      <c r="BA11" s="3">
        <v>43</v>
      </c>
      <c r="BB11" s="3">
        <v>70</v>
      </c>
      <c r="BC11" s="5">
        <f t="shared" si="10"/>
        <v>289</v>
      </c>
      <c r="BD11" s="12">
        <f t="shared" si="11"/>
        <v>6</v>
      </c>
      <c r="BE11" s="52">
        <f t="shared" si="12"/>
        <v>2291</v>
      </c>
      <c r="BF11" s="22">
        <f t="shared" si="14"/>
        <v>56</v>
      </c>
      <c r="BG11" s="21" t="str">
        <f t="shared" si="13"/>
        <v>Neil Coventry</v>
      </c>
      <c r="BH11"/>
      <c r="BI11"/>
      <c r="BJ11"/>
      <c r="BK11"/>
    </row>
    <row r="12" spans="2:63" ht="14.5" x14ac:dyDescent="0.35">
      <c r="B12" s="12">
        <v>7</v>
      </c>
      <c r="C12" s="6" t="s">
        <v>56</v>
      </c>
      <c r="D12" s="5" t="s">
        <v>57</v>
      </c>
      <c r="E12" s="5" t="s">
        <v>49</v>
      </c>
      <c r="F12" s="5" t="s">
        <v>66</v>
      </c>
      <c r="G12" s="11">
        <f t="shared" si="0"/>
        <v>2286</v>
      </c>
      <c r="H12" s="3">
        <v>62</v>
      </c>
      <c r="I12" s="3">
        <v>65</v>
      </c>
      <c r="J12" s="3">
        <v>68</v>
      </c>
      <c r="K12" s="5">
        <f t="shared" si="1"/>
        <v>195</v>
      </c>
      <c r="L12" s="3">
        <v>71</v>
      </c>
      <c r="M12" s="3">
        <v>67</v>
      </c>
      <c r="N12" s="3">
        <v>56</v>
      </c>
      <c r="O12" s="5">
        <f t="shared" si="2"/>
        <v>194</v>
      </c>
      <c r="P12" s="3">
        <v>40</v>
      </c>
      <c r="Q12" s="3">
        <v>47</v>
      </c>
      <c r="R12" s="3">
        <v>84</v>
      </c>
      <c r="S12" s="3">
        <v>37</v>
      </c>
      <c r="T12" s="5">
        <f t="shared" si="3"/>
        <v>208</v>
      </c>
      <c r="U12" s="3">
        <v>61</v>
      </c>
      <c r="V12" s="3">
        <v>59</v>
      </c>
      <c r="W12" s="3">
        <v>49</v>
      </c>
      <c r="X12" s="3">
        <v>64</v>
      </c>
      <c r="Y12" s="5">
        <f t="shared" si="4"/>
        <v>233</v>
      </c>
      <c r="Z12" s="48">
        <v>44</v>
      </c>
      <c r="AA12" s="3">
        <v>68</v>
      </c>
      <c r="AB12" s="3">
        <v>55</v>
      </c>
      <c r="AC12" s="3">
        <v>60</v>
      </c>
      <c r="AD12" s="3">
        <v>38</v>
      </c>
      <c r="AE12" s="3">
        <v>47</v>
      </c>
      <c r="AF12" s="5">
        <f t="shared" si="5"/>
        <v>312</v>
      </c>
      <c r="AG12" s="3">
        <v>34</v>
      </c>
      <c r="AH12" s="3">
        <v>48</v>
      </c>
      <c r="AI12" s="25">
        <v>50</v>
      </c>
      <c r="AJ12" s="5">
        <f t="shared" si="6"/>
        <v>132</v>
      </c>
      <c r="AK12" s="3">
        <v>89</v>
      </c>
      <c r="AL12" s="3">
        <v>36</v>
      </c>
      <c r="AM12" s="3">
        <v>132</v>
      </c>
      <c r="AN12" s="25">
        <v>71</v>
      </c>
      <c r="AO12" s="5">
        <f t="shared" si="7"/>
        <v>328</v>
      </c>
      <c r="AP12" s="3">
        <v>120</v>
      </c>
      <c r="AQ12" s="3">
        <v>83</v>
      </c>
      <c r="AR12" s="25">
        <v>76</v>
      </c>
      <c r="AS12" s="37">
        <f t="shared" si="8"/>
        <v>279</v>
      </c>
      <c r="AT12" s="3">
        <v>34</v>
      </c>
      <c r="AU12" s="3">
        <v>31</v>
      </c>
      <c r="AV12" s="3">
        <v>81</v>
      </c>
      <c r="AW12" s="5">
        <f t="shared" si="9"/>
        <v>146</v>
      </c>
      <c r="AX12" s="3">
        <v>59</v>
      </c>
      <c r="AY12" s="3">
        <v>31</v>
      </c>
      <c r="AZ12" s="3">
        <v>63</v>
      </c>
      <c r="BA12" s="3">
        <v>37</v>
      </c>
      <c r="BB12" s="3">
        <v>69</v>
      </c>
      <c r="BC12" s="5">
        <f t="shared" si="10"/>
        <v>259</v>
      </c>
      <c r="BD12" s="12">
        <f t="shared" si="11"/>
        <v>7</v>
      </c>
      <c r="BE12" s="52">
        <f t="shared" si="12"/>
        <v>2286</v>
      </c>
      <c r="BF12" s="22">
        <f t="shared" si="14"/>
        <v>5</v>
      </c>
      <c r="BG12" s="21" t="str">
        <f t="shared" si="13"/>
        <v>Tom Dixon</v>
      </c>
      <c r="BH12"/>
      <c r="BI12"/>
      <c r="BJ12"/>
      <c r="BK12"/>
    </row>
    <row r="13" spans="2:63" ht="14.5" x14ac:dyDescent="0.35">
      <c r="B13" s="12">
        <v>8</v>
      </c>
      <c r="C13" s="6" t="s">
        <v>94</v>
      </c>
      <c r="D13" s="5" t="s">
        <v>47</v>
      </c>
      <c r="E13" s="5" t="s">
        <v>105</v>
      </c>
      <c r="F13" s="5" t="s">
        <v>100</v>
      </c>
      <c r="G13" s="11">
        <f t="shared" si="0"/>
        <v>2264</v>
      </c>
      <c r="H13" s="3">
        <v>74</v>
      </c>
      <c r="I13" s="3">
        <v>48</v>
      </c>
      <c r="J13" s="3">
        <v>69</v>
      </c>
      <c r="K13" s="5">
        <f t="shared" si="1"/>
        <v>191</v>
      </c>
      <c r="L13" s="25">
        <v>82</v>
      </c>
      <c r="M13" s="3">
        <v>51</v>
      </c>
      <c r="N13" s="3">
        <v>61</v>
      </c>
      <c r="O13" s="5">
        <f t="shared" si="2"/>
        <v>194</v>
      </c>
      <c r="P13" s="3">
        <v>37</v>
      </c>
      <c r="Q13" s="3">
        <v>60</v>
      </c>
      <c r="R13" s="3">
        <v>73</v>
      </c>
      <c r="S13" s="3">
        <v>71</v>
      </c>
      <c r="T13" s="5">
        <f t="shared" si="3"/>
        <v>241</v>
      </c>
      <c r="U13" s="3">
        <v>62</v>
      </c>
      <c r="V13" s="3">
        <v>63</v>
      </c>
      <c r="W13" s="3">
        <v>41</v>
      </c>
      <c r="X13" s="3">
        <v>78</v>
      </c>
      <c r="Y13" s="5">
        <f t="shared" si="4"/>
        <v>244</v>
      </c>
      <c r="Z13" s="48">
        <v>48</v>
      </c>
      <c r="AA13" s="3">
        <v>48</v>
      </c>
      <c r="AB13" s="3">
        <v>41</v>
      </c>
      <c r="AC13" s="3">
        <v>57</v>
      </c>
      <c r="AD13" s="3">
        <v>45</v>
      </c>
      <c r="AE13" s="3">
        <v>43</v>
      </c>
      <c r="AF13" s="5">
        <f t="shared" si="5"/>
        <v>282</v>
      </c>
      <c r="AG13" s="25">
        <v>86</v>
      </c>
      <c r="AH13" s="25">
        <v>83</v>
      </c>
      <c r="AI13" s="3">
        <v>47</v>
      </c>
      <c r="AJ13" s="37">
        <f t="shared" si="6"/>
        <v>216</v>
      </c>
      <c r="AK13" s="3">
        <v>69</v>
      </c>
      <c r="AL13" s="3">
        <v>49</v>
      </c>
      <c r="AM13" s="3">
        <v>109</v>
      </c>
      <c r="AN13" s="3">
        <v>43</v>
      </c>
      <c r="AO13" s="5">
        <f t="shared" si="7"/>
        <v>270</v>
      </c>
      <c r="AP13" s="3">
        <v>69</v>
      </c>
      <c r="AQ13" s="3">
        <v>78</v>
      </c>
      <c r="AR13" s="3">
        <v>2</v>
      </c>
      <c r="AS13" s="5">
        <f t="shared" si="8"/>
        <v>149</v>
      </c>
      <c r="AT13" s="3">
        <v>62</v>
      </c>
      <c r="AU13" s="25">
        <v>73</v>
      </c>
      <c r="AV13" s="3">
        <v>64</v>
      </c>
      <c r="AW13" s="37">
        <f t="shared" si="9"/>
        <v>199</v>
      </c>
      <c r="AX13" s="3">
        <v>67</v>
      </c>
      <c r="AY13" s="3">
        <v>31</v>
      </c>
      <c r="AZ13" s="3">
        <v>86</v>
      </c>
      <c r="BA13" s="3">
        <v>39</v>
      </c>
      <c r="BB13" s="3">
        <v>55</v>
      </c>
      <c r="BC13" s="5">
        <f t="shared" si="10"/>
        <v>278</v>
      </c>
      <c r="BD13" s="12">
        <f t="shared" si="11"/>
        <v>8</v>
      </c>
      <c r="BE13" s="52">
        <f t="shared" si="12"/>
        <v>2264</v>
      </c>
      <c r="BF13" s="22">
        <f t="shared" si="14"/>
        <v>22</v>
      </c>
      <c r="BG13" s="21" t="str">
        <f t="shared" si="13"/>
        <v>Tristan Meuross</v>
      </c>
      <c r="BH13"/>
      <c r="BI13"/>
      <c r="BJ13"/>
      <c r="BK13"/>
    </row>
    <row r="14" spans="2:63" ht="14.5" x14ac:dyDescent="0.35">
      <c r="B14" s="12">
        <v>9</v>
      </c>
      <c r="C14" s="6" t="s">
        <v>84</v>
      </c>
      <c r="D14" s="5" t="s">
        <v>83</v>
      </c>
      <c r="E14" s="39" t="s">
        <v>106</v>
      </c>
      <c r="F14" s="5" t="s">
        <v>92</v>
      </c>
      <c r="G14" s="11">
        <f t="shared" si="0"/>
        <v>2143</v>
      </c>
      <c r="H14" s="3">
        <v>59</v>
      </c>
      <c r="I14" s="3">
        <v>51</v>
      </c>
      <c r="J14" s="3">
        <v>69</v>
      </c>
      <c r="K14" s="5">
        <f t="shared" si="1"/>
        <v>179</v>
      </c>
      <c r="L14" s="3">
        <v>55</v>
      </c>
      <c r="M14" s="3">
        <v>73</v>
      </c>
      <c r="N14" s="25">
        <v>67</v>
      </c>
      <c r="O14" s="37">
        <f t="shared" si="2"/>
        <v>195</v>
      </c>
      <c r="P14" s="3">
        <v>43</v>
      </c>
      <c r="Q14" s="3">
        <v>59</v>
      </c>
      <c r="R14" s="3">
        <v>92</v>
      </c>
      <c r="S14" s="3">
        <v>35</v>
      </c>
      <c r="T14" s="5">
        <f t="shared" si="3"/>
        <v>229</v>
      </c>
      <c r="U14" s="3">
        <v>47</v>
      </c>
      <c r="V14" s="3">
        <v>59</v>
      </c>
      <c r="W14" s="3">
        <v>57</v>
      </c>
      <c r="X14" s="3">
        <v>54</v>
      </c>
      <c r="Y14" s="5">
        <f t="shared" si="4"/>
        <v>217</v>
      </c>
      <c r="Z14" s="3">
        <v>54</v>
      </c>
      <c r="AA14" s="3">
        <v>66</v>
      </c>
      <c r="AB14" s="3">
        <v>43</v>
      </c>
      <c r="AC14" s="3">
        <v>53</v>
      </c>
      <c r="AD14" s="3">
        <v>29</v>
      </c>
      <c r="AE14" s="3">
        <v>38</v>
      </c>
      <c r="AF14" s="5">
        <f t="shared" si="5"/>
        <v>283</v>
      </c>
      <c r="AG14" s="3">
        <v>68</v>
      </c>
      <c r="AH14" s="3">
        <v>39</v>
      </c>
      <c r="AI14" s="3">
        <v>31</v>
      </c>
      <c r="AJ14" s="5">
        <f t="shared" si="6"/>
        <v>138</v>
      </c>
      <c r="AK14" s="3">
        <v>51</v>
      </c>
      <c r="AL14" s="3">
        <v>63</v>
      </c>
      <c r="AM14" s="3">
        <v>117</v>
      </c>
      <c r="AN14" s="3">
        <v>42</v>
      </c>
      <c r="AO14" s="5">
        <f t="shared" si="7"/>
        <v>273</v>
      </c>
      <c r="AP14" s="3">
        <v>63</v>
      </c>
      <c r="AQ14" s="25">
        <v>111</v>
      </c>
      <c r="AR14" s="3">
        <v>18</v>
      </c>
      <c r="AS14" s="5">
        <f t="shared" si="8"/>
        <v>192</v>
      </c>
      <c r="AT14" s="3">
        <v>31</v>
      </c>
      <c r="AU14" s="3">
        <v>29</v>
      </c>
      <c r="AV14" s="3">
        <v>56</v>
      </c>
      <c r="AW14" s="5">
        <f t="shared" si="9"/>
        <v>116</v>
      </c>
      <c r="AX14" s="3">
        <v>60</v>
      </c>
      <c r="AY14" s="3">
        <v>57</v>
      </c>
      <c r="AZ14" s="3">
        <v>95</v>
      </c>
      <c r="BA14" s="3">
        <v>58</v>
      </c>
      <c r="BB14" s="3">
        <v>51</v>
      </c>
      <c r="BC14" s="5">
        <f t="shared" si="10"/>
        <v>321</v>
      </c>
      <c r="BD14" s="12">
        <f t="shared" si="11"/>
        <v>9</v>
      </c>
      <c r="BE14" s="52">
        <f t="shared" si="12"/>
        <v>2143</v>
      </c>
      <c r="BF14" s="22">
        <f t="shared" si="14"/>
        <v>121</v>
      </c>
      <c r="BG14" s="21" t="str">
        <f t="shared" si="13"/>
        <v>Taylor Mosen</v>
      </c>
      <c r="BH14"/>
      <c r="BI14"/>
      <c r="BJ14"/>
      <c r="BK14"/>
    </row>
    <row r="15" spans="2:63" ht="14.5" x14ac:dyDescent="0.35">
      <c r="B15" s="12">
        <v>10</v>
      </c>
      <c r="C15" s="6" t="s">
        <v>95</v>
      </c>
      <c r="D15" s="5" t="s">
        <v>46</v>
      </c>
      <c r="E15" s="5" t="s">
        <v>105</v>
      </c>
      <c r="F15" s="5" t="s">
        <v>65</v>
      </c>
      <c r="G15" s="11">
        <f t="shared" si="0"/>
        <v>2119</v>
      </c>
      <c r="H15" s="3">
        <v>82</v>
      </c>
      <c r="I15" s="3">
        <v>38</v>
      </c>
      <c r="J15" s="3">
        <v>49</v>
      </c>
      <c r="K15" s="5">
        <f t="shared" si="1"/>
        <v>169</v>
      </c>
      <c r="L15" s="3">
        <v>67</v>
      </c>
      <c r="M15" s="3">
        <v>62</v>
      </c>
      <c r="N15" s="3">
        <v>53</v>
      </c>
      <c r="O15" s="5">
        <f t="shared" si="2"/>
        <v>182</v>
      </c>
      <c r="P15" s="3">
        <v>37</v>
      </c>
      <c r="Q15" s="3">
        <v>56</v>
      </c>
      <c r="R15" s="3">
        <v>70</v>
      </c>
      <c r="S15" s="3">
        <v>31</v>
      </c>
      <c r="T15" s="5">
        <f t="shared" si="3"/>
        <v>194</v>
      </c>
      <c r="U15" s="3">
        <v>52</v>
      </c>
      <c r="V15" s="3">
        <v>66</v>
      </c>
      <c r="W15" s="3">
        <v>59</v>
      </c>
      <c r="X15" s="3">
        <v>56</v>
      </c>
      <c r="Y15" s="5">
        <f t="shared" si="4"/>
        <v>233</v>
      </c>
      <c r="Z15" s="48">
        <v>49</v>
      </c>
      <c r="AA15" s="3">
        <v>74</v>
      </c>
      <c r="AB15" s="3">
        <v>56</v>
      </c>
      <c r="AC15" s="3">
        <v>33</v>
      </c>
      <c r="AD15" s="3">
        <v>32</v>
      </c>
      <c r="AE15" s="3">
        <v>34</v>
      </c>
      <c r="AF15" s="5">
        <f t="shared" si="5"/>
        <v>278</v>
      </c>
      <c r="AG15" s="3">
        <v>34</v>
      </c>
      <c r="AH15" s="3">
        <v>48</v>
      </c>
      <c r="AI15" s="3">
        <v>42</v>
      </c>
      <c r="AJ15" s="5">
        <f t="shared" si="6"/>
        <v>124</v>
      </c>
      <c r="AK15" s="3">
        <v>49</v>
      </c>
      <c r="AL15" s="3">
        <v>45</v>
      </c>
      <c r="AM15" s="3">
        <v>115</v>
      </c>
      <c r="AN15" s="3">
        <v>37</v>
      </c>
      <c r="AO15" s="5">
        <f t="shared" si="7"/>
        <v>246</v>
      </c>
      <c r="AP15" s="3">
        <v>53</v>
      </c>
      <c r="AQ15" s="3">
        <v>92</v>
      </c>
      <c r="AR15" s="3">
        <v>53</v>
      </c>
      <c r="AS15" s="5">
        <f t="shared" si="8"/>
        <v>198</v>
      </c>
      <c r="AT15" s="3">
        <v>50</v>
      </c>
      <c r="AU15" s="3">
        <v>67</v>
      </c>
      <c r="AV15" s="3">
        <v>67</v>
      </c>
      <c r="AW15" s="5">
        <f t="shared" si="9"/>
        <v>184</v>
      </c>
      <c r="AX15" s="3">
        <v>58</v>
      </c>
      <c r="AY15" s="3">
        <v>60</v>
      </c>
      <c r="AZ15" s="3">
        <v>87</v>
      </c>
      <c r="BA15" s="3">
        <v>33</v>
      </c>
      <c r="BB15" s="25">
        <v>73</v>
      </c>
      <c r="BC15" s="5">
        <f t="shared" si="10"/>
        <v>311</v>
      </c>
      <c r="BD15" s="12">
        <f t="shared" si="11"/>
        <v>10</v>
      </c>
      <c r="BE15" s="52">
        <f t="shared" si="12"/>
        <v>2119</v>
      </c>
      <c r="BF15" s="22">
        <f t="shared" si="14"/>
        <v>24</v>
      </c>
      <c r="BG15" s="21" t="str">
        <f t="shared" si="13"/>
        <v>Michael Kelly</v>
      </c>
      <c r="BH15"/>
      <c r="BI15"/>
      <c r="BJ15"/>
      <c r="BK15"/>
    </row>
    <row r="16" spans="2:63" ht="14.5" x14ac:dyDescent="0.35">
      <c r="B16" s="12">
        <v>11</v>
      </c>
      <c r="C16" s="6" t="s">
        <v>102</v>
      </c>
      <c r="D16" s="5" t="s">
        <v>103</v>
      </c>
      <c r="E16" s="5" t="s">
        <v>49</v>
      </c>
      <c r="F16" s="5" t="s">
        <v>68</v>
      </c>
      <c r="G16" s="11">
        <f t="shared" si="0"/>
        <v>1711</v>
      </c>
      <c r="H16" s="3">
        <v>32</v>
      </c>
      <c r="I16" s="3">
        <v>61</v>
      </c>
      <c r="J16" s="3">
        <v>41</v>
      </c>
      <c r="K16" s="5">
        <f t="shared" si="1"/>
        <v>134</v>
      </c>
      <c r="L16" s="3">
        <v>49</v>
      </c>
      <c r="M16" s="3">
        <v>70</v>
      </c>
      <c r="N16" s="3">
        <v>54</v>
      </c>
      <c r="O16" s="5">
        <f t="shared" si="2"/>
        <v>173</v>
      </c>
      <c r="P16" s="3">
        <v>33</v>
      </c>
      <c r="Q16" s="3">
        <v>30</v>
      </c>
      <c r="R16" s="3">
        <v>65</v>
      </c>
      <c r="S16" s="3">
        <v>18</v>
      </c>
      <c r="T16" s="5">
        <f t="shared" si="3"/>
        <v>146</v>
      </c>
      <c r="U16" s="3">
        <v>39</v>
      </c>
      <c r="V16" s="3">
        <v>49</v>
      </c>
      <c r="W16" s="3">
        <v>52</v>
      </c>
      <c r="X16" s="3">
        <v>32</v>
      </c>
      <c r="Y16" s="5">
        <f t="shared" si="4"/>
        <v>172</v>
      </c>
      <c r="Z16" s="2">
        <v>34</v>
      </c>
      <c r="AA16" s="3">
        <v>58</v>
      </c>
      <c r="AB16" s="3">
        <v>45</v>
      </c>
      <c r="AC16" s="3">
        <v>33</v>
      </c>
      <c r="AD16" s="3">
        <v>23</v>
      </c>
      <c r="AE16" s="3">
        <v>27</v>
      </c>
      <c r="AF16" s="5">
        <f t="shared" si="5"/>
        <v>220</v>
      </c>
      <c r="AG16" s="3">
        <v>41</v>
      </c>
      <c r="AH16" s="3">
        <v>37</v>
      </c>
      <c r="AI16" s="3">
        <v>39</v>
      </c>
      <c r="AJ16" s="5">
        <f t="shared" si="6"/>
        <v>117</v>
      </c>
      <c r="AK16" s="3">
        <v>54</v>
      </c>
      <c r="AL16" s="3">
        <v>42</v>
      </c>
      <c r="AM16" s="3">
        <v>37</v>
      </c>
      <c r="AN16" s="3">
        <v>33</v>
      </c>
      <c r="AO16" s="5">
        <f t="shared" si="7"/>
        <v>166</v>
      </c>
      <c r="AP16" s="3">
        <v>38</v>
      </c>
      <c r="AQ16" s="3">
        <v>90</v>
      </c>
      <c r="AR16" s="3">
        <v>16</v>
      </c>
      <c r="AS16" s="5">
        <f t="shared" si="8"/>
        <v>144</v>
      </c>
      <c r="AT16" s="3">
        <v>56</v>
      </c>
      <c r="AU16" s="3">
        <v>45</v>
      </c>
      <c r="AV16" s="3">
        <v>71</v>
      </c>
      <c r="AW16" s="5">
        <f t="shared" si="9"/>
        <v>172</v>
      </c>
      <c r="AX16" s="25">
        <v>82</v>
      </c>
      <c r="AY16" s="3">
        <v>45</v>
      </c>
      <c r="AZ16" s="3">
        <v>76</v>
      </c>
      <c r="BA16" s="3">
        <v>46</v>
      </c>
      <c r="BB16" s="3">
        <v>18</v>
      </c>
      <c r="BC16" s="5">
        <f t="shared" si="10"/>
        <v>267</v>
      </c>
      <c r="BD16" s="12">
        <f t="shared" si="11"/>
        <v>11</v>
      </c>
      <c r="BE16" s="52">
        <f t="shared" si="12"/>
        <v>1711</v>
      </c>
      <c r="BF16" s="22">
        <f t="shared" si="14"/>
        <v>408</v>
      </c>
      <c r="BG16" s="21" t="str">
        <f t="shared" si="13"/>
        <v>Paul Murphy</v>
      </c>
      <c r="BH16"/>
      <c r="BI16"/>
      <c r="BJ16"/>
      <c r="BK16"/>
    </row>
    <row r="17" spans="1:65" ht="14.5" x14ac:dyDescent="0.35">
      <c r="B17" s="12">
        <v>12</v>
      </c>
      <c r="C17" s="6" t="s">
        <v>58</v>
      </c>
      <c r="D17" s="5" t="s">
        <v>59</v>
      </c>
      <c r="E17" s="5" t="s">
        <v>55</v>
      </c>
      <c r="F17" s="5" t="s">
        <v>67</v>
      </c>
      <c r="G17" s="11">
        <f t="shared" si="0"/>
        <v>1705</v>
      </c>
      <c r="H17" s="3">
        <v>47</v>
      </c>
      <c r="I17" s="3">
        <v>56</v>
      </c>
      <c r="J17" s="3">
        <v>48</v>
      </c>
      <c r="K17" s="5">
        <f t="shared" si="1"/>
        <v>151</v>
      </c>
      <c r="L17" s="3">
        <v>49</v>
      </c>
      <c r="M17" s="3">
        <v>36</v>
      </c>
      <c r="N17" s="3">
        <v>53</v>
      </c>
      <c r="O17" s="5">
        <f t="shared" si="2"/>
        <v>138</v>
      </c>
      <c r="P17" s="3">
        <v>42</v>
      </c>
      <c r="Q17" s="3">
        <v>33</v>
      </c>
      <c r="R17" s="3">
        <v>48</v>
      </c>
      <c r="S17" s="3">
        <v>41</v>
      </c>
      <c r="T17" s="5">
        <f t="shared" si="3"/>
        <v>164</v>
      </c>
      <c r="U17" s="3">
        <v>32</v>
      </c>
      <c r="V17" s="3">
        <v>53</v>
      </c>
      <c r="W17" s="3">
        <v>52</v>
      </c>
      <c r="X17" s="3">
        <v>45</v>
      </c>
      <c r="Y17" s="5">
        <f t="shared" si="4"/>
        <v>182</v>
      </c>
      <c r="Z17" s="48">
        <v>41</v>
      </c>
      <c r="AA17" s="3">
        <v>21</v>
      </c>
      <c r="AB17" s="3">
        <v>23</v>
      </c>
      <c r="AC17" s="3">
        <v>25</v>
      </c>
      <c r="AD17" s="3">
        <v>43</v>
      </c>
      <c r="AE17" s="3">
        <v>40</v>
      </c>
      <c r="AF17" s="5">
        <f t="shared" si="5"/>
        <v>193</v>
      </c>
      <c r="AG17" s="3">
        <v>48</v>
      </c>
      <c r="AH17" s="3">
        <v>45</v>
      </c>
      <c r="AI17" s="3">
        <v>23</v>
      </c>
      <c r="AJ17" s="5">
        <f t="shared" si="6"/>
        <v>116</v>
      </c>
      <c r="AK17" s="3">
        <v>42</v>
      </c>
      <c r="AL17" s="3">
        <v>33</v>
      </c>
      <c r="AM17" s="3">
        <v>40</v>
      </c>
      <c r="AN17" s="3">
        <v>55</v>
      </c>
      <c r="AO17" s="5">
        <f t="shared" si="7"/>
        <v>170</v>
      </c>
      <c r="AP17" s="3">
        <v>51</v>
      </c>
      <c r="AQ17" s="3">
        <v>58</v>
      </c>
      <c r="AR17" s="3">
        <v>31</v>
      </c>
      <c r="AS17" s="5">
        <f t="shared" si="8"/>
        <v>140</v>
      </c>
      <c r="AT17" s="3">
        <v>50</v>
      </c>
      <c r="AU17" s="3">
        <v>58</v>
      </c>
      <c r="AV17" s="3">
        <v>34</v>
      </c>
      <c r="AW17" s="5">
        <f t="shared" si="9"/>
        <v>142</v>
      </c>
      <c r="AX17" s="3">
        <v>30</v>
      </c>
      <c r="AY17" s="3">
        <v>44</v>
      </c>
      <c r="AZ17" s="3">
        <v>107</v>
      </c>
      <c r="BA17" s="3">
        <v>66</v>
      </c>
      <c r="BB17" s="3">
        <v>62</v>
      </c>
      <c r="BC17" s="5">
        <f t="shared" si="10"/>
        <v>309</v>
      </c>
      <c r="BD17" s="12">
        <f t="shared" si="11"/>
        <v>12</v>
      </c>
      <c r="BE17" s="52">
        <f t="shared" si="12"/>
        <v>1705</v>
      </c>
      <c r="BF17" s="29">
        <f t="shared" si="14"/>
        <v>6</v>
      </c>
      <c r="BG17" s="21" t="str">
        <f t="shared" si="13"/>
        <v>John Cook</v>
      </c>
      <c r="BH17"/>
      <c r="BI17"/>
      <c r="BJ17"/>
      <c r="BK17"/>
    </row>
    <row r="18" spans="1:65" ht="14.5" x14ac:dyDescent="0.35">
      <c r="B18" s="12">
        <v>13</v>
      </c>
      <c r="C18" s="6" t="s">
        <v>99</v>
      </c>
      <c r="D18" s="5" t="s">
        <v>53</v>
      </c>
      <c r="E18" s="5" t="s">
        <v>76</v>
      </c>
      <c r="F18" s="5" t="s">
        <v>67</v>
      </c>
      <c r="G18" s="11">
        <f t="shared" si="0"/>
        <v>1618</v>
      </c>
      <c r="H18" s="3">
        <v>33</v>
      </c>
      <c r="I18" s="3">
        <v>46</v>
      </c>
      <c r="J18" s="3">
        <v>68</v>
      </c>
      <c r="K18" s="5">
        <f t="shared" si="1"/>
        <v>147</v>
      </c>
      <c r="L18" s="3">
        <v>42</v>
      </c>
      <c r="M18" s="3">
        <v>49</v>
      </c>
      <c r="N18" s="3">
        <v>48</v>
      </c>
      <c r="O18" s="5">
        <f t="shared" si="2"/>
        <v>139</v>
      </c>
      <c r="P18" s="3">
        <v>35</v>
      </c>
      <c r="Q18" s="3">
        <v>56</v>
      </c>
      <c r="R18" s="3">
        <v>41</v>
      </c>
      <c r="S18" s="3">
        <v>19</v>
      </c>
      <c r="T18" s="5">
        <f t="shared" si="3"/>
        <v>151</v>
      </c>
      <c r="U18" s="3">
        <v>49</v>
      </c>
      <c r="V18" s="3">
        <v>62</v>
      </c>
      <c r="W18" s="3">
        <v>45</v>
      </c>
      <c r="X18" s="3">
        <v>34</v>
      </c>
      <c r="Y18" s="5">
        <f t="shared" si="4"/>
        <v>190</v>
      </c>
      <c r="Z18" s="48">
        <v>51</v>
      </c>
      <c r="AA18" s="3">
        <v>50</v>
      </c>
      <c r="AB18" s="3">
        <v>52</v>
      </c>
      <c r="AC18" s="3">
        <v>44</v>
      </c>
      <c r="AD18" s="3">
        <v>18</v>
      </c>
      <c r="AE18" s="3">
        <v>40</v>
      </c>
      <c r="AF18" s="5">
        <f t="shared" si="5"/>
        <v>255</v>
      </c>
      <c r="AG18" s="3">
        <v>37</v>
      </c>
      <c r="AH18" s="3">
        <v>50</v>
      </c>
      <c r="AI18" s="3">
        <v>30</v>
      </c>
      <c r="AJ18" s="5">
        <f t="shared" si="6"/>
        <v>117</v>
      </c>
      <c r="AK18" s="3">
        <v>41</v>
      </c>
      <c r="AL18" s="3">
        <v>26</v>
      </c>
      <c r="AM18" s="3">
        <v>28</v>
      </c>
      <c r="AN18" s="3">
        <v>21</v>
      </c>
      <c r="AO18" s="5">
        <f t="shared" si="7"/>
        <v>116</v>
      </c>
      <c r="AP18" s="3">
        <v>56</v>
      </c>
      <c r="AQ18" s="3">
        <v>54</v>
      </c>
      <c r="AR18" s="3">
        <v>4</v>
      </c>
      <c r="AS18" s="5">
        <f t="shared" si="8"/>
        <v>114</v>
      </c>
      <c r="AT18" s="3">
        <v>50</v>
      </c>
      <c r="AU18" s="3">
        <v>64</v>
      </c>
      <c r="AV18" s="3">
        <v>47</v>
      </c>
      <c r="AW18" s="5">
        <f t="shared" si="9"/>
        <v>161</v>
      </c>
      <c r="AX18" s="3">
        <v>59</v>
      </c>
      <c r="AY18" s="3">
        <v>34</v>
      </c>
      <c r="AZ18" s="3">
        <v>64</v>
      </c>
      <c r="BA18" s="3">
        <v>32</v>
      </c>
      <c r="BB18" s="3">
        <v>39</v>
      </c>
      <c r="BC18" s="5">
        <f t="shared" si="10"/>
        <v>228</v>
      </c>
      <c r="BD18" s="12">
        <f t="shared" si="11"/>
        <v>13</v>
      </c>
      <c r="BE18" s="52">
        <f t="shared" si="12"/>
        <v>1618</v>
      </c>
      <c r="BF18" s="29">
        <f t="shared" si="14"/>
        <v>87</v>
      </c>
      <c r="BG18" s="29" t="str">
        <f t="shared" si="13"/>
        <v>Chris Dixon</v>
      </c>
      <c r="BH18"/>
      <c r="BI18"/>
      <c r="BJ18"/>
      <c r="BK18"/>
    </row>
    <row r="19" spans="1:65" ht="14.5" x14ac:dyDescent="0.35">
      <c r="B19" s="12">
        <v>14</v>
      </c>
      <c r="C19" s="6" t="s">
        <v>62</v>
      </c>
      <c r="D19" s="5" t="s">
        <v>63</v>
      </c>
      <c r="E19" s="5" t="s">
        <v>76</v>
      </c>
      <c r="F19" s="5" t="s">
        <v>67</v>
      </c>
      <c r="G19" s="11">
        <f t="shared" si="0"/>
        <v>1577</v>
      </c>
      <c r="H19" s="3">
        <v>61</v>
      </c>
      <c r="I19" s="3">
        <v>29</v>
      </c>
      <c r="J19" s="3">
        <v>37</v>
      </c>
      <c r="K19" s="5">
        <f t="shared" si="1"/>
        <v>127</v>
      </c>
      <c r="L19" s="3">
        <v>41</v>
      </c>
      <c r="M19" s="3">
        <v>40</v>
      </c>
      <c r="N19" s="3">
        <v>32</v>
      </c>
      <c r="O19" s="5">
        <f t="shared" si="2"/>
        <v>113</v>
      </c>
      <c r="P19" s="3">
        <v>58</v>
      </c>
      <c r="Q19" s="3">
        <v>50</v>
      </c>
      <c r="R19" s="3">
        <v>18</v>
      </c>
      <c r="S19" s="3">
        <v>50</v>
      </c>
      <c r="T19" s="5">
        <f t="shared" si="3"/>
        <v>176</v>
      </c>
      <c r="U19" s="3">
        <v>35</v>
      </c>
      <c r="V19" s="3">
        <v>29</v>
      </c>
      <c r="W19" s="3">
        <v>30</v>
      </c>
      <c r="X19" s="3">
        <v>56</v>
      </c>
      <c r="Y19" s="5">
        <f t="shared" si="4"/>
        <v>150</v>
      </c>
      <c r="Z19" s="2">
        <v>37</v>
      </c>
      <c r="AA19" s="3">
        <v>35</v>
      </c>
      <c r="AB19" s="3">
        <v>18</v>
      </c>
      <c r="AC19" s="3">
        <v>30</v>
      </c>
      <c r="AD19" s="3">
        <v>34</v>
      </c>
      <c r="AE19" s="3">
        <v>30</v>
      </c>
      <c r="AF19" s="5">
        <f t="shared" si="5"/>
        <v>184</v>
      </c>
      <c r="AG19" s="3">
        <v>27</v>
      </c>
      <c r="AH19" s="3">
        <v>67</v>
      </c>
      <c r="AI19" s="3">
        <v>29</v>
      </c>
      <c r="AJ19" s="5">
        <f t="shared" si="6"/>
        <v>123</v>
      </c>
      <c r="AK19" s="3">
        <v>31</v>
      </c>
      <c r="AL19" s="3">
        <v>36</v>
      </c>
      <c r="AM19" s="3">
        <v>73</v>
      </c>
      <c r="AN19" s="3">
        <v>49</v>
      </c>
      <c r="AO19" s="5">
        <f t="shared" si="7"/>
        <v>189</v>
      </c>
      <c r="AP19" s="3">
        <v>45</v>
      </c>
      <c r="AQ19" s="3">
        <v>52</v>
      </c>
      <c r="AR19" s="3">
        <v>62</v>
      </c>
      <c r="AS19" s="5">
        <f t="shared" si="8"/>
        <v>159</v>
      </c>
      <c r="AT19" s="3">
        <v>42</v>
      </c>
      <c r="AU19" s="3">
        <v>60</v>
      </c>
      <c r="AV19" s="3">
        <v>51</v>
      </c>
      <c r="AW19" s="5">
        <f t="shared" si="9"/>
        <v>153</v>
      </c>
      <c r="AX19" s="3">
        <v>25</v>
      </c>
      <c r="AY19" s="3">
        <v>64</v>
      </c>
      <c r="AZ19" s="3">
        <v>47</v>
      </c>
      <c r="BA19" s="3">
        <v>25</v>
      </c>
      <c r="BB19" s="3">
        <v>42</v>
      </c>
      <c r="BC19" s="5">
        <f t="shared" si="10"/>
        <v>203</v>
      </c>
      <c r="BD19" s="12">
        <f t="shared" si="11"/>
        <v>14</v>
      </c>
      <c r="BE19" s="52">
        <f t="shared" si="12"/>
        <v>1577</v>
      </c>
      <c r="BF19" s="22">
        <f>BE17-BE19</f>
        <v>128</v>
      </c>
      <c r="BG19" s="22" t="str">
        <f t="shared" si="13"/>
        <v>Jemma Dixon</v>
      </c>
      <c r="BH19"/>
      <c r="BI19"/>
      <c r="BJ19"/>
      <c r="BK19"/>
    </row>
    <row r="20" spans="1:65" x14ac:dyDescent="0.3">
      <c r="BI20"/>
      <c r="BJ20" s="9"/>
      <c r="BK20" s="23"/>
    </row>
    <row r="21" spans="1:65" x14ac:dyDescent="0.3">
      <c r="C21" s="1" t="s">
        <v>118</v>
      </c>
    </row>
    <row r="22" spans="1:65" x14ac:dyDescent="0.3">
      <c r="AH22" s="54"/>
      <c r="AI22" s="54"/>
      <c r="AJ22" s="57" t="s">
        <v>10</v>
      </c>
      <c r="AK22" s="57"/>
      <c r="AL22" s="57"/>
      <c r="AM22" s="57"/>
      <c r="AN22" s="57"/>
      <c r="AO22" s="57"/>
      <c r="AP22" s="57"/>
      <c r="BK22" s="24"/>
    </row>
    <row r="23" spans="1:65" x14ac:dyDescent="0.3">
      <c r="B23" s="16" t="s">
        <v>11</v>
      </c>
      <c r="C23" s="4" t="s">
        <v>12</v>
      </c>
      <c r="D23" s="19" t="s">
        <v>13</v>
      </c>
      <c r="E23" s="10" t="s">
        <v>15</v>
      </c>
      <c r="F23" s="70" t="s">
        <v>89</v>
      </c>
      <c r="G23" s="70"/>
      <c r="H23" s="70" t="s">
        <v>93</v>
      </c>
      <c r="I23" s="70"/>
      <c r="J23" s="70" t="s">
        <v>1</v>
      </c>
      <c r="K23" s="70"/>
      <c r="L23" s="70" t="s">
        <v>2</v>
      </c>
      <c r="M23" s="70"/>
      <c r="N23" s="70" t="s">
        <v>3</v>
      </c>
      <c r="O23" s="70"/>
      <c r="P23" s="70" t="s">
        <v>4</v>
      </c>
      <c r="Q23" s="70"/>
      <c r="R23" s="70" t="s">
        <v>5</v>
      </c>
      <c r="S23" s="70"/>
      <c r="T23" s="70" t="s">
        <v>6</v>
      </c>
      <c r="U23" s="70"/>
      <c r="V23" s="70" t="s">
        <v>7</v>
      </c>
      <c r="W23" s="70"/>
      <c r="X23" s="70" t="s">
        <v>8</v>
      </c>
      <c r="Y23" s="70"/>
      <c r="Z23" s="70" t="s">
        <v>9</v>
      </c>
      <c r="AA23" s="70"/>
      <c r="AB23" s="58" t="s">
        <v>124</v>
      </c>
      <c r="AC23" s="58"/>
      <c r="AE23" s="70" t="s">
        <v>64</v>
      </c>
      <c r="AF23" s="70"/>
      <c r="AG23" s="71"/>
      <c r="AH23" s="71"/>
      <c r="AJ23" s="16" t="s">
        <v>11</v>
      </c>
      <c r="AK23" s="74" t="s">
        <v>15</v>
      </c>
      <c r="AL23" s="75"/>
      <c r="AM23" s="76" t="s">
        <v>13</v>
      </c>
      <c r="AN23" s="77"/>
      <c r="AO23" s="77"/>
      <c r="AP23" s="77"/>
      <c r="AQ23" s="2" t="s">
        <v>126</v>
      </c>
      <c r="BK23" s="2"/>
      <c r="BL23" s="2"/>
      <c r="BM23" s="24"/>
    </row>
    <row r="24" spans="1:65" ht="14.25" customHeight="1" x14ac:dyDescent="0.35">
      <c r="A24" s="13"/>
      <c r="B24" s="12">
        <v>1</v>
      </c>
      <c r="C24" s="6" t="s">
        <v>87</v>
      </c>
      <c r="D24" s="5" t="s">
        <v>60</v>
      </c>
      <c r="E24" s="18">
        <f>SUM(F24:AC24)</f>
        <v>20</v>
      </c>
      <c r="F24" s="78">
        <v>-20</v>
      </c>
      <c r="G24" s="78"/>
      <c r="H24" s="61">
        <v>0</v>
      </c>
      <c r="I24" s="61"/>
      <c r="J24" s="59">
        <v>0</v>
      </c>
      <c r="K24" s="59"/>
      <c r="L24" s="60">
        <v>20</v>
      </c>
      <c r="M24" s="60"/>
      <c r="N24" s="59">
        <v>0</v>
      </c>
      <c r="O24" s="59"/>
      <c r="P24" s="73">
        <v>20</v>
      </c>
      <c r="Q24" s="73"/>
      <c r="R24" s="59">
        <v>0</v>
      </c>
      <c r="S24" s="59"/>
      <c r="T24" s="59">
        <v>0</v>
      </c>
      <c r="U24" s="59"/>
      <c r="V24" s="59">
        <v>0</v>
      </c>
      <c r="W24" s="59"/>
      <c r="X24" s="59">
        <v>0</v>
      </c>
      <c r="Y24" s="59"/>
      <c r="Z24" s="59">
        <v>0</v>
      </c>
      <c r="AA24" s="59"/>
      <c r="AB24" s="59">
        <v>0</v>
      </c>
      <c r="AC24" s="59"/>
      <c r="AD24" s="14" t="s">
        <v>80</v>
      </c>
      <c r="AE24" s="59">
        <v>40</v>
      </c>
      <c r="AF24" s="59"/>
      <c r="AG24" s="59"/>
      <c r="AH24" s="59"/>
      <c r="AJ24" s="15">
        <v>1</v>
      </c>
      <c r="AK24" s="65">
        <f>F24+SUM(H24:AC24)+AE24+AG24</f>
        <v>60</v>
      </c>
      <c r="AL24" s="66"/>
      <c r="AM24" s="68" t="str">
        <f t="shared" ref="AM24:AM37" si="15">D24</f>
        <v>Luke Jamieson</v>
      </c>
      <c r="AN24" s="69"/>
      <c r="AO24" s="69"/>
      <c r="AP24" s="69"/>
      <c r="AQ24" s="2" t="s">
        <v>119</v>
      </c>
      <c r="BK24" s="2"/>
      <c r="BL24" s="2"/>
      <c r="BM24" s="24"/>
    </row>
    <row r="25" spans="1:65" ht="14.25" customHeight="1" x14ac:dyDescent="0.35">
      <c r="A25" s="13"/>
      <c r="B25" s="12">
        <v>2</v>
      </c>
      <c r="C25" s="6" t="s">
        <v>96</v>
      </c>
      <c r="D25" s="5" t="s">
        <v>52</v>
      </c>
      <c r="E25" s="18">
        <f t="shared" ref="E25:E37" si="16">SUM(F25:AC25)</f>
        <v>10</v>
      </c>
      <c r="F25" s="64">
        <v>-20</v>
      </c>
      <c r="G25" s="64"/>
      <c r="H25" s="60">
        <v>20</v>
      </c>
      <c r="I25" s="60"/>
      <c r="J25" s="61">
        <v>0</v>
      </c>
      <c r="K25" s="61"/>
      <c r="L25" s="61">
        <v>0</v>
      </c>
      <c r="M25" s="61"/>
      <c r="N25" s="61">
        <v>0</v>
      </c>
      <c r="O25" s="61"/>
      <c r="P25" s="61">
        <v>0</v>
      </c>
      <c r="Q25" s="61"/>
      <c r="R25" s="61">
        <v>0</v>
      </c>
      <c r="S25" s="61"/>
      <c r="T25" s="61">
        <v>0</v>
      </c>
      <c r="U25" s="61"/>
      <c r="V25" s="61">
        <v>0</v>
      </c>
      <c r="W25" s="61"/>
      <c r="X25" s="61">
        <v>0</v>
      </c>
      <c r="Y25" s="61"/>
      <c r="Z25" s="61">
        <v>0</v>
      </c>
      <c r="AA25" s="61"/>
      <c r="AB25" s="60">
        <v>10</v>
      </c>
      <c r="AC25" s="60"/>
      <c r="AD25" s="14" t="s">
        <v>81</v>
      </c>
      <c r="AE25" s="67">
        <v>20</v>
      </c>
      <c r="AF25" s="67"/>
      <c r="AG25" s="67"/>
      <c r="AH25" s="67"/>
      <c r="AJ25" s="15">
        <v>2</v>
      </c>
      <c r="AK25" s="65">
        <f>F25+SUM(H25:AC25)+AE25+AG25</f>
        <v>30</v>
      </c>
      <c r="AL25" s="66"/>
      <c r="AM25" s="68" t="str">
        <f t="shared" si="15"/>
        <v>Mathew Walsh</v>
      </c>
      <c r="AN25" s="69"/>
      <c r="AO25" s="69"/>
      <c r="AP25" s="69"/>
      <c r="AQ25" s="2" t="s">
        <v>119</v>
      </c>
      <c r="BK25" s="2"/>
      <c r="BL25" s="2"/>
      <c r="BM25" s="24"/>
    </row>
    <row r="26" spans="1:65" ht="14.25" customHeight="1" x14ac:dyDescent="0.35">
      <c r="B26" s="12">
        <v>3</v>
      </c>
      <c r="C26" s="6" t="s">
        <v>86</v>
      </c>
      <c r="D26" s="5" t="s">
        <v>61</v>
      </c>
      <c r="E26" s="18">
        <f t="shared" si="16"/>
        <v>10</v>
      </c>
      <c r="F26" s="64">
        <v>-20</v>
      </c>
      <c r="G26" s="64"/>
      <c r="H26" s="61">
        <v>0</v>
      </c>
      <c r="I26" s="61"/>
      <c r="J26" s="60">
        <v>10</v>
      </c>
      <c r="K26" s="60"/>
      <c r="L26" s="61">
        <v>0</v>
      </c>
      <c r="M26" s="61"/>
      <c r="N26" s="61">
        <v>0</v>
      </c>
      <c r="O26" s="61"/>
      <c r="P26" s="61">
        <v>0</v>
      </c>
      <c r="Q26" s="61"/>
      <c r="R26" s="61">
        <v>0</v>
      </c>
      <c r="S26" s="61"/>
      <c r="T26" s="60">
        <v>20</v>
      </c>
      <c r="U26" s="60"/>
      <c r="V26" s="61">
        <v>0</v>
      </c>
      <c r="W26" s="61"/>
      <c r="X26" s="61">
        <v>0</v>
      </c>
      <c r="Y26" s="61"/>
      <c r="Z26" s="61">
        <v>0</v>
      </c>
      <c r="AA26" s="61"/>
      <c r="AB26" s="61">
        <v>0</v>
      </c>
      <c r="AC26" s="61"/>
      <c r="AD26" s="14" t="s">
        <v>82</v>
      </c>
      <c r="AE26" s="67">
        <v>10</v>
      </c>
      <c r="AF26" s="67"/>
      <c r="AG26" s="67"/>
      <c r="AH26" s="67"/>
      <c r="AJ26" s="15">
        <v>3</v>
      </c>
      <c r="AK26" s="65">
        <f t="shared" ref="AK26:AK37" si="17">F26+SUM(H26:AC26)+AE26+AG26</f>
        <v>20</v>
      </c>
      <c r="AL26" s="66"/>
      <c r="AM26" s="68" t="str">
        <f t="shared" si="15"/>
        <v>Vicky Jones</v>
      </c>
      <c r="AN26" s="69"/>
      <c r="AO26" s="69"/>
      <c r="AP26" s="69"/>
      <c r="AQ26" s="2" t="s">
        <v>119</v>
      </c>
      <c r="BK26" s="2"/>
      <c r="BL26" s="2"/>
      <c r="BM26" s="24"/>
    </row>
    <row r="27" spans="1:65" ht="14.25" customHeight="1" x14ac:dyDescent="0.35">
      <c r="B27" s="12">
        <v>4</v>
      </c>
      <c r="C27" s="6" t="s">
        <v>50</v>
      </c>
      <c r="D27" s="5" t="s">
        <v>51</v>
      </c>
      <c r="E27" s="18">
        <f t="shared" si="16"/>
        <v>-20</v>
      </c>
      <c r="F27" s="64">
        <v>-20</v>
      </c>
      <c r="G27" s="64"/>
      <c r="H27" s="61">
        <v>0</v>
      </c>
      <c r="I27" s="61"/>
      <c r="J27" s="61">
        <v>0</v>
      </c>
      <c r="K27" s="61"/>
      <c r="L27" s="61">
        <v>0</v>
      </c>
      <c r="M27" s="61"/>
      <c r="N27" s="61">
        <v>0</v>
      </c>
      <c r="O27" s="61"/>
      <c r="P27" s="61">
        <v>0</v>
      </c>
      <c r="Q27" s="61"/>
      <c r="R27" s="61">
        <v>0</v>
      </c>
      <c r="S27" s="61"/>
      <c r="T27" s="61">
        <v>0</v>
      </c>
      <c r="U27" s="61"/>
      <c r="V27" s="61">
        <v>0</v>
      </c>
      <c r="W27" s="61"/>
      <c r="X27" s="61">
        <v>0</v>
      </c>
      <c r="Y27" s="61"/>
      <c r="Z27" s="61">
        <v>0</v>
      </c>
      <c r="AA27" s="61"/>
      <c r="AB27" s="61">
        <v>0</v>
      </c>
      <c r="AC27" s="61"/>
      <c r="AD27" s="14"/>
      <c r="AE27" s="67">
        <v>0</v>
      </c>
      <c r="AF27" s="67"/>
      <c r="AG27" s="67"/>
      <c r="AH27" s="67"/>
      <c r="AJ27" s="15">
        <v>4</v>
      </c>
      <c r="AK27" s="65">
        <f t="shared" si="17"/>
        <v>-20</v>
      </c>
      <c r="AL27" s="66"/>
      <c r="AM27" s="68" t="str">
        <f t="shared" si="15"/>
        <v>Scott Jobson</v>
      </c>
      <c r="AN27" s="69"/>
      <c r="AO27" s="69"/>
      <c r="AP27" s="69"/>
      <c r="AQ27" s="2" t="s">
        <v>79</v>
      </c>
      <c r="BK27" s="2"/>
      <c r="BL27" s="2"/>
      <c r="BM27" s="24"/>
    </row>
    <row r="28" spans="1:65" ht="14.25" customHeight="1" x14ac:dyDescent="0.35">
      <c r="B28" s="12">
        <v>5</v>
      </c>
      <c r="C28" s="6" t="s">
        <v>98</v>
      </c>
      <c r="D28" s="5" t="s">
        <v>54</v>
      </c>
      <c r="E28" s="18">
        <f t="shared" si="16"/>
        <v>20</v>
      </c>
      <c r="F28" s="64">
        <v>-20</v>
      </c>
      <c r="G28" s="64"/>
      <c r="H28" s="61">
        <v>0</v>
      </c>
      <c r="I28" s="61"/>
      <c r="J28" s="62">
        <v>0</v>
      </c>
      <c r="K28" s="62"/>
      <c r="L28" s="61">
        <v>0</v>
      </c>
      <c r="M28" s="61"/>
      <c r="N28" s="60">
        <v>20</v>
      </c>
      <c r="O28" s="60"/>
      <c r="P28" s="61">
        <v>0</v>
      </c>
      <c r="Q28" s="61"/>
      <c r="R28" s="61">
        <v>0</v>
      </c>
      <c r="S28" s="61"/>
      <c r="T28" s="61">
        <v>0</v>
      </c>
      <c r="U28" s="61"/>
      <c r="V28" s="61">
        <v>0</v>
      </c>
      <c r="W28" s="61"/>
      <c r="X28" s="61">
        <v>0</v>
      </c>
      <c r="Y28" s="61"/>
      <c r="Z28" s="60">
        <v>20</v>
      </c>
      <c r="AA28" s="60"/>
      <c r="AB28" s="62">
        <v>0</v>
      </c>
      <c r="AC28" s="62"/>
      <c r="AD28" s="14"/>
      <c r="AE28" s="67">
        <v>0</v>
      </c>
      <c r="AF28" s="67"/>
      <c r="AG28" s="67"/>
      <c r="AH28" s="67"/>
      <c r="AJ28" s="15">
        <v>5</v>
      </c>
      <c r="AK28" s="65">
        <f t="shared" si="17"/>
        <v>20</v>
      </c>
      <c r="AL28" s="66"/>
      <c r="AM28" s="68" t="str">
        <f t="shared" si="15"/>
        <v>Rob Williams</v>
      </c>
      <c r="AN28" s="69"/>
      <c r="AO28" s="69"/>
      <c r="AP28" s="69"/>
      <c r="AQ28" s="2" t="s">
        <v>119</v>
      </c>
      <c r="BK28" s="2"/>
      <c r="BL28" s="2"/>
      <c r="BM28" s="24"/>
    </row>
    <row r="29" spans="1:65" ht="14.25" customHeight="1" x14ac:dyDescent="0.35">
      <c r="B29" s="12">
        <v>6</v>
      </c>
      <c r="C29" s="6" t="s">
        <v>97</v>
      </c>
      <c r="D29" s="5" t="s">
        <v>48</v>
      </c>
      <c r="E29" s="18">
        <f t="shared" si="16"/>
        <v>-20</v>
      </c>
      <c r="F29" s="64">
        <v>-20</v>
      </c>
      <c r="G29" s="64"/>
      <c r="H29" s="61">
        <v>0</v>
      </c>
      <c r="I29" s="61"/>
      <c r="J29" s="61">
        <v>0</v>
      </c>
      <c r="K29" s="61"/>
      <c r="L29" s="61">
        <v>0</v>
      </c>
      <c r="M29" s="61"/>
      <c r="N29" s="61">
        <v>0</v>
      </c>
      <c r="O29" s="61"/>
      <c r="P29" s="61">
        <v>0</v>
      </c>
      <c r="Q29" s="61"/>
      <c r="R29" s="62">
        <v>0</v>
      </c>
      <c r="S29" s="62"/>
      <c r="T29" s="61">
        <v>0</v>
      </c>
      <c r="U29" s="61"/>
      <c r="V29" s="61">
        <v>0</v>
      </c>
      <c r="W29" s="61"/>
      <c r="X29" s="62">
        <v>0</v>
      </c>
      <c r="Y29" s="62"/>
      <c r="Z29" s="61">
        <v>0</v>
      </c>
      <c r="AA29" s="61"/>
      <c r="AB29" s="61">
        <v>0</v>
      </c>
      <c r="AC29" s="61"/>
      <c r="AD29" s="14"/>
      <c r="AE29" s="67">
        <v>0</v>
      </c>
      <c r="AF29" s="67"/>
      <c r="AG29" s="67"/>
      <c r="AH29" s="67"/>
      <c r="AJ29" s="15">
        <v>6</v>
      </c>
      <c r="AK29" s="65">
        <f t="shared" si="17"/>
        <v>-20</v>
      </c>
      <c r="AL29" s="66"/>
      <c r="AM29" s="68" t="str">
        <f t="shared" si="15"/>
        <v>Neil Coventry</v>
      </c>
      <c r="AN29" s="69"/>
      <c r="AO29" s="69"/>
      <c r="AP29" s="69"/>
      <c r="AQ29" s="2" t="s">
        <v>120</v>
      </c>
      <c r="BK29" s="2"/>
      <c r="BL29" s="2"/>
      <c r="BM29" s="24"/>
    </row>
    <row r="30" spans="1:65" ht="14.25" customHeight="1" x14ac:dyDescent="0.35">
      <c r="B30" s="12">
        <v>7</v>
      </c>
      <c r="C30" s="6" t="s">
        <v>56</v>
      </c>
      <c r="D30" s="5" t="s">
        <v>57</v>
      </c>
      <c r="E30" s="18">
        <f t="shared" si="16"/>
        <v>0</v>
      </c>
      <c r="F30" s="64">
        <v>-20</v>
      </c>
      <c r="G30" s="64"/>
      <c r="H30" s="61">
        <v>0</v>
      </c>
      <c r="I30" s="61"/>
      <c r="J30" s="61">
        <v>0</v>
      </c>
      <c r="K30" s="61"/>
      <c r="L30" s="61">
        <v>0</v>
      </c>
      <c r="M30" s="61"/>
      <c r="N30" s="61">
        <v>0</v>
      </c>
      <c r="O30" s="61"/>
      <c r="P30" s="61">
        <v>0</v>
      </c>
      <c r="Q30" s="61"/>
      <c r="R30" s="61">
        <v>0</v>
      </c>
      <c r="S30" s="61"/>
      <c r="T30" s="61">
        <v>0</v>
      </c>
      <c r="U30" s="61"/>
      <c r="V30" s="60">
        <v>20</v>
      </c>
      <c r="W30" s="60"/>
      <c r="X30" s="61">
        <v>0</v>
      </c>
      <c r="Y30" s="61"/>
      <c r="Z30" s="61">
        <v>0</v>
      </c>
      <c r="AA30" s="61"/>
      <c r="AB30" s="61">
        <v>0</v>
      </c>
      <c r="AC30" s="61"/>
      <c r="AD30" s="14"/>
      <c r="AE30" s="67">
        <v>0</v>
      </c>
      <c r="AF30" s="67"/>
      <c r="AG30" s="67"/>
      <c r="AH30" s="67"/>
      <c r="AJ30" s="15">
        <v>7</v>
      </c>
      <c r="AK30" s="65">
        <f t="shared" si="17"/>
        <v>0</v>
      </c>
      <c r="AL30" s="66"/>
      <c r="AM30" s="68" t="str">
        <f t="shared" si="15"/>
        <v>Tom Dixon</v>
      </c>
      <c r="AN30" s="69"/>
      <c r="AO30" s="69"/>
      <c r="AP30" s="69"/>
      <c r="AQ30" s="2" t="s">
        <v>119</v>
      </c>
      <c r="BK30" s="2"/>
      <c r="BL30" s="2"/>
      <c r="BM30" s="24"/>
    </row>
    <row r="31" spans="1:65" ht="14.5" x14ac:dyDescent="0.35">
      <c r="B31" s="12">
        <v>8</v>
      </c>
      <c r="C31" s="6" t="s">
        <v>94</v>
      </c>
      <c r="D31" s="5" t="s">
        <v>47</v>
      </c>
      <c r="E31" s="18">
        <f t="shared" si="16"/>
        <v>20</v>
      </c>
      <c r="F31" s="64">
        <v>-20</v>
      </c>
      <c r="G31" s="64"/>
      <c r="H31" s="61">
        <v>0</v>
      </c>
      <c r="I31" s="61"/>
      <c r="J31" s="61">
        <v>0</v>
      </c>
      <c r="K31" s="61"/>
      <c r="L31" s="61">
        <v>0</v>
      </c>
      <c r="M31" s="61"/>
      <c r="N31" s="61">
        <v>0</v>
      </c>
      <c r="O31" s="61"/>
      <c r="P31" s="61">
        <v>0</v>
      </c>
      <c r="Q31" s="61"/>
      <c r="R31" s="60">
        <v>20</v>
      </c>
      <c r="S31" s="60"/>
      <c r="T31" s="61">
        <v>0</v>
      </c>
      <c r="U31" s="61"/>
      <c r="V31" s="61">
        <v>0</v>
      </c>
      <c r="W31" s="61"/>
      <c r="X31" s="60">
        <v>20</v>
      </c>
      <c r="Y31" s="60"/>
      <c r="Z31" s="61">
        <v>0</v>
      </c>
      <c r="AA31" s="61"/>
      <c r="AB31" s="61">
        <v>0</v>
      </c>
      <c r="AC31" s="61"/>
      <c r="AD31" s="14"/>
      <c r="AE31" s="67">
        <v>0</v>
      </c>
      <c r="AF31" s="67"/>
      <c r="AG31" s="67"/>
      <c r="AH31" s="67"/>
      <c r="AJ31" s="15">
        <v>8</v>
      </c>
      <c r="AK31" s="65">
        <f t="shared" si="17"/>
        <v>20</v>
      </c>
      <c r="AL31" s="66"/>
      <c r="AM31" s="68" t="str">
        <f t="shared" si="15"/>
        <v>Tristan Meuross</v>
      </c>
      <c r="AN31" s="69"/>
      <c r="AO31" s="69"/>
      <c r="AP31" s="69"/>
      <c r="AQ31" s="2" t="s">
        <v>119</v>
      </c>
      <c r="BK31" s="2"/>
      <c r="BL31" s="2"/>
      <c r="BM31" s="24"/>
    </row>
    <row r="32" spans="1:65" ht="14.25" customHeight="1" x14ac:dyDescent="0.35">
      <c r="B32" s="12">
        <v>9</v>
      </c>
      <c r="C32" s="6" t="s">
        <v>84</v>
      </c>
      <c r="D32" s="5" t="s">
        <v>83</v>
      </c>
      <c r="E32" s="18">
        <f t="shared" si="16"/>
        <v>-10</v>
      </c>
      <c r="F32" s="64">
        <v>-20</v>
      </c>
      <c r="G32" s="64"/>
      <c r="H32" s="61">
        <v>0</v>
      </c>
      <c r="I32" s="61"/>
      <c r="J32" s="60">
        <v>10</v>
      </c>
      <c r="K32" s="60"/>
      <c r="L32" s="61">
        <v>0</v>
      </c>
      <c r="M32" s="61"/>
      <c r="N32" s="61">
        <v>0</v>
      </c>
      <c r="O32" s="61"/>
      <c r="P32" s="61">
        <v>0</v>
      </c>
      <c r="Q32" s="61"/>
      <c r="R32" s="61">
        <v>0</v>
      </c>
      <c r="S32" s="61"/>
      <c r="T32" s="61">
        <v>0</v>
      </c>
      <c r="U32" s="61"/>
      <c r="V32" s="61">
        <v>0</v>
      </c>
      <c r="W32" s="61"/>
      <c r="X32" s="61">
        <v>0</v>
      </c>
      <c r="Y32" s="61"/>
      <c r="Z32" s="61">
        <v>0</v>
      </c>
      <c r="AA32" s="61"/>
      <c r="AB32" s="61">
        <v>0</v>
      </c>
      <c r="AC32" s="61"/>
      <c r="AD32" s="14"/>
      <c r="AE32" s="67">
        <v>0</v>
      </c>
      <c r="AF32" s="67"/>
      <c r="AG32" s="67"/>
      <c r="AH32" s="67"/>
      <c r="AJ32" s="15">
        <v>9</v>
      </c>
      <c r="AK32" s="65">
        <f t="shared" si="17"/>
        <v>-10</v>
      </c>
      <c r="AL32" s="66"/>
      <c r="AM32" s="68" t="str">
        <f t="shared" si="15"/>
        <v>Taylor Mosen</v>
      </c>
      <c r="AN32" s="69"/>
      <c r="AO32" s="69"/>
      <c r="AP32" s="69"/>
      <c r="AQ32" s="2" t="s">
        <v>121</v>
      </c>
      <c r="BK32" s="2"/>
      <c r="BL32" s="2"/>
      <c r="BM32" s="24"/>
    </row>
    <row r="33" spans="2:65" ht="14.25" customHeight="1" x14ac:dyDescent="0.35">
      <c r="B33" s="12">
        <v>10</v>
      </c>
      <c r="C33" s="6" t="s">
        <v>95</v>
      </c>
      <c r="D33" s="5" t="s">
        <v>46</v>
      </c>
      <c r="E33" s="18">
        <f t="shared" si="16"/>
        <v>-20</v>
      </c>
      <c r="F33" s="64">
        <v>-20</v>
      </c>
      <c r="G33" s="64"/>
      <c r="H33" s="61">
        <v>0</v>
      </c>
      <c r="I33" s="61"/>
      <c r="J33" s="61">
        <v>0</v>
      </c>
      <c r="K33" s="61"/>
      <c r="L33" s="61">
        <v>0</v>
      </c>
      <c r="M33" s="61"/>
      <c r="N33" s="61">
        <v>0</v>
      </c>
      <c r="O33" s="61"/>
      <c r="P33" s="61">
        <v>0</v>
      </c>
      <c r="Q33" s="61"/>
      <c r="R33" s="61">
        <v>0</v>
      </c>
      <c r="S33" s="61"/>
      <c r="T33" s="61">
        <v>0</v>
      </c>
      <c r="U33" s="61"/>
      <c r="V33" s="61">
        <v>0</v>
      </c>
      <c r="W33" s="61"/>
      <c r="X33" s="61">
        <v>0</v>
      </c>
      <c r="Y33" s="61"/>
      <c r="Z33" s="61">
        <v>0</v>
      </c>
      <c r="AA33" s="61"/>
      <c r="AB33" s="61">
        <v>0</v>
      </c>
      <c r="AC33" s="61"/>
      <c r="AD33" s="14"/>
      <c r="AE33" s="67">
        <v>0</v>
      </c>
      <c r="AF33" s="67"/>
      <c r="AG33" s="67"/>
      <c r="AH33" s="67"/>
      <c r="AJ33" s="15">
        <v>10</v>
      </c>
      <c r="AK33" s="65">
        <f t="shared" si="17"/>
        <v>-20</v>
      </c>
      <c r="AL33" s="66"/>
      <c r="AM33" s="68" t="str">
        <f t="shared" si="15"/>
        <v>Michael Kelly</v>
      </c>
      <c r="AN33" s="69"/>
      <c r="AO33" s="69"/>
      <c r="AP33" s="69"/>
      <c r="AQ33" s="2" t="s">
        <v>121</v>
      </c>
      <c r="BK33" s="2"/>
      <c r="BL33" s="2"/>
      <c r="BM33" s="24"/>
    </row>
    <row r="34" spans="2:65" ht="14.5" x14ac:dyDescent="0.35">
      <c r="B34" s="12">
        <v>11</v>
      </c>
      <c r="C34" s="6" t="s">
        <v>102</v>
      </c>
      <c r="D34" s="5" t="s">
        <v>103</v>
      </c>
      <c r="E34" s="18">
        <f t="shared" si="16"/>
        <v>-20</v>
      </c>
      <c r="F34" s="64">
        <v>-20</v>
      </c>
      <c r="G34" s="64"/>
      <c r="H34" s="61">
        <v>0</v>
      </c>
      <c r="I34" s="61"/>
      <c r="J34" s="61">
        <v>0</v>
      </c>
      <c r="K34" s="61"/>
      <c r="L34" s="61">
        <v>0</v>
      </c>
      <c r="M34" s="61"/>
      <c r="N34" s="61">
        <v>0</v>
      </c>
      <c r="O34" s="61"/>
      <c r="P34" s="61">
        <v>0</v>
      </c>
      <c r="Q34" s="61"/>
      <c r="R34" s="61">
        <v>0</v>
      </c>
      <c r="S34" s="61"/>
      <c r="T34" s="61">
        <v>0</v>
      </c>
      <c r="U34" s="61"/>
      <c r="V34" s="61">
        <v>0</v>
      </c>
      <c r="W34" s="61"/>
      <c r="X34" s="61">
        <v>0</v>
      </c>
      <c r="Y34" s="61"/>
      <c r="Z34" s="61">
        <v>0</v>
      </c>
      <c r="AA34" s="61"/>
      <c r="AB34" s="61">
        <v>0</v>
      </c>
      <c r="AC34" s="61"/>
      <c r="AD34" s="14"/>
      <c r="AE34" s="67">
        <v>0</v>
      </c>
      <c r="AF34" s="67"/>
      <c r="AG34" s="67"/>
      <c r="AH34" s="67"/>
      <c r="AJ34" s="15">
        <v>11</v>
      </c>
      <c r="AK34" s="65">
        <f t="shared" si="17"/>
        <v>-20</v>
      </c>
      <c r="AL34" s="66"/>
      <c r="AM34" s="68" t="str">
        <f t="shared" si="15"/>
        <v>Paul Murphy</v>
      </c>
      <c r="AN34" s="69"/>
      <c r="AO34" s="69"/>
      <c r="AP34" s="69"/>
      <c r="AQ34" s="2" t="s">
        <v>122</v>
      </c>
      <c r="BK34" s="2"/>
      <c r="BL34" s="2"/>
      <c r="BM34" s="24"/>
    </row>
    <row r="35" spans="2:65" ht="14.5" x14ac:dyDescent="0.35">
      <c r="B35" s="12">
        <v>12</v>
      </c>
      <c r="C35" s="6" t="s">
        <v>58</v>
      </c>
      <c r="D35" s="5" t="s">
        <v>59</v>
      </c>
      <c r="E35" s="18">
        <f t="shared" si="16"/>
        <v>-20</v>
      </c>
      <c r="F35" s="64">
        <v>-20</v>
      </c>
      <c r="G35" s="64"/>
      <c r="H35" s="61">
        <v>0</v>
      </c>
      <c r="I35" s="61"/>
      <c r="J35" s="61">
        <v>0</v>
      </c>
      <c r="K35" s="61"/>
      <c r="L35" s="61">
        <v>0</v>
      </c>
      <c r="M35" s="61"/>
      <c r="N35" s="61">
        <v>0</v>
      </c>
      <c r="O35" s="61"/>
      <c r="P35" s="61">
        <v>0</v>
      </c>
      <c r="Q35" s="61"/>
      <c r="R35" s="61">
        <v>0</v>
      </c>
      <c r="S35" s="61"/>
      <c r="T35" s="61">
        <v>0</v>
      </c>
      <c r="U35" s="61"/>
      <c r="V35" s="61">
        <v>0</v>
      </c>
      <c r="W35" s="61"/>
      <c r="X35" s="61">
        <v>0</v>
      </c>
      <c r="Y35" s="61"/>
      <c r="Z35" s="61">
        <v>0</v>
      </c>
      <c r="AA35" s="61"/>
      <c r="AB35" s="61">
        <v>0</v>
      </c>
      <c r="AC35" s="61"/>
      <c r="AD35" s="14"/>
      <c r="AE35" s="67">
        <v>0</v>
      </c>
      <c r="AF35" s="67"/>
      <c r="AG35" s="67"/>
      <c r="AH35" s="67"/>
      <c r="AJ35" s="15">
        <v>12</v>
      </c>
      <c r="AK35" s="65">
        <f t="shared" si="17"/>
        <v>-20</v>
      </c>
      <c r="AL35" s="66"/>
      <c r="AM35" s="68" t="str">
        <f t="shared" si="15"/>
        <v>John Cook</v>
      </c>
      <c r="AN35" s="69"/>
      <c r="AO35" s="69"/>
      <c r="AP35" s="69"/>
      <c r="AQ35" s="2" t="s">
        <v>123</v>
      </c>
      <c r="BK35" s="2"/>
      <c r="BL35" s="2"/>
      <c r="BM35" s="24"/>
    </row>
    <row r="36" spans="2:65" ht="14.5" x14ac:dyDescent="0.35">
      <c r="B36" s="12">
        <v>13</v>
      </c>
      <c r="C36" s="6" t="s">
        <v>99</v>
      </c>
      <c r="D36" s="5" t="s">
        <v>53</v>
      </c>
      <c r="E36" s="18">
        <f t="shared" si="16"/>
        <v>-20</v>
      </c>
      <c r="F36" s="64">
        <v>-20</v>
      </c>
      <c r="G36" s="64"/>
      <c r="H36" s="61">
        <v>0</v>
      </c>
      <c r="I36" s="61"/>
      <c r="J36" s="61">
        <v>0</v>
      </c>
      <c r="K36" s="61"/>
      <c r="L36" s="61">
        <v>0</v>
      </c>
      <c r="M36" s="61"/>
      <c r="N36" s="61">
        <v>0</v>
      </c>
      <c r="O36" s="61"/>
      <c r="P36" s="61">
        <v>0</v>
      </c>
      <c r="Q36" s="61"/>
      <c r="R36" s="61">
        <v>0</v>
      </c>
      <c r="S36" s="61"/>
      <c r="T36" s="61">
        <v>0</v>
      </c>
      <c r="U36" s="61"/>
      <c r="V36" s="61">
        <v>0</v>
      </c>
      <c r="W36" s="61"/>
      <c r="X36" s="61">
        <v>0</v>
      </c>
      <c r="Y36" s="61"/>
      <c r="Z36" s="61">
        <v>0</v>
      </c>
      <c r="AA36" s="61"/>
      <c r="AB36" s="61">
        <v>0</v>
      </c>
      <c r="AC36" s="61"/>
      <c r="AD36" s="14"/>
      <c r="AE36" s="67">
        <v>0</v>
      </c>
      <c r="AF36" s="67"/>
      <c r="AG36" s="28"/>
      <c r="AH36" s="28"/>
      <c r="AJ36" s="15">
        <v>13</v>
      </c>
      <c r="AK36" s="65">
        <f t="shared" si="17"/>
        <v>-20</v>
      </c>
      <c r="AL36" s="66"/>
      <c r="AM36" s="68" t="str">
        <f t="shared" si="15"/>
        <v>Chris Dixon</v>
      </c>
      <c r="AN36" s="69"/>
      <c r="AO36" s="69"/>
      <c r="AP36" s="69"/>
      <c r="AQ36" s="2" t="s">
        <v>120</v>
      </c>
      <c r="BK36" s="2"/>
      <c r="BL36" s="2"/>
      <c r="BM36" s="24"/>
    </row>
    <row r="37" spans="2:65" ht="14.5" x14ac:dyDescent="0.35">
      <c r="B37" s="12">
        <v>14</v>
      </c>
      <c r="C37" s="6" t="s">
        <v>62</v>
      </c>
      <c r="D37" s="5" t="s">
        <v>63</v>
      </c>
      <c r="E37" s="18">
        <f t="shared" si="16"/>
        <v>-20</v>
      </c>
      <c r="F37" s="64">
        <v>-20</v>
      </c>
      <c r="G37" s="64"/>
      <c r="H37" s="61">
        <v>0</v>
      </c>
      <c r="I37" s="61"/>
      <c r="J37" s="61">
        <v>0</v>
      </c>
      <c r="K37" s="61"/>
      <c r="L37" s="61">
        <v>0</v>
      </c>
      <c r="M37" s="61"/>
      <c r="N37" s="61">
        <v>0</v>
      </c>
      <c r="O37" s="61"/>
      <c r="P37" s="61">
        <v>0</v>
      </c>
      <c r="Q37" s="61"/>
      <c r="R37" s="61">
        <v>0</v>
      </c>
      <c r="S37" s="61"/>
      <c r="T37" s="61">
        <v>0</v>
      </c>
      <c r="U37" s="61"/>
      <c r="V37" s="61">
        <v>0</v>
      </c>
      <c r="W37" s="61"/>
      <c r="X37" s="61">
        <v>0</v>
      </c>
      <c r="Y37" s="61"/>
      <c r="Z37" s="61">
        <v>0</v>
      </c>
      <c r="AA37" s="61"/>
      <c r="AB37" s="61">
        <v>0</v>
      </c>
      <c r="AC37" s="61"/>
      <c r="AD37" s="14"/>
      <c r="AE37" s="67">
        <v>0</v>
      </c>
      <c r="AF37" s="67"/>
      <c r="AG37" s="67"/>
      <c r="AH37" s="67"/>
      <c r="AJ37" s="15">
        <v>14</v>
      </c>
      <c r="AK37" s="65">
        <f t="shared" si="17"/>
        <v>-20</v>
      </c>
      <c r="AL37" s="66"/>
      <c r="AM37" s="68" t="str">
        <f t="shared" si="15"/>
        <v>Jemma Dixon</v>
      </c>
      <c r="AN37" s="69"/>
      <c r="AO37" s="69"/>
      <c r="AP37" s="69"/>
      <c r="AQ37" s="2" t="s">
        <v>120</v>
      </c>
      <c r="BK37" s="2"/>
      <c r="BL37" s="2"/>
      <c r="BM37" s="24"/>
    </row>
    <row r="39" spans="2:65" x14ac:dyDescent="0.3">
      <c r="C39" s="1" t="s">
        <v>69</v>
      </c>
      <c r="Y39" s="13" t="s">
        <v>70</v>
      </c>
      <c r="Z39" s="46">
        <f>20*B37</f>
        <v>280</v>
      </c>
    </row>
    <row r="40" spans="2:65" x14ac:dyDescent="0.3">
      <c r="Y40" s="13" t="s">
        <v>71</v>
      </c>
      <c r="Z40" s="46">
        <v>20</v>
      </c>
    </row>
    <row r="41" spans="2:65" x14ac:dyDescent="0.3">
      <c r="B41" s="16" t="s">
        <v>11</v>
      </c>
      <c r="C41" s="19" t="s">
        <v>14</v>
      </c>
      <c r="D41" s="19" t="s">
        <v>72</v>
      </c>
      <c r="E41" s="19" t="s">
        <v>73</v>
      </c>
      <c r="F41" s="19"/>
      <c r="G41" s="2"/>
      <c r="Y41" s="13" t="s">
        <v>125</v>
      </c>
      <c r="Z41" s="46">
        <v>10</v>
      </c>
      <c r="BG41"/>
      <c r="BH41" s="9"/>
      <c r="BI41"/>
      <c r="BJ41"/>
      <c r="BK41" s="24"/>
    </row>
    <row r="42" spans="2:65" ht="24.75" customHeight="1" x14ac:dyDescent="0.3">
      <c r="B42" s="12">
        <v>1</v>
      </c>
      <c r="C42" s="34" t="s">
        <v>49</v>
      </c>
      <c r="D42" s="17" t="s">
        <v>113</v>
      </c>
      <c r="E42" s="40">
        <f>SUMIF($E$6:$E$19,C42,$G$6:$G$19)/3</f>
        <v>2218</v>
      </c>
      <c r="F42" s="20"/>
      <c r="G42" s="2"/>
      <c r="X42" s="1"/>
      <c r="Y42" s="56" t="s">
        <v>74</v>
      </c>
      <c r="Z42" s="55">
        <f>Z39-Z40*10-Z41</f>
        <v>70</v>
      </c>
      <c r="BG42"/>
      <c r="BH42" s="9"/>
      <c r="BI42"/>
      <c r="BJ42"/>
      <c r="BK42" s="24"/>
    </row>
    <row r="43" spans="2:65" ht="39" customHeight="1" x14ac:dyDescent="0.3">
      <c r="B43" s="12">
        <v>2</v>
      </c>
      <c r="C43" s="26" t="s">
        <v>105</v>
      </c>
      <c r="D43" s="17" t="s">
        <v>114</v>
      </c>
      <c r="E43" s="40">
        <f>SUMIF($E$6:$E$19,C43,$G$6:$G$19)/4</f>
        <v>2267.75</v>
      </c>
      <c r="F43" s="27"/>
      <c r="BG43"/>
      <c r="BH43" s="9"/>
      <c r="BI43"/>
      <c r="BJ43"/>
      <c r="BK43" s="24"/>
    </row>
    <row r="44" spans="2:65" ht="39" customHeight="1" x14ac:dyDescent="0.3">
      <c r="B44" s="12">
        <v>3</v>
      </c>
      <c r="C44" s="38" t="s">
        <v>106</v>
      </c>
      <c r="D44" s="17" t="s">
        <v>115</v>
      </c>
      <c r="E44" s="41">
        <f>SUMIF($E$6:$E$19,"*"&amp;C44&amp;"*",$G$6:$G$19)/3</f>
        <v>2365</v>
      </c>
      <c r="F44" s="27"/>
      <c r="BG44"/>
      <c r="BH44" s="9"/>
      <c r="BI44"/>
      <c r="BJ44"/>
      <c r="BK44" s="24"/>
    </row>
    <row r="45" spans="2:65" ht="24" customHeight="1" x14ac:dyDescent="0.3">
      <c r="B45" s="12">
        <v>4</v>
      </c>
      <c r="C45" s="35" t="s">
        <v>55</v>
      </c>
      <c r="D45" s="17" t="s">
        <v>75</v>
      </c>
      <c r="E45" s="40">
        <f>SUMIF($E$6:$E$19,"*"&amp;C45&amp;"*",$G$6:$G$19)/2</f>
        <v>2026</v>
      </c>
      <c r="F45" s="20"/>
      <c r="G45" s="2"/>
      <c r="BG45"/>
      <c r="BH45" s="9"/>
      <c r="BI45"/>
      <c r="BJ45"/>
      <c r="BK45" s="24"/>
    </row>
    <row r="46" spans="2:65" ht="24" customHeight="1" x14ac:dyDescent="0.3">
      <c r="B46" s="12">
        <v>5</v>
      </c>
      <c r="C46" s="36" t="s">
        <v>76</v>
      </c>
      <c r="D46" s="17" t="s">
        <v>90</v>
      </c>
      <c r="E46" s="40">
        <f>SUMIF($E$6:$E$19,"*"&amp;C46&amp;"*",$G$6:$G$19)/2</f>
        <v>1597.5</v>
      </c>
      <c r="F46" s="20"/>
      <c r="G46" s="2"/>
      <c r="BG46"/>
      <c r="BH46" s="9"/>
      <c r="BI46"/>
      <c r="BJ46"/>
      <c r="BK46" s="24"/>
    </row>
    <row r="47" spans="2:65" x14ac:dyDescent="0.3">
      <c r="E47" s="2"/>
      <c r="F47" s="2"/>
      <c r="G47" s="2"/>
      <c r="BG47"/>
      <c r="BH47" s="9"/>
      <c r="BI47"/>
      <c r="BJ47"/>
      <c r="BK47" s="24"/>
    </row>
    <row r="48" spans="2:65" x14ac:dyDescent="0.3">
      <c r="B48" s="16" t="s">
        <v>11</v>
      </c>
      <c r="C48" s="19" t="s">
        <v>12</v>
      </c>
      <c r="D48" s="19" t="s">
        <v>72</v>
      </c>
      <c r="E48" s="19" t="s">
        <v>73</v>
      </c>
      <c r="F48" s="19"/>
      <c r="G48" s="2"/>
      <c r="BG48"/>
      <c r="BH48" s="9"/>
      <c r="BI48"/>
      <c r="BJ48"/>
      <c r="BK48" s="24"/>
    </row>
    <row r="49" spans="2:63" ht="25.5" customHeight="1" x14ac:dyDescent="0.3">
      <c r="B49" s="12">
        <v>1</v>
      </c>
      <c r="C49" s="30" t="s">
        <v>68</v>
      </c>
      <c r="D49" s="17" t="s">
        <v>104</v>
      </c>
      <c r="E49" s="40">
        <f>SUMIF($F$6:$F$19,C49,$G$6:$G$19)/2</f>
        <v>2029</v>
      </c>
      <c r="F49" s="20"/>
      <c r="BG49"/>
      <c r="BH49" s="9"/>
      <c r="BI49"/>
      <c r="BJ49"/>
      <c r="BK49" s="24"/>
    </row>
    <row r="50" spans="2:63" ht="24.75" customHeight="1" x14ac:dyDescent="0.3">
      <c r="B50" s="12">
        <v>2</v>
      </c>
      <c r="C50" s="31" t="s">
        <v>66</v>
      </c>
      <c r="D50" s="17" t="s">
        <v>78</v>
      </c>
      <c r="E50" s="40">
        <f>SUMIF($F$6:$F$19,C50,$G$6:$G$19)/6</f>
        <v>2430.5</v>
      </c>
      <c r="F50" s="20"/>
      <c r="BG50"/>
      <c r="BH50" s="9"/>
      <c r="BI50"/>
      <c r="BJ50"/>
      <c r="BK50" s="24"/>
    </row>
    <row r="51" spans="2:63" ht="24" customHeight="1" x14ac:dyDescent="0.3">
      <c r="B51" s="12">
        <v>3</v>
      </c>
      <c r="C51" s="32" t="s">
        <v>92</v>
      </c>
      <c r="D51" s="17" t="s">
        <v>85</v>
      </c>
      <c r="E51" s="40">
        <f>SUMIF($F$6:$F$19,C51,$G$6:$G$19)/1</f>
        <v>2143</v>
      </c>
      <c r="F51" s="20"/>
      <c r="BG51"/>
      <c r="BH51" s="9"/>
      <c r="BI51"/>
      <c r="BJ51"/>
      <c r="BK51" s="24"/>
    </row>
    <row r="52" spans="2:63" ht="25.5" customHeight="1" x14ac:dyDescent="0.3">
      <c r="B52" s="12">
        <v>4</v>
      </c>
      <c r="C52" s="33" t="s">
        <v>65</v>
      </c>
      <c r="D52" s="17" t="s">
        <v>77</v>
      </c>
      <c r="E52" s="40">
        <f>SUMIF($F$6:$F$19,C52,$G$6:$G$19)/1</f>
        <v>2119</v>
      </c>
      <c r="F52" s="20"/>
      <c r="BG52"/>
      <c r="BH52" s="9"/>
      <c r="BI52"/>
      <c r="BJ52"/>
      <c r="BK52" s="24"/>
    </row>
    <row r="53" spans="2:63" ht="27" customHeight="1" x14ac:dyDescent="0.3">
      <c r="B53" s="12">
        <v>5</v>
      </c>
      <c r="C53" s="26" t="s">
        <v>67</v>
      </c>
      <c r="D53" s="17" t="s">
        <v>91</v>
      </c>
      <c r="E53" s="40">
        <f>SUMIF($F$6:$F$19,C53,$G$6:$G$19)/3</f>
        <v>1633.3333333333333</v>
      </c>
      <c r="F53" s="20"/>
      <c r="G53" s="2"/>
      <c r="BG53"/>
      <c r="BH53" s="9"/>
      <c r="BI53"/>
      <c r="BJ53"/>
      <c r="BK53" s="24"/>
    </row>
    <row r="54" spans="2:63" ht="27" customHeight="1" x14ac:dyDescent="0.3">
      <c r="B54" s="12">
        <v>7</v>
      </c>
      <c r="C54" s="26" t="s">
        <v>100</v>
      </c>
      <c r="D54" s="17" t="s">
        <v>79</v>
      </c>
      <c r="E54" s="40">
        <f>SUMIF($F$6:$F$19,C54,$G$6:$G$19)/1</f>
        <v>2264</v>
      </c>
      <c r="F54" s="20"/>
    </row>
  </sheetData>
  <autoFilter ref="C5:BF5" xr:uid="{387CB9DC-236C-4DD6-BCC5-5E6633250770}">
    <sortState xmlns:xlrd2="http://schemas.microsoft.com/office/spreadsheetml/2017/richdata2" ref="C6:BF19">
      <sortCondition descending="1" ref="G5"/>
    </sortState>
  </autoFilter>
  <sortState xmlns:xlrd2="http://schemas.microsoft.com/office/spreadsheetml/2017/richdata2" ref="C6:BE19">
    <sortCondition descending="1" ref="G6:G19"/>
  </sortState>
  <mergeCells count="250">
    <mergeCell ref="AK37:AL37"/>
    <mergeCell ref="AG33:AH33"/>
    <mergeCell ref="AG34:AH34"/>
    <mergeCell ref="AE35:AF35"/>
    <mergeCell ref="AG35:AH35"/>
    <mergeCell ref="V35:W35"/>
    <mergeCell ref="Z33:AA33"/>
    <mergeCell ref="Z34:AA34"/>
    <mergeCell ref="X35:Y35"/>
    <mergeCell ref="Z35:AA35"/>
    <mergeCell ref="AK34:AL34"/>
    <mergeCell ref="AE33:AF33"/>
    <mergeCell ref="X33:Y33"/>
    <mergeCell ref="X34:Y34"/>
    <mergeCell ref="V36:W36"/>
    <mergeCell ref="X36:Y36"/>
    <mergeCell ref="Z36:AA36"/>
    <mergeCell ref="V33:W33"/>
    <mergeCell ref="V34:W34"/>
    <mergeCell ref="F35:G35"/>
    <mergeCell ref="F37:G37"/>
    <mergeCell ref="H37:I37"/>
    <mergeCell ref="J37:K37"/>
    <mergeCell ref="P35:Q35"/>
    <mergeCell ref="J35:K35"/>
    <mergeCell ref="L35:M35"/>
    <mergeCell ref="N35:O35"/>
    <mergeCell ref="V37:W37"/>
    <mergeCell ref="R37:S37"/>
    <mergeCell ref="T37:U37"/>
    <mergeCell ref="R35:S35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3:G33"/>
    <mergeCell ref="F34:G34"/>
    <mergeCell ref="AE32:AF32"/>
    <mergeCell ref="AE31:AF31"/>
    <mergeCell ref="AE30:AF30"/>
    <mergeCell ref="AE29:AF29"/>
    <mergeCell ref="AE28:AF28"/>
    <mergeCell ref="AE34:AF34"/>
    <mergeCell ref="Z28:AA28"/>
    <mergeCell ref="Z29:AA29"/>
    <mergeCell ref="Z30:AA30"/>
    <mergeCell ref="Z31:AA31"/>
    <mergeCell ref="Z32:AA32"/>
    <mergeCell ref="T28:U28"/>
    <mergeCell ref="L33:M33"/>
    <mergeCell ref="L34:M34"/>
    <mergeCell ref="P33:Q33"/>
    <mergeCell ref="P34:Q34"/>
    <mergeCell ref="N33:O33"/>
    <mergeCell ref="N34:O34"/>
    <mergeCell ref="X32:Y32"/>
    <mergeCell ref="V30:W30"/>
    <mergeCell ref="V31:W31"/>
    <mergeCell ref="V32:W32"/>
    <mergeCell ref="H34:I34"/>
    <mergeCell ref="H35:I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H29:I29"/>
    <mergeCell ref="H30:I30"/>
    <mergeCell ref="H31:I31"/>
    <mergeCell ref="H32:I32"/>
    <mergeCell ref="H33:I33"/>
    <mergeCell ref="H24:I24"/>
    <mergeCell ref="H27:I27"/>
    <mergeCell ref="BD4:BG4"/>
    <mergeCell ref="AP4:AS4"/>
    <mergeCell ref="AX4:BC4"/>
    <mergeCell ref="X28:Y28"/>
    <mergeCell ref="X29:Y29"/>
    <mergeCell ref="X30:Y30"/>
    <mergeCell ref="X31:Y31"/>
    <mergeCell ref="X37:Y37"/>
    <mergeCell ref="L27:M27"/>
    <mergeCell ref="L28:M28"/>
    <mergeCell ref="L29:M29"/>
    <mergeCell ref="L30:M30"/>
    <mergeCell ref="L31:M31"/>
    <mergeCell ref="L32:M32"/>
    <mergeCell ref="P30:Q30"/>
    <mergeCell ref="P31:Q31"/>
    <mergeCell ref="P32:Q32"/>
    <mergeCell ref="N29:O29"/>
    <mergeCell ref="N30:O30"/>
    <mergeCell ref="N31:O31"/>
    <mergeCell ref="N32:O32"/>
    <mergeCell ref="L37:M37"/>
    <mergeCell ref="N37:O37"/>
    <mergeCell ref="P37:Q37"/>
    <mergeCell ref="T34:U34"/>
    <mergeCell ref="T35:U35"/>
    <mergeCell ref="X27:Y27"/>
    <mergeCell ref="V24:W24"/>
    <mergeCell ref="V25:W25"/>
    <mergeCell ref="Z26:AA26"/>
    <mergeCell ref="Z25:AA25"/>
    <mergeCell ref="Z24:AA24"/>
    <mergeCell ref="AM35:AP35"/>
    <mergeCell ref="AK35:AL35"/>
    <mergeCell ref="AK33:AL33"/>
    <mergeCell ref="AM31:AP31"/>
    <mergeCell ref="AM32:AP32"/>
    <mergeCell ref="AM33:AP33"/>
    <mergeCell ref="AM34:AP34"/>
    <mergeCell ref="T30:U30"/>
    <mergeCell ref="T31:U31"/>
    <mergeCell ref="T32:U32"/>
    <mergeCell ref="AM27:AP27"/>
    <mergeCell ref="V27:W27"/>
    <mergeCell ref="V28:W28"/>
    <mergeCell ref="V29:W29"/>
    <mergeCell ref="T29:U29"/>
    <mergeCell ref="AM26:AP26"/>
    <mergeCell ref="AM37:AP37"/>
    <mergeCell ref="AM25:AP25"/>
    <mergeCell ref="AM24:AP24"/>
    <mergeCell ref="AK27:AL27"/>
    <mergeCell ref="AK24:AL24"/>
    <mergeCell ref="AK25:AL25"/>
    <mergeCell ref="AG32:AH32"/>
    <mergeCell ref="AG31:AH31"/>
    <mergeCell ref="AG30:AH30"/>
    <mergeCell ref="AG29:AH29"/>
    <mergeCell ref="AG28:AH28"/>
    <mergeCell ref="AK28:AL28"/>
    <mergeCell ref="AK29:AL29"/>
    <mergeCell ref="AK32:AL32"/>
    <mergeCell ref="AM28:AP28"/>
    <mergeCell ref="AM29:AP29"/>
    <mergeCell ref="AM30:AP30"/>
    <mergeCell ref="AK26:AL26"/>
    <mergeCell ref="AG27:AH27"/>
    <mergeCell ref="AG26:AH26"/>
    <mergeCell ref="AG25:AH25"/>
    <mergeCell ref="AG24:AH24"/>
    <mergeCell ref="AK30:AL30"/>
    <mergeCell ref="AK31:AL31"/>
    <mergeCell ref="H4:K4"/>
    <mergeCell ref="L25:M25"/>
    <mergeCell ref="L24:M24"/>
    <mergeCell ref="T26:U26"/>
    <mergeCell ref="H26:I26"/>
    <mergeCell ref="H25:I25"/>
    <mergeCell ref="Z23:AA23"/>
    <mergeCell ref="V23:W23"/>
    <mergeCell ref="T23:U23"/>
    <mergeCell ref="R23:S23"/>
    <mergeCell ref="P23:Q23"/>
    <mergeCell ref="N23:O23"/>
    <mergeCell ref="P24:Q24"/>
    <mergeCell ref="P25:Q25"/>
    <mergeCell ref="P26:Q26"/>
    <mergeCell ref="R26:S26"/>
    <mergeCell ref="R25:S25"/>
    <mergeCell ref="R24:S24"/>
    <mergeCell ref="L4:O4"/>
    <mergeCell ref="P4:T4"/>
    <mergeCell ref="U4:Y4"/>
    <mergeCell ref="AG23:AH23"/>
    <mergeCell ref="X23:Y23"/>
    <mergeCell ref="T27:U27"/>
    <mergeCell ref="X26:Y26"/>
    <mergeCell ref="R32:S32"/>
    <mergeCell ref="N25:O25"/>
    <mergeCell ref="P27:Q27"/>
    <mergeCell ref="P28:Q28"/>
    <mergeCell ref="P29:Q29"/>
    <mergeCell ref="AE25:AF25"/>
    <mergeCell ref="AE23:AF23"/>
    <mergeCell ref="AE24:AF24"/>
    <mergeCell ref="AE26:AF26"/>
    <mergeCell ref="AE27:AF27"/>
    <mergeCell ref="R27:S27"/>
    <mergeCell ref="Z27:AA27"/>
    <mergeCell ref="H23:I23"/>
    <mergeCell ref="N26:O26"/>
    <mergeCell ref="X24:Y24"/>
    <mergeCell ref="X25:Y25"/>
    <mergeCell ref="V26:W26"/>
    <mergeCell ref="T24:U24"/>
    <mergeCell ref="T25:U25"/>
    <mergeCell ref="R33:S33"/>
    <mergeCell ref="H28:I28"/>
    <mergeCell ref="T33:U33"/>
    <mergeCell ref="AK4:AO4"/>
    <mergeCell ref="F32:G32"/>
    <mergeCell ref="AK36:AL36"/>
    <mergeCell ref="AE36:AF36"/>
    <mergeCell ref="AM36:AP36"/>
    <mergeCell ref="N24:O24"/>
    <mergeCell ref="F36:G36"/>
    <mergeCell ref="H36:I36"/>
    <mergeCell ref="J36:K36"/>
    <mergeCell ref="L36:M36"/>
    <mergeCell ref="N36:O36"/>
    <mergeCell ref="P36:Q36"/>
    <mergeCell ref="R36:S36"/>
    <mergeCell ref="T36:U36"/>
    <mergeCell ref="L26:M26"/>
    <mergeCell ref="N27:O27"/>
    <mergeCell ref="N28:O28"/>
    <mergeCell ref="R34:S34"/>
    <mergeCell ref="R28:S28"/>
    <mergeCell ref="R29:S29"/>
    <mergeCell ref="R30:S30"/>
    <mergeCell ref="R31:S31"/>
    <mergeCell ref="L23:M23"/>
    <mergeCell ref="J23:K23"/>
    <mergeCell ref="AB31:AC31"/>
    <mergeCell ref="AB32:AC32"/>
    <mergeCell ref="AB33:AC33"/>
    <mergeCell ref="AB34:AC34"/>
    <mergeCell ref="AB35:AC35"/>
    <mergeCell ref="AB36:AC36"/>
    <mergeCell ref="AB37:AC37"/>
    <mergeCell ref="Z4:AF4"/>
    <mergeCell ref="AG4:AJ4"/>
    <mergeCell ref="Z37:AA37"/>
    <mergeCell ref="AE37:AF37"/>
    <mergeCell ref="AG37:AH37"/>
    <mergeCell ref="AJ22:AP22"/>
    <mergeCell ref="AB23:AC23"/>
    <mergeCell ref="AB24:AC24"/>
    <mergeCell ref="AB25:AC25"/>
    <mergeCell ref="AB26:AC26"/>
    <mergeCell ref="AB27:AC27"/>
    <mergeCell ref="AB28:AC28"/>
    <mergeCell ref="AB29:AC29"/>
    <mergeCell ref="AB30:AC30"/>
    <mergeCell ref="AK23:AL23"/>
    <mergeCell ref="AM23:AP23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Auckland Council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Dixon</dc:creator>
  <cp:keywords/>
  <dc:description/>
  <cp:lastModifiedBy>Doug</cp:lastModifiedBy>
  <cp:revision/>
  <dcterms:created xsi:type="dcterms:W3CDTF">2017-08-14T04:32:34Z</dcterms:created>
  <dcterms:modified xsi:type="dcterms:W3CDTF">2022-07-22T06:31:15Z</dcterms:modified>
  <cp:category/>
  <cp:contentStatus/>
</cp:coreProperties>
</file>