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pe\Desktop\Uni_Civil\System_Engenieering\CompanyH\Diagrammer\Time plan\"/>
    </mc:Choice>
  </mc:AlternateContent>
  <xr:revisionPtr revIDLastSave="0" documentId="13_ncr:1_{5AEAD5B6-8E19-4FF0-825E-091BBB4C2675}" xr6:coauthVersionLast="46" xr6:coauthVersionMax="46" xr10:uidLastSave="{00000000-0000-0000-0000-000000000000}"/>
  <bookViews>
    <workbookView xWindow="-120" yWindow="-120" windowWidth="29040" windowHeight="15840" xr2:uid="{5027DFF2-2ACC-44FA-AEE1-3EEB8747FB5F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" i="1" l="1"/>
  <c r="K37" i="1"/>
  <c r="Q35" i="1"/>
  <c r="K35" i="1"/>
  <c r="M35" i="1"/>
  <c r="M31" i="1"/>
  <c r="Q31" i="1"/>
  <c r="K33" i="1"/>
  <c r="K34" i="1"/>
  <c r="F42" i="1" l="1"/>
  <c r="F43" i="1" s="1"/>
  <c r="F44" i="1" s="1"/>
  <c r="F45" i="1" s="1"/>
</calcChain>
</file>

<file path=xl/sharedStrings.xml><?xml version="1.0" encoding="utf-8"?>
<sst xmlns="http://schemas.openxmlformats.org/spreadsheetml/2006/main" count="22" uniqueCount="22">
  <si>
    <t>Element</t>
  </si>
  <si>
    <t>Qty</t>
  </si>
  <si>
    <t>Cost</t>
  </si>
  <si>
    <t>Tote</t>
  </si>
  <si>
    <t>Transport</t>
  </si>
  <si>
    <t>Curve</t>
  </si>
  <si>
    <t>Divert</t>
  </si>
  <si>
    <t>Merge</t>
  </si>
  <si>
    <t>90-degree Transfer</t>
  </si>
  <si>
    <t>Discharge</t>
  </si>
  <si>
    <t>Top-load</t>
  </si>
  <si>
    <t>Total</t>
  </si>
  <si>
    <t>Time to install (minutes)</t>
  </si>
  <si>
    <t>Minutes to install</t>
  </si>
  <si>
    <t>Hours to install</t>
  </si>
  <si>
    <t>Days to install</t>
  </si>
  <si>
    <t>Months to install</t>
  </si>
  <si>
    <t>Workstations</t>
  </si>
  <si>
    <t>SW Architect + project manager</t>
  </si>
  <si>
    <t>SW Developer</t>
  </si>
  <si>
    <t>Commissioner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</si>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</sst>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€-2]\ * #,##0.00_-;\-[$€-2]\ * #,##0.00_-;_-[$€-2]\ * &quot;-&quot;??_-;_-@_-"/>
    <numFmt numFmtId="170" formatCode="#,##0.00\ &quot;kr.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296779</xdr:colOff>
      <xdr:row>22</xdr:row>
      <xdr:rowOff>57743</xdr:rowOff>
    </xdr:to>
    <xdr:pic>
      <xdr:nvPicPr>
        <xdr:cNvPr id="2" name="Billede 1">
          <a:extLst>
            <a:ext uri="{FF2B5EF4-FFF2-40B4-BE49-F238E27FC236}">
              <a16:creationId xmlns:a16="http://schemas.microsoft.com/office/drawing/2014/main" id="{DF365126-F7AB-4E7D-94CE-6A4848045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774279" cy="4248743"/>
        </a:xfrm>
        <a:prstGeom prst="rect">
          <a:avLst/>
        </a:prstGeom>
      </xdr:spPr>
    </xdr:pic>
    <xdr:clientData/>
  </xdr:twoCellAnchor>
  <xdr:twoCellAnchor editAs="oneCell">
    <xdr:from>
      <xdr:col>14</xdr:col>
      <xdr:colOff>542925</xdr:colOff>
      <xdr:row>0</xdr:row>
      <xdr:rowOff>180975</xdr:rowOff>
    </xdr:from>
    <xdr:to>
      <xdr:col>23</xdr:col>
      <xdr:colOff>485775</xdr:colOff>
      <xdr:row>27</xdr:row>
      <xdr:rowOff>152400</xdr:rowOff>
    </xdr:to>
    <xdr:pic>
      <xdr:nvPicPr>
        <xdr:cNvPr id="3" name="Billede 2">
          <a:extLst>
            <a:ext uri="{FF2B5EF4-FFF2-40B4-BE49-F238E27FC236}">
              <a16:creationId xmlns:a16="http://schemas.microsoft.com/office/drawing/2014/main" id="{5B28F563-DEF4-4945-82D9-3C4E5F40A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80975"/>
          <a:ext cx="5715000" cy="511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5AFDF-8CBC-4B55-9DF5-C0A0CFF583FC}">
  <dimension ref="E27:Q45"/>
  <sheetViews>
    <sheetView tabSelected="1" workbookViewId="0">
      <selection activeCell="F39" sqref="F39"/>
    </sheetView>
  </sheetViews>
  <sheetFormatPr defaultRowHeight="15" x14ac:dyDescent="0.25"/>
  <cols>
    <col min="5" max="5" width="18" bestFit="1" customWidth="1"/>
    <col min="6" max="6" width="13.140625" bestFit="1" customWidth="1"/>
    <col min="7" max="7" width="10.85546875" bestFit="1" customWidth="1"/>
    <col min="8" max="8" width="23.140625" bestFit="1" customWidth="1"/>
    <col min="11" max="11" width="14.5703125" bestFit="1" customWidth="1"/>
    <col min="13" max="13" width="13.42578125" bestFit="1" customWidth="1"/>
    <col min="17" max="17" width="13.42578125" bestFit="1" customWidth="1"/>
  </cols>
  <sheetData>
    <row r="27" spans="5:17" x14ac:dyDescent="0.25">
      <c r="K27" t="s">
        <v>21</v>
      </c>
      <c r="L27">
        <v>30</v>
      </c>
    </row>
    <row r="28" spans="5:17" x14ac:dyDescent="0.25">
      <c r="E28" t="s">
        <v>0</v>
      </c>
      <c r="F28" t="s">
        <v>1</v>
      </c>
      <c r="G28" t="s">
        <v>2</v>
      </c>
      <c r="H28" t="s">
        <v>12</v>
      </c>
    </row>
    <row r="29" spans="5:17" x14ac:dyDescent="0.25">
      <c r="E29" t="s">
        <v>3</v>
      </c>
      <c r="F29">
        <v>20</v>
      </c>
      <c r="G29" s="1">
        <v>250</v>
      </c>
      <c r="H29">
        <v>0</v>
      </c>
      <c r="K29" t="s">
        <v>19</v>
      </c>
      <c r="M29" t="s">
        <v>18</v>
      </c>
      <c r="Q29" t="s">
        <v>20</v>
      </c>
    </row>
    <row r="30" spans="5:17" x14ac:dyDescent="0.25">
      <c r="E30" t="s">
        <v>4</v>
      </c>
      <c r="F30">
        <v>120</v>
      </c>
      <c r="G30" s="1">
        <v>2000</v>
      </c>
      <c r="H30">
        <v>120</v>
      </c>
    </row>
    <row r="31" spans="5:17" x14ac:dyDescent="0.25">
      <c r="E31" t="s">
        <v>5</v>
      </c>
      <c r="F31">
        <v>25</v>
      </c>
      <c r="G31" s="1">
        <v>2500</v>
      </c>
      <c r="H31">
        <v>120</v>
      </c>
      <c r="K31">
        <v>22.5</v>
      </c>
      <c r="M31">
        <f>11+11</f>
        <v>22</v>
      </c>
      <c r="Q31">
        <f>7+5+5</f>
        <v>17</v>
      </c>
    </row>
    <row r="32" spans="5:17" x14ac:dyDescent="0.25">
      <c r="E32" t="s">
        <v>6</v>
      </c>
      <c r="F32">
        <v>8</v>
      </c>
      <c r="G32" s="1">
        <v>6000</v>
      </c>
      <c r="H32">
        <v>240</v>
      </c>
    </row>
    <row r="33" spans="5:17" x14ac:dyDescent="0.25">
      <c r="E33" t="s">
        <v>7</v>
      </c>
      <c r="F33">
        <v>8</v>
      </c>
      <c r="G33" s="1">
        <v>5000</v>
      </c>
      <c r="H33">
        <v>240</v>
      </c>
      <c r="K33">
        <f>K31*0.15</f>
        <v>3.375</v>
      </c>
    </row>
    <row r="34" spans="5:17" x14ac:dyDescent="0.25">
      <c r="E34" t="s">
        <v>8</v>
      </c>
      <c r="F34">
        <v>6</v>
      </c>
      <c r="G34" s="1">
        <v>7000</v>
      </c>
      <c r="H34">
        <v>360</v>
      </c>
      <c r="K34">
        <f>K31*0.1</f>
        <v>2.25</v>
      </c>
    </row>
    <row r="35" spans="5:17" x14ac:dyDescent="0.25">
      <c r="E35" t="s">
        <v>9</v>
      </c>
      <c r="F35">
        <v>12</v>
      </c>
      <c r="G35" s="1">
        <v>3500</v>
      </c>
      <c r="H35">
        <v>240</v>
      </c>
      <c r="K35" s="1">
        <f>((K33+K34)*L27*75*1.5)+((K31-(K33+K34))*75*L27)</f>
        <v>56953.125</v>
      </c>
      <c r="M35" s="1">
        <f>M31*75*L27</f>
        <v>49500</v>
      </c>
      <c r="Q35" s="1">
        <f>Q31*75*L27</f>
        <v>38250</v>
      </c>
    </row>
    <row r="36" spans="5:17" x14ac:dyDescent="0.25">
      <c r="E36" t="s">
        <v>10</v>
      </c>
      <c r="F36">
        <v>2</v>
      </c>
      <c r="G36" s="1">
        <v>4000</v>
      </c>
      <c r="H36">
        <v>240</v>
      </c>
    </row>
    <row r="37" spans="5:17" x14ac:dyDescent="0.25">
      <c r="E37" t="s">
        <v>17</v>
      </c>
      <c r="F37">
        <v>2</v>
      </c>
      <c r="G37" s="1">
        <v>5000</v>
      </c>
      <c r="H37">
        <v>0</v>
      </c>
      <c r="K37" s="1">
        <f>K35+M35+Q35</f>
        <v>144703.125</v>
      </c>
    </row>
    <row r="39" spans="5:17" x14ac:dyDescent="0.25">
      <c r="E39" t="s">
        <v>11</v>
      </c>
      <c r="F39" s="1">
        <f>G29*F29+G30*F30+G31*F31+G32*F32+G33*F33+G34*F34+F35*G35+F36*G36+F37*G37+K37</f>
        <v>642203.125</v>
      </c>
      <c r="K39" s="3"/>
    </row>
    <row r="42" spans="5:17" x14ac:dyDescent="0.25">
      <c r="E42" t="s">
        <v>13</v>
      </c>
      <c r="F42">
        <f>((SUM(F29:F36)*2)+F30*H30+F31*H31+F32*H32+F33*H33+F34*H34+F35*H35+F36*H36)</f>
        <v>27162</v>
      </c>
    </row>
    <row r="43" spans="5:17" x14ac:dyDescent="0.25">
      <c r="E43" t="s">
        <v>14</v>
      </c>
      <c r="F43" s="2">
        <f>F42/60</f>
        <v>452.7</v>
      </c>
    </row>
    <row r="44" spans="5:17" x14ac:dyDescent="0.25">
      <c r="E44" t="s">
        <v>15</v>
      </c>
      <c r="F44" s="2">
        <f>F43/8</f>
        <v>56.587499999999999</v>
      </c>
    </row>
    <row r="45" spans="5:17" x14ac:dyDescent="0.25">
      <c r="E45" t="s">
        <v>16</v>
      </c>
      <c r="F45" s="2">
        <f>F44/20</f>
        <v>2.8293749999999998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Jesper Jakobsen</dc:creator>
  <cp:lastModifiedBy>Jesper Jakobsen</cp:lastModifiedBy>
  <dcterms:created xsi:type="dcterms:W3CDTF">2021-03-17T13:46:35Z</dcterms:created>
  <dcterms:modified xsi:type="dcterms:W3CDTF">2021-03-23T10:10:00Z</dcterms:modified>
</cp:coreProperties>
</file>