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 Ruel\Downloads\uOttawa\Fall 2023\ELG 3106\Assignment 1\"/>
    </mc:Choice>
  </mc:AlternateContent>
  <xr:revisionPtr revIDLastSave="0" documentId="13_ncr:1_{1D4ADFC7-5CE7-405D-BB60-4ED2516C5F81}" xr6:coauthVersionLast="47" xr6:coauthVersionMax="47" xr10:uidLastSave="{00000000-0000-0000-0000-000000000000}"/>
  <bookViews>
    <workbookView xWindow="-110" yWindow="-110" windowWidth="38620" windowHeight="21100" xr2:uid="{5BDF99D7-E0B7-4914-B91D-8C0DBA560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D20" i="1"/>
  <c r="D18" i="1"/>
  <c r="D12" i="1"/>
  <c r="D10" i="1"/>
  <c r="E4" i="1"/>
  <c r="E5" i="1"/>
  <c r="E6" i="1"/>
  <c r="E7" i="1"/>
  <c r="E9" i="1"/>
  <c r="E11" i="1"/>
  <c r="E14" i="1"/>
  <c r="E16" i="1"/>
  <c r="E19" i="1"/>
  <c r="E21" i="1"/>
  <c r="E23" i="1"/>
  <c r="E24" i="1"/>
  <c r="E25" i="1"/>
  <c r="E26" i="1"/>
  <c r="E27" i="1"/>
  <c r="E3" i="1"/>
  <c r="G18" i="1"/>
  <c r="C14" i="1"/>
  <c r="C15" i="1"/>
  <c r="C24" i="1"/>
  <c r="C25" i="1"/>
  <c r="C26" i="1"/>
  <c r="C23" i="1"/>
  <c r="C19" i="1"/>
  <c r="C20" i="1"/>
  <c r="C21" i="1"/>
  <c r="C22" i="1"/>
  <c r="C18" i="1"/>
  <c r="C17" i="1"/>
  <c r="C13" i="1"/>
  <c r="C9" i="1"/>
  <c r="C10" i="1"/>
  <c r="C11" i="1"/>
  <c r="C12" i="1"/>
  <c r="C8" i="1"/>
  <c r="F23" i="1"/>
  <c r="F24" i="1"/>
  <c r="F25" i="1"/>
  <c r="F26" i="1"/>
  <c r="F3" i="1"/>
  <c r="C3" i="1" s="1"/>
  <c r="G4" i="1"/>
  <c r="F4" i="1" s="1"/>
  <c r="C4" i="1" s="1"/>
  <c r="G5" i="1"/>
  <c r="F5" i="1" s="1"/>
  <c r="C5" i="1" s="1"/>
  <c r="G6" i="1"/>
  <c r="F6" i="1" s="1"/>
  <c r="C6" i="1" s="1"/>
  <c r="G7" i="1"/>
  <c r="F7" i="1" s="1"/>
  <c r="C7" i="1" s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3" i="1"/>
  <c r="F16" i="1" l="1"/>
  <c r="C16" i="1" s="1"/>
  <c r="F27" i="1"/>
  <c r="C27" i="1" s="1"/>
  <c r="D8" i="1"/>
</calcChain>
</file>

<file path=xl/sharedStrings.xml><?xml version="1.0" encoding="utf-8"?>
<sst xmlns="http://schemas.openxmlformats.org/spreadsheetml/2006/main" count="111" uniqueCount="17">
  <si>
    <t>45°</t>
  </si>
  <si>
    <t>22.5°</t>
  </si>
  <si>
    <t>0°</t>
  </si>
  <si>
    <t>-22.5°</t>
  </si>
  <si>
    <t>-45°</t>
  </si>
  <si>
    <t>↓</t>
  </si>
  <si>
    <t>x axis</t>
  </si>
  <si>
    <t>y axis</t>
  </si>
  <si>
    <t>-90°</t>
  </si>
  <si>
    <t>90°</t>
  </si>
  <si>
    <t>ax</t>
  </si>
  <si>
    <t>ay</t>
  </si>
  <si>
    <t>δ</t>
  </si>
  <si>
    <t>Ψ0</t>
  </si>
  <si>
    <t>ξ</t>
  </si>
  <si>
    <t>γ</t>
  </si>
  <si>
    <t>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</si>
</sst>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C8E7-C134-48B8-BE03-2EC03653F204}">
  <dimension ref="A1:I27"/>
  <sheetViews>
    <sheetView tabSelected="1" workbookViewId="0">
      <selection activeCell="C35" sqref="C35"/>
    </sheetView>
  </sheetViews>
  <sheetFormatPr defaultRowHeight="14.5" x14ac:dyDescent="0.35"/>
  <cols>
    <col min="1" max="2" width="13.54296875" customWidth="1"/>
    <col min="3" max="3" width="25.90625" customWidth="1"/>
    <col min="4" max="9" width="13.6328125" customWidth="1"/>
  </cols>
  <sheetData>
    <row r="1" spans="1:9" x14ac:dyDescent="0.35">
      <c r="A1" s="1" t="s">
        <v>6</v>
      </c>
      <c r="B1" s="1" t="s">
        <v>7</v>
      </c>
      <c r="C1" s="1" t="s">
        <v>16</v>
      </c>
      <c r="D1" s="1" t="s">
        <v>10</v>
      </c>
      <c r="E1" s="1" t="s">
        <v>11</v>
      </c>
      <c r="F1" s="2" t="s">
        <v>12</v>
      </c>
      <c r="G1" s="1" t="s">
        <v>13</v>
      </c>
      <c r="H1" s="1" t="s">
        <v>15</v>
      </c>
      <c r="I1" s="1" t="s">
        <v>14</v>
      </c>
    </row>
    <row r="2" spans="1:9" x14ac:dyDescent="0.35">
      <c r="A2" s="1" t="s">
        <v>5</v>
      </c>
      <c r="B2" s="1" t="s">
        <v>5</v>
      </c>
      <c r="C2" s="1"/>
      <c r="D2" s="1"/>
      <c r="E2" s="1"/>
      <c r="F2" s="1"/>
      <c r="G2" s="1"/>
    </row>
    <row r="3" spans="1:9" x14ac:dyDescent="0.35">
      <c r="A3" s="1" t="s">
        <v>0</v>
      </c>
      <c r="B3" s="3" t="s">
        <v>8</v>
      </c>
      <c r="C3" s="1" t="str">
        <f>IF(F3=90, "Left Circular Polarization", "")</f>
        <v>Left Circular Polarization</v>
      </c>
      <c r="D3" s="1">
        <v>1</v>
      </c>
      <c r="E3" s="1">
        <f>D3 / TAN(RADIANS(G3))</f>
        <v>1</v>
      </c>
      <c r="F3" s="1">
        <f>DEGREES(ASIN(TAN(2*RADIANS(VALUE(LEFT(I3,LEN(I3)-1))))/TAN(2*RADIANS(G3))))</f>
        <v>90</v>
      </c>
      <c r="G3" s="1">
        <f t="shared" ref="G3:G27" si="0">DEGREES(0.5*ACOS(SQRT((1-SIN(2*RADIANS(VALUE(LEFT(H3,LEN(H3)-1))))^2)/((1+TAN(2*RADIANS(VALUE(LEFT(I3,LEN(I3)-1))))^2)))))</f>
        <v>45</v>
      </c>
      <c r="H3" s="3" t="s">
        <v>8</v>
      </c>
      <c r="I3" s="1" t="s">
        <v>0</v>
      </c>
    </row>
    <row r="4" spans="1:9" x14ac:dyDescent="0.35">
      <c r="A4" s="1" t="s">
        <v>0</v>
      </c>
      <c r="B4" s="3" t="s">
        <v>4</v>
      </c>
      <c r="C4" s="1" t="str">
        <f t="shared" ref="C4:C7" si="1">IF(F4=90, "Left Circular Polarization", "")</f>
        <v>Left Circular Polarization</v>
      </c>
      <c r="D4" s="1">
        <v>1</v>
      </c>
      <c r="E4" s="1">
        <f t="shared" ref="E4:E27" si="2">D4 / TAN(RADIANS(G4))</f>
        <v>1</v>
      </c>
      <c r="F4" s="1">
        <f>DEGREES(ASIN(TAN(2*RADIANS(VALUE(LEFT(I4,LEN(I4)-1))))/TAN(2*RADIANS(G4))))</f>
        <v>90</v>
      </c>
      <c r="G4" s="1">
        <f t="shared" si="0"/>
        <v>45</v>
      </c>
      <c r="H4" s="3" t="s">
        <v>4</v>
      </c>
      <c r="I4" s="1" t="s">
        <v>0</v>
      </c>
    </row>
    <row r="5" spans="1:9" x14ac:dyDescent="0.35">
      <c r="A5" s="1" t="s">
        <v>0</v>
      </c>
      <c r="B5" s="1" t="s">
        <v>2</v>
      </c>
      <c r="C5" s="1" t="str">
        <f t="shared" si="1"/>
        <v>Left Circular Polarization</v>
      </c>
      <c r="D5" s="1">
        <v>1</v>
      </c>
      <c r="E5" s="1">
        <f t="shared" si="2"/>
        <v>1</v>
      </c>
      <c r="F5" s="1">
        <f>DEGREES(ASIN(TAN(2*RADIANS(VALUE(LEFT(I5,LEN(I5)-1))))/TAN(2*RADIANS(G5))))</f>
        <v>90</v>
      </c>
      <c r="G5" s="1">
        <f t="shared" si="0"/>
        <v>45</v>
      </c>
      <c r="H5" s="1" t="s">
        <v>2</v>
      </c>
      <c r="I5" s="1" t="s">
        <v>0</v>
      </c>
    </row>
    <row r="6" spans="1:9" x14ac:dyDescent="0.35">
      <c r="A6" s="1" t="s">
        <v>0</v>
      </c>
      <c r="B6" s="1" t="s">
        <v>0</v>
      </c>
      <c r="C6" s="1" t="str">
        <f t="shared" si="1"/>
        <v>Left Circular Polarization</v>
      </c>
      <c r="D6" s="1">
        <v>1</v>
      </c>
      <c r="E6" s="1">
        <f t="shared" si="2"/>
        <v>1</v>
      </c>
      <c r="F6" s="1">
        <f>DEGREES(ASIN(TAN(2*RADIANS(VALUE(LEFT(I6,LEN(I6)-1))))/TAN(2*RADIANS(G6))))</f>
        <v>90</v>
      </c>
      <c r="G6" s="1">
        <f t="shared" si="0"/>
        <v>45</v>
      </c>
      <c r="H6" s="1" t="s">
        <v>0</v>
      </c>
      <c r="I6" s="1" t="s">
        <v>0</v>
      </c>
    </row>
    <row r="7" spans="1:9" x14ac:dyDescent="0.35">
      <c r="A7" s="1" t="s">
        <v>0</v>
      </c>
      <c r="B7" s="1" t="s">
        <v>9</v>
      </c>
      <c r="C7" s="1" t="str">
        <f t="shared" si="1"/>
        <v>Left Circular Polarization</v>
      </c>
      <c r="D7" s="1">
        <v>1</v>
      </c>
      <c r="E7" s="1">
        <f t="shared" si="2"/>
        <v>1</v>
      </c>
      <c r="F7" s="1">
        <f>DEGREES(ASIN(TAN(2*RADIANS(VALUE(LEFT(I7,LEN(I7)-1))))/TAN(2*RADIANS(G7))))</f>
        <v>90</v>
      </c>
      <c r="G7" s="1">
        <f t="shared" si="0"/>
        <v>45</v>
      </c>
      <c r="H7" s="1" t="s">
        <v>9</v>
      </c>
      <c r="I7" s="1" t="s">
        <v>0</v>
      </c>
    </row>
    <row r="8" spans="1:9" x14ac:dyDescent="0.35">
      <c r="A8" s="1" t="s">
        <v>1</v>
      </c>
      <c r="B8" s="3" t="s">
        <v>8</v>
      </c>
      <c r="C8" s="1" t="str">
        <f>IF(VALUE(LEFT(A8,LEN(A8)-1))=22.5, "Left Elliptical Polarization", "")</f>
        <v>Left Elliptical Polarization</v>
      </c>
      <c r="D8" s="1">
        <f>E8* TAN(RADIANS(G8))</f>
        <v>0.41421356237309498</v>
      </c>
      <c r="E8" s="1">
        <v>1</v>
      </c>
      <c r="F8" s="1">
        <v>90</v>
      </c>
      <c r="G8" s="1">
        <f t="shared" si="0"/>
        <v>22.499999999999996</v>
      </c>
      <c r="H8" s="3" t="s">
        <v>8</v>
      </c>
      <c r="I8" s="1" t="s">
        <v>1</v>
      </c>
    </row>
    <row r="9" spans="1:9" x14ac:dyDescent="0.35">
      <c r="A9" s="1" t="s">
        <v>1</v>
      </c>
      <c r="B9" s="3" t="s">
        <v>4</v>
      </c>
      <c r="C9" s="1" t="str">
        <f t="shared" ref="C9:C12" si="3">IF(VALUE(LEFT(A9,LEN(A9)-1))=22.5, "Left Elliptical Polarization", "")</f>
        <v>Left Elliptical Polarization</v>
      </c>
      <c r="D9" s="1">
        <v>1</v>
      </c>
      <c r="E9" s="1">
        <f t="shared" si="2"/>
        <v>1</v>
      </c>
      <c r="F9" s="1">
        <v>135</v>
      </c>
      <c r="G9" s="1">
        <f t="shared" si="0"/>
        <v>45</v>
      </c>
      <c r="H9" s="3" t="s">
        <v>4</v>
      </c>
      <c r="I9" s="1" t="s">
        <v>1</v>
      </c>
    </row>
    <row r="10" spans="1:9" x14ac:dyDescent="0.35">
      <c r="A10" s="1" t="s">
        <v>1</v>
      </c>
      <c r="B10" s="1" t="s">
        <v>2</v>
      </c>
      <c r="C10" s="1" t="str">
        <f t="shared" si="3"/>
        <v>Left Elliptical Polarization</v>
      </c>
      <c r="D10" s="1">
        <f>E10* TAN(RADIANS(G10))</f>
        <v>0.41421356237309498</v>
      </c>
      <c r="E10" s="1">
        <v>1</v>
      </c>
      <c r="F10" s="1">
        <v>90</v>
      </c>
      <c r="G10" s="1">
        <f t="shared" si="0"/>
        <v>22.499999999999996</v>
      </c>
      <c r="H10" s="1" t="s">
        <v>2</v>
      </c>
      <c r="I10" s="1" t="s">
        <v>1</v>
      </c>
    </row>
    <row r="11" spans="1:9" x14ac:dyDescent="0.35">
      <c r="A11" s="1" t="s">
        <v>1</v>
      </c>
      <c r="B11" s="1" t="s">
        <v>0</v>
      </c>
      <c r="C11" s="1" t="str">
        <f t="shared" si="3"/>
        <v>Left Elliptical Polarization</v>
      </c>
      <c r="D11" s="1">
        <v>1</v>
      </c>
      <c r="E11" s="1">
        <f t="shared" si="2"/>
        <v>1</v>
      </c>
      <c r="F11" s="1">
        <v>45</v>
      </c>
      <c r="G11" s="1">
        <f t="shared" si="0"/>
        <v>45</v>
      </c>
      <c r="H11" s="1" t="s">
        <v>0</v>
      </c>
      <c r="I11" s="1" t="s">
        <v>1</v>
      </c>
    </row>
    <row r="12" spans="1:9" x14ac:dyDescent="0.35">
      <c r="A12" s="1" t="s">
        <v>1</v>
      </c>
      <c r="B12" s="1" t="s">
        <v>9</v>
      </c>
      <c r="C12" s="1" t="str">
        <f t="shared" si="3"/>
        <v>Left Elliptical Polarization</v>
      </c>
      <c r="D12" s="1">
        <f>E12* TAN(RADIANS(G12))</f>
        <v>0.41421356237309498</v>
      </c>
      <c r="E12" s="1">
        <v>1</v>
      </c>
      <c r="F12" s="1">
        <v>90</v>
      </c>
      <c r="G12" s="1">
        <f t="shared" si="0"/>
        <v>22.499999999999996</v>
      </c>
      <c r="H12" s="1" t="s">
        <v>9</v>
      </c>
      <c r="I12" s="1" t="s">
        <v>1</v>
      </c>
    </row>
    <row r="13" spans="1:9" x14ac:dyDescent="0.35">
      <c r="A13" s="1" t="s">
        <v>2</v>
      </c>
      <c r="B13" s="3" t="s">
        <v>8</v>
      </c>
      <c r="C13" s="1" t="str">
        <f>IF(F13=0, "Linear Polarization", "")</f>
        <v>Linear Polarization</v>
      </c>
      <c r="D13" s="1">
        <v>1</v>
      </c>
      <c r="E13" s="1">
        <v>0</v>
      </c>
      <c r="F13" s="1">
        <v>0</v>
      </c>
      <c r="G13" s="1">
        <f t="shared" si="0"/>
        <v>0</v>
      </c>
      <c r="H13" s="3" t="s">
        <v>8</v>
      </c>
      <c r="I13" s="1" t="s">
        <v>2</v>
      </c>
    </row>
    <row r="14" spans="1:9" x14ac:dyDescent="0.35">
      <c r="A14" s="1" t="s">
        <v>2</v>
      </c>
      <c r="B14" s="3" t="s">
        <v>4</v>
      </c>
      <c r="C14" s="1" t="str">
        <f>IF(F15=0, "Linear Polarization", "")</f>
        <v>Linear Polarization</v>
      </c>
      <c r="D14" s="1">
        <v>1</v>
      </c>
      <c r="E14" s="1">
        <f t="shared" si="2"/>
        <v>1</v>
      </c>
      <c r="F14" s="1">
        <v>180</v>
      </c>
      <c r="G14" s="1">
        <f t="shared" si="0"/>
        <v>45</v>
      </c>
      <c r="H14" s="3" t="s">
        <v>4</v>
      </c>
      <c r="I14" s="1" t="s">
        <v>2</v>
      </c>
    </row>
    <row r="15" spans="1:9" x14ac:dyDescent="0.35">
      <c r="A15" s="1" t="s">
        <v>2</v>
      </c>
      <c r="B15" s="1" t="s">
        <v>2</v>
      </c>
      <c r="C15" s="1" t="str">
        <f>IF(F15=0, "Linear Polarization", "")</f>
        <v>Linear Polarization</v>
      </c>
      <c r="D15" s="1">
        <v>1</v>
      </c>
      <c r="E15" s="1">
        <v>0</v>
      </c>
      <c r="F15" s="1">
        <v>0</v>
      </c>
      <c r="G15" s="1">
        <f t="shared" si="0"/>
        <v>0</v>
      </c>
      <c r="H15" s="1" t="s">
        <v>2</v>
      </c>
      <c r="I15" s="1" t="s">
        <v>2</v>
      </c>
    </row>
    <row r="16" spans="1:9" x14ac:dyDescent="0.35">
      <c r="A16" s="1" t="s">
        <v>2</v>
      </c>
      <c r="B16" s="1" t="s">
        <v>0</v>
      </c>
      <c r="C16" s="1" t="str">
        <f>IF(F16=0, "Linear Polarization", "")</f>
        <v>Linear Polarization</v>
      </c>
      <c r="D16" s="1">
        <v>1</v>
      </c>
      <c r="E16" s="1">
        <f t="shared" si="2"/>
        <v>1</v>
      </c>
      <c r="F16" s="1">
        <f>DEGREES(ASIN(TAN(2*RADIANS(VALUE(LEFT(I16,LEN(I16)-1))))/TAN(2*RADIANS(G16))))</f>
        <v>0</v>
      </c>
      <c r="G16" s="1">
        <f t="shared" si="0"/>
        <v>45</v>
      </c>
      <c r="H16" s="1" t="s">
        <v>0</v>
      </c>
      <c r="I16" s="1" t="s">
        <v>2</v>
      </c>
    </row>
    <row r="17" spans="1:9" x14ac:dyDescent="0.35">
      <c r="A17" s="1" t="s">
        <v>2</v>
      </c>
      <c r="B17" s="1" t="s">
        <v>9</v>
      </c>
      <c r="C17" s="1" t="str">
        <f>IF(F17=0, "Linear Polarization", "")</f>
        <v>Linear Polarization</v>
      </c>
      <c r="D17" s="1">
        <v>1</v>
      </c>
      <c r="E17" s="1">
        <v>0</v>
      </c>
      <c r="F17" s="1">
        <v>0</v>
      </c>
      <c r="G17" s="1">
        <f t="shared" si="0"/>
        <v>0</v>
      </c>
      <c r="H17" s="1" t="s">
        <v>9</v>
      </c>
      <c r="I17" s="1" t="s">
        <v>2</v>
      </c>
    </row>
    <row r="18" spans="1:9" x14ac:dyDescent="0.35">
      <c r="A18" s="3" t="s">
        <v>3</v>
      </c>
      <c r="B18" s="3" t="s">
        <v>8</v>
      </c>
      <c r="C18" s="1" t="str">
        <f>IF(VALUE(LEFT(A18,LEN(A18)-1))=-22.5, "Right Elliptical Polarization", "")</f>
        <v>Right Elliptical Polarization</v>
      </c>
      <c r="D18" s="1">
        <f>E18* TAN(RADIANS(G18))</f>
        <v>0.41421356237309498</v>
      </c>
      <c r="E18" s="1">
        <v>1</v>
      </c>
      <c r="F18" s="1">
        <v>-90</v>
      </c>
      <c r="G18" s="1">
        <f t="shared" si="0"/>
        <v>22.499999999999996</v>
      </c>
      <c r="H18" s="3" t="s">
        <v>8</v>
      </c>
      <c r="I18" s="3" t="s">
        <v>3</v>
      </c>
    </row>
    <row r="19" spans="1:9" x14ac:dyDescent="0.35">
      <c r="A19" s="3" t="s">
        <v>3</v>
      </c>
      <c r="B19" s="3" t="s">
        <v>4</v>
      </c>
      <c r="C19" s="1" t="str">
        <f t="shared" ref="C19:C22" si="4">IF(VALUE(LEFT(A19,LEN(A19)-1))=-22.5, "Right Elliptical Polarization", "")</f>
        <v>Right Elliptical Polarization</v>
      </c>
      <c r="D19" s="1">
        <v>1</v>
      </c>
      <c r="E19" s="1">
        <f t="shared" si="2"/>
        <v>1</v>
      </c>
      <c r="F19" s="1">
        <v>-135</v>
      </c>
      <c r="G19" s="1">
        <f t="shared" si="0"/>
        <v>45</v>
      </c>
      <c r="H19" s="3" t="s">
        <v>4</v>
      </c>
      <c r="I19" s="3" t="s">
        <v>3</v>
      </c>
    </row>
    <row r="20" spans="1:9" x14ac:dyDescent="0.35">
      <c r="A20" s="3" t="s">
        <v>3</v>
      </c>
      <c r="B20" s="1" t="s">
        <v>2</v>
      </c>
      <c r="C20" s="1" t="str">
        <f t="shared" si="4"/>
        <v>Right Elliptical Polarization</v>
      </c>
      <c r="D20" s="1">
        <f>E20* TAN(RADIANS(G20))</f>
        <v>0.41421356237309498</v>
      </c>
      <c r="E20" s="1">
        <v>1</v>
      </c>
      <c r="F20" s="1">
        <v>-90</v>
      </c>
      <c r="G20" s="1">
        <f t="shared" si="0"/>
        <v>22.499999999999996</v>
      </c>
      <c r="H20" s="1" t="s">
        <v>2</v>
      </c>
      <c r="I20" s="3" t="s">
        <v>3</v>
      </c>
    </row>
    <row r="21" spans="1:9" x14ac:dyDescent="0.35">
      <c r="A21" s="3" t="s">
        <v>3</v>
      </c>
      <c r="B21" s="1" t="s">
        <v>0</v>
      </c>
      <c r="C21" s="1" t="str">
        <f t="shared" si="4"/>
        <v>Right Elliptical Polarization</v>
      </c>
      <c r="D21" s="1">
        <v>1</v>
      </c>
      <c r="E21" s="1">
        <f t="shared" si="2"/>
        <v>1</v>
      </c>
      <c r="F21" s="1">
        <v>-45</v>
      </c>
      <c r="G21" s="1">
        <f t="shared" si="0"/>
        <v>45</v>
      </c>
      <c r="H21" s="1" t="s">
        <v>0</v>
      </c>
      <c r="I21" s="3" t="s">
        <v>3</v>
      </c>
    </row>
    <row r="22" spans="1:9" x14ac:dyDescent="0.35">
      <c r="A22" s="3" t="s">
        <v>3</v>
      </c>
      <c r="B22" s="1" t="s">
        <v>9</v>
      </c>
      <c r="C22" s="1" t="str">
        <f t="shared" si="4"/>
        <v>Right Elliptical Polarization</v>
      </c>
      <c r="D22" s="1">
        <f>E22* TAN(RADIANS(G22))</f>
        <v>0.41421356237309498</v>
      </c>
      <c r="E22" s="1">
        <v>1</v>
      </c>
      <c r="F22" s="1">
        <v>-90</v>
      </c>
      <c r="G22" s="1">
        <f t="shared" si="0"/>
        <v>22.499999999999996</v>
      </c>
      <c r="H22" s="1" t="s">
        <v>9</v>
      </c>
      <c r="I22" s="3" t="s">
        <v>3</v>
      </c>
    </row>
    <row r="23" spans="1:9" x14ac:dyDescent="0.35">
      <c r="A23" s="3" t="s">
        <v>4</v>
      </c>
      <c r="B23" s="3" t="s">
        <v>8</v>
      </c>
      <c r="C23" s="1" t="str">
        <f>IF(F23=-90, "Right Circular Polarization", "")</f>
        <v>Right Circular Polarization</v>
      </c>
      <c r="D23" s="1">
        <v>1</v>
      </c>
      <c r="E23" s="1">
        <f t="shared" si="2"/>
        <v>1</v>
      </c>
      <c r="F23" s="1">
        <f>DEGREES(ASIN(TAN(2*RADIANS(VALUE(LEFT(I23,LEN(I23)-1))))/TAN(2*RADIANS(G23))))</f>
        <v>-90</v>
      </c>
      <c r="G23" s="1">
        <f t="shared" si="0"/>
        <v>45</v>
      </c>
      <c r="H23" s="3" t="s">
        <v>8</v>
      </c>
      <c r="I23" s="3" t="s">
        <v>4</v>
      </c>
    </row>
    <row r="24" spans="1:9" x14ac:dyDescent="0.35">
      <c r="A24" s="3" t="s">
        <v>4</v>
      </c>
      <c r="B24" s="3" t="s">
        <v>4</v>
      </c>
      <c r="C24" s="1" t="str">
        <f t="shared" ref="C24:C27" si="5">IF(F24=-90, "Right Circular Polarization", "")</f>
        <v>Right Circular Polarization</v>
      </c>
      <c r="D24" s="1">
        <v>1</v>
      </c>
      <c r="E24" s="1">
        <f t="shared" si="2"/>
        <v>1</v>
      </c>
      <c r="F24" s="1">
        <f>DEGREES(ASIN(TAN(2*RADIANS(VALUE(LEFT(I24,LEN(I24)-1))))/TAN(2*RADIANS(G24))))</f>
        <v>-90</v>
      </c>
      <c r="G24" s="1">
        <f t="shared" si="0"/>
        <v>45</v>
      </c>
      <c r="H24" s="3" t="s">
        <v>4</v>
      </c>
      <c r="I24" s="3" t="s">
        <v>4</v>
      </c>
    </row>
    <row r="25" spans="1:9" x14ac:dyDescent="0.35">
      <c r="A25" s="3" t="s">
        <v>4</v>
      </c>
      <c r="B25" s="1" t="s">
        <v>2</v>
      </c>
      <c r="C25" s="1" t="str">
        <f t="shared" si="5"/>
        <v>Right Circular Polarization</v>
      </c>
      <c r="D25" s="1">
        <v>1</v>
      </c>
      <c r="E25" s="1">
        <f t="shared" si="2"/>
        <v>1</v>
      </c>
      <c r="F25" s="1">
        <f>DEGREES(ASIN(TAN(2*RADIANS(VALUE(LEFT(I25,LEN(I25)-1))))/TAN(2*RADIANS(G25))))</f>
        <v>-90</v>
      </c>
      <c r="G25" s="1">
        <f t="shared" si="0"/>
        <v>45</v>
      </c>
      <c r="H25" s="1" t="s">
        <v>2</v>
      </c>
      <c r="I25" s="3" t="s">
        <v>4</v>
      </c>
    </row>
    <row r="26" spans="1:9" x14ac:dyDescent="0.35">
      <c r="A26" s="3" t="s">
        <v>4</v>
      </c>
      <c r="B26" s="1" t="s">
        <v>0</v>
      </c>
      <c r="C26" s="1" t="str">
        <f t="shared" si="5"/>
        <v>Right Circular Polarization</v>
      </c>
      <c r="D26" s="1">
        <v>1</v>
      </c>
      <c r="E26" s="1">
        <f t="shared" si="2"/>
        <v>1</v>
      </c>
      <c r="F26" s="1">
        <f>DEGREES(ASIN(TAN(2*RADIANS(VALUE(LEFT(I26,LEN(I26)-1))))/TAN(2*RADIANS(G26))))</f>
        <v>-90</v>
      </c>
      <c r="G26" s="1">
        <f t="shared" si="0"/>
        <v>45</v>
      </c>
      <c r="H26" s="1" t="s">
        <v>0</v>
      </c>
      <c r="I26" s="3" t="s">
        <v>4</v>
      </c>
    </row>
    <row r="27" spans="1:9" x14ac:dyDescent="0.35">
      <c r="A27" s="3" t="s">
        <v>4</v>
      </c>
      <c r="B27" s="1" t="s">
        <v>9</v>
      </c>
      <c r="C27" s="1" t="str">
        <f t="shared" si="5"/>
        <v>Right Circular Polarization</v>
      </c>
      <c r="D27" s="1">
        <v>1</v>
      </c>
      <c r="E27" s="1">
        <f t="shared" si="2"/>
        <v>1</v>
      </c>
      <c r="F27" s="1">
        <f>DEGREES(ASIN(TAN(2*RADIANS(VALUE(LEFT(I27,LEN(I27)-1))))/TAN(2*RADIANS(G27))))</f>
        <v>-90</v>
      </c>
      <c r="G27" s="1">
        <f t="shared" si="0"/>
        <v>45</v>
      </c>
      <c r="H27" s="1" t="s">
        <v>9</v>
      </c>
      <c r="I27" s="3" t="s">
        <v>4</v>
      </c>
    </row>
  </sheetData>
  <pageMargins left="0.7" right="0.7" top="0.75" bottom="0.75" header="0.3" footer="0.3"/>
  <pageSetup orientation="portrait" horizontalDpi="4294967293" verticalDpi="0" r:id="rId1"/>
  <ignoredErrors>
    <ignoredError sqref="C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Ruel</dc:creator>
  <cp:lastModifiedBy>Tristan Ruel</cp:lastModifiedBy>
  <dcterms:created xsi:type="dcterms:W3CDTF">2023-10-05T02:20:37Z</dcterms:created>
  <dcterms:modified xsi:type="dcterms:W3CDTF">2023-10-08T05:47:59Z</dcterms:modified>
</cp:coreProperties>
</file>