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8360" windowHeight="15600" tabRatio="500"/>
  </bookViews>
  <sheets>
    <sheet name="misc error breakdown collapsed" sheetId="3" r:id="rId1"/>
    <sheet name="misc error breakdown" sheetId="1" r:id="rId2"/>
    <sheet name="tabs for stats" sheetId="2" r:id="rId3"/>
  </sheets>
  <definedNames>
    <definedName name="_xlnm._FilterDatabase" localSheetId="1" hidden="1">'misc error breakdown'!$A$1:$M$67</definedName>
    <definedName name="_xlnm._FilterDatabase" localSheetId="0" hidden="1">'misc error breakdown collapsed'!$A$1:$J$57</definedName>
    <definedName name="_xlnm._FilterDatabase" localSheetId="2" hidden="1">'tabs for stats'!$D$1:$I$20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3" l="1"/>
  <c r="I20" i="3"/>
  <c r="H20" i="3"/>
  <c r="G20" i="3"/>
  <c r="F20" i="3"/>
  <c r="J15" i="3"/>
  <c r="I15" i="3"/>
  <c r="H15" i="3"/>
  <c r="G15" i="3"/>
  <c r="F15" i="3"/>
  <c r="J9" i="3"/>
  <c r="I9" i="3"/>
  <c r="H9" i="3"/>
  <c r="G9" i="3"/>
  <c r="F9" i="3"/>
  <c r="J3" i="3"/>
  <c r="I3" i="3"/>
  <c r="H3" i="3"/>
  <c r="G3" i="3"/>
  <c r="F3" i="3"/>
  <c r="J28" i="3"/>
  <c r="I28" i="3"/>
  <c r="H28" i="3"/>
  <c r="G28" i="3"/>
  <c r="J24" i="3"/>
  <c r="I24" i="3"/>
  <c r="H24" i="3"/>
  <c r="G24" i="3"/>
  <c r="J19" i="3"/>
  <c r="I19" i="3"/>
  <c r="H19" i="3"/>
  <c r="G19" i="3"/>
  <c r="J14" i="3"/>
  <c r="I14" i="3"/>
  <c r="H14" i="3"/>
  <c r="G14" i="3"/>
  <c r="J8" i="3"/>
  <c r="I8" i="3"/>
  <c r="H8" i="3"/>
  <c r="G8" i="3"/>
  <c r="J2" i="3"/>
  <c r="I2" i="3"/>
  <c r="H2" i="3"/>
  <c r="G2" i="3"/>
  <c r="M37" i="1"/>
  <c r="L37" i="1"/>
  <c r="K37" i="1"/>
  <c r="J37" i="1"/>
  <c r="M33" i="1"/>
  <c r="L33" i="1"/>
  <c r="K33" i="1"/>
  <c r="J33" i="1"/>
  <c r="M26" i="1"/>
  <c r="L26" i="1"/>
  <c r="K26" i="1"/>
  <c r="J26" i="1"/>
  <c r="M38" i="1"/>
  <c r="L38" i="1"/>
  <c r="K38" i="1"/>
  <c r="J38" i="1"/>
  <c r="I38" i="1"/>
  <c r="M27" i="1"/>
  <c r="L27" i="1"/>
  <c r="K27" i="1"/>
  <c r="J27" i="1"/>
  <c r="M21" i="1"/>
  <c r="L21" i="1"/>
  <c r="K21" i="1"/>
  <c r="J21" i="1"/>
  <c r="I27" i="1"/>
  <c r="I12" i="1"/>
  <c r="I21" i="1"/>
  <c r="M20" i="1"/>
  <c r="L20" i="1"/>
  <c r="K20" i="1"/>
  <c r="J20" i="1"/>
  <c r="L12" i="1"/>
  <c r="K12" i="1"/>
  <c r="J12" i="1"/>
  <c r="M11" i="1"/>
  <c r="L11" i="1"/>
  <c r="K11" i="1"/>
  <c r="J11" i="1"/>
  <c r="L2" i="1"/>
  <c r="K2" i="1"/>
  <c r="J2" i="1"/>
  <c r="M2" i="1"/>
  <c r="L3" i="1"/>
  <c r="K3" i="1"/>
  <c r="J3" i="1"/>
  <c r="J31" i="1"/>
  <c r="J30" i="1"/>
  <c r="J24" i="1"/>
  <c r="J23" i="1"/>
  <c r="J14" i="1"/>
  <c r="J13" i="1"/>
  <c r="J5" i="1"/>
  <c r="J4" i="1"/>
  <c r="H14" i="1"/>
  <c r="I14" i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42" i="1"/>
  <c r="H13" i="1"/>
  <c r="I13" i="1"/>
  <c r="I17" i="1"/>
  <c r="I18" i="1"/>
  <c r="H23" i="1"/>
  <c r="I23" i="1"/>
  <c r="H24" i="1"/>
  <c r="I24" i="1"/>
  <c r="H30" i="1"/>
  <c r="I30" i="1"/>
  <c r="H31" i="1"/>
  <c r="I31" i="1"/>
</calcChain>
</file>

<file path=xl/comments1.xml><?xml version="1.0" encoding="utf-8"?>
<comments xmlns="http://schemas.openxmlformats.org/spreadsheetml/2006/main">
  <authors>
    <author>Laurel Brehm</author>
  </authors>
  <commentList>
    <comment ref="H6" authorId="0">
      <text>
        <r>
          <rPr>
            <b/>
            <sz val="9"/>
            <color indexed="81"/>
            <rFont val="Calibri"/>
            <family val="2"/>
          </rPr>
          <t>Laurel Brehm:</t>
        </r>
        <r>
          <rPr>
            <sz val="9"/>
            <color indexed="81"/>
            <rFont val="Calibri"/>
            <family val="2"/>
          </rPr>
          <t xml:space="preserve">
I took out the RCs from SP subset 5, so it's not counterbalanced within this set</t>
        </r>
      </text>
    </comment>
  </commentList>
</comments>
</file>

<file path=xl/sharedStrings.xml><?xml version="1.0" encoding="utf-8"?>
<sst xmlns="http://schemas.openxmlformats.org/spreadsheetml/2006/main" count="407" uniqueCount="51">
  <si>
    <t>Written, repeat &amp; complete + predicate (before)</t>
  </si>
  <si>
    <t>English (American)</t>
  </si>
  <si>
    <t>other</t>
  </si>
  <si>
    <t>Collective</t>
  </si>
  <si>
    <t>Written, repeat &amp; complete + predicate (after)</t>
  </si>
  <si>
    <t>Predicate only related to head</t>
  </si>
  <si>
    <t>Predicate related to both NPs</t>
  </si>
  <si>
    <t>Written, repeat and complete</t>
  </si>
  <si>
    <t>Conceptual plural</t>
  </si>
  <si>
    <t>Conceptual singular</t>
  </si>
  <si>
    <t>auditory only</t>
  </si>
  <si>
    <t>collected</t>
  </si>
  <si>
    <t>distributed</t>
  </si>
  <si>
    <t>other + predicate</t>
  </si>
  <si>
    <t>missed predicate verb</t>
  </si>
  <si>
    <t>local NP number changed</t>
  </si>
  <si>
    <t>head NP number changed</t>
  </si>
  <si>
    <t>N observations</t>
  </si>
  <si>
    <t>Items</t>
  </si>
  <si>
    <t>Participant</t>
  </si>
  <si>
    <t>Mode of presentation</t>
  </si>
  <si>
    <t>Manipulation</t>
  </si>
  <si>
    <t>Language</t>
  </si>
  <si>
    <t>Total misc errors</t>
  </si>
  <si>
    <t>Proportions of all trials</t>
  </si>
  <si>
    <t>Proportion of all trials</t>
  </si>
  <si>
    <t>Head Noun</t>
  </si>
  <si>
    <t>Local Noun</t>
  </si>
  <si>
    <t>Source</t>
  </si>
  <si>
    <t>Thornton &amp; MacDonald, 2003, Expt 1</t>
  </si>
  <si>
    <t>Brehm &amp; Bock, 2013, Expt 2</t>
  </si>
  <si>
    <t>Thornton &amp; MacDonald, 2003, Expt 2</t>
  </si>
  <si>
    <t>Humphreys &amp; Bock, 2005, Expt 1</t>
  </si>
  <si>
    <t>Humphreys &amp; Bock, 2005, Expt 1, collected items</t>
  </si>
  <si>
    <t>Humphreys &amp; Bock, 2005, Expt 1, distributed items</t>
  </si>
  <si>
    <t>Singular Count</t>
  </si>
  <si>
    <t>Plural Count</t>
  </si>
  <si>
    <t>N Observations</t>
  </si>
  <si>
    <t>Singular</t>
  </si>
  <si>
    <t>Plural</t>
  </si>
  <si>
    <t>Paper</t>
  </si>
  <si>
    <t>TM</t>
  </si>
  <si>
    <t>BB</t>
  </si>
  <si>
    <t>HB</t>
  </si>
  <si>
    <t>Head</t>
  </si>
  <si>
    <t>Local</t>
  </si>
  <si>
    <t>TotalN</t>
  </si>
  <si>
    <t>TotalMisc</t>
  </si>
  <si>
    <t>OtherMisc</t>
  </si>
  <si>
    <t>NonMisc</t>
  </si>
  <si>
    <t>Humphreys &amp; Bock, 2005, Expt 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</si>
</sst>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2" fontId="1" fillId="0" borderId="0" xfId="0" applyNumberFormat="1" applyFont="1" applyAlignment="1">
      <alignment horizontal="left"/>
    </xf>
    <xf numFmtId="0" fontId="0" fillId="0" borderId="0" xfId="0"/>
    <xf numFmtId="0" fontId="6" fillId="0" borderId="0" xfId="0" applyFont="1"/>
    <xf numFmtId="0" fontId="7" fillId="0" borderId="0" xfId="0" applyFont="1"/>
    <xf numFmtId="164" fontId="9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J28" sqref="G28:J28"/>
    </sheetView>
  </sheetViews>
  <sheetFormatPr baseColWidth="10" defaultColWidth="8.83203125" defaultRowHeight="14" x14ac:dyDescent="0"/>
  <cols>
    <col min="1" max="1" width="8.83203125" style="2"/>
    <col min="2" max="2" width="8.83203125" style="2" customWidth="1"/>
    <col min="3" max="7" width="8.33203125" style="2" customWidth="1"/>
    <col min="8" max="8" width="15.83203125" style="2" customWidth="1"/>
    <col min="9" max="10" width="9.6640625" style="2" customWidth="1"/>
    <col min="11" max="11" width="9.6640625" style="2" hidden="1" customWidth="1"/>
    <col min="12" max="12" width="8.1640625" style="2" hidden="1" customWidth="1"/>
    <col min="13" max="15" width="8.83203125" style="2" hidden="1" customWidth="1"/>
    <col min="16" max="16384" width="8.83203125" style="2"/>
  </cols>
  <sheetData>
    <row r="1" spans="1:16">
      <c r="A1" s="2" t="s">
        <v>26</v>
      </c>
      <c r="B1" s="2" t="s">
        <v>27</v>
      </c>
      <c r="C1" s="2" t="s">
        <v>28</v>
      </c>
      <c r="D1" s="2" t="s">
        <v>19</v>
      </c>
      <c r="E1" s="2" t="s">
        <v>18</v>
      </c>
      <c r="F1" s="2" t="s">
        <v>17</v>
      </c>
      <c r="G1" s="1" t="s">
        <v>23</v>
      </c>
      <c r="H1" s="1" t="s">
        <v>16</v>
      </c>
      <c r="I1" s="1" t="s">
        <v>15</v>
      </c>
      <c r="J1" s="1" t="s">
        <v>2</v>
      </c>
      <c r="K1" s="1"/>
      <c r="L1" s="1" t="s">
        <v>14</v>
      </c>
      <c r="M1" s="1" t="s">
        <v>2</v>
      </c>
      <c r="N1" s="1" t="s">
        <v>13</v>
      </c>
      <c r="O1" s="1"/>
    </row>
    <row r="2" spans="1:16">
      <c r="A2" s="1" t="s">
        <v>35</v>
      </c>
      <c r="B2" s="1" t="s">
        <v>36</v>
      </c>
      <c r="C2" s="1" t="s">
        <v>25</v>
      </c>
      <c r="D2" s="1"/>
      <c r="E2" s="1"/>
      <c r="F2" s="1"/>
      <c r="G2" s="18">
        <f t="shared" ref="G2:I2" si="0">G3/$F3</f>
        <v>0.14184131736526945</v>
      </c>
      <c r="H2" s="18">
        <f t="shared" si="0"/>
        <v>1.6467065868263474E-2</v>
      </c>
      <c r="I2" s="18">
        <f t="shared" si="0"/>
        <v>2.1332335329341319E-2</v>
      </c>
      <c r="J2" s="18">
        <f>J3/$F3</f>
        <v>0.10404191616766467</v>
      </c>
    </row>
    <row r="3" spans="1:16" hidden="1">
      <c r="C3" s="1" t="s">
        <v>37</v>
      </c>
      <c r="D3" s="1"/>
      <c r="E3" s="1"/>
      <c r="F3" s="1">
        <f>SUM(F4:F6)</f>
        <v>2672</v>
      </c>
      <c r="G3" s="1">
        <f t="shared" ref="G3:J3" si="1">SUM(G4:G6)</f>
        <v>379</v>
      </c>
      <c r="H3" s="1">
        <f t="shared" si="1"/>
        <v>44</v>
      </c>
      <c r="I3" s="1">
        <f t="shared" si="1"/>
        <v>57</v>
      </c>
      <c r="J3" s="1">
        <f t="shared" si="1"/>
        <v>278</v>
      </c>
    </row>
    <row r="4" spans="1:16">
      <c r="A4" s="1"/>
      <c r="B4" s="1"/>
      <c r="C4" s="6" t="s">
        <v>29</v>
      </c>
      <c r="D4" s="1">
        <v>80</v>
      </c>
      <c r="E4" s="1">
        <v>10</v>
      </c>
      <c r="F4" s="1">
        <v>400</v>
      </c>
      <c r="G4" s="1">
        <v>42</v>
      </c>
      <c r="H4" s="1">
        <v>16</v>
      </c>
      <c r="I4" s="1">
        <v>12</v>
      </c>
      <c r="J4" s="1">
        <v>14</v>
      </c>
    </row>
    <row r="5" spans="1:16">
      <c r="A5" s="1"/>
      <c r="B5" s="1"/>
      <c r="C5" s="6" t="s">
        <v>30</v>
      </c>
      <c r="D5" s="1">
        <v>96</v>
      </c>
      <c r="E5" s="1">
        <v>34</v>
      </c>
      <c r="F5" s="1">
        <v>1632</v>
      </c>
      <c r="G5" s="1">
        <v>263</v>
      </c>
      <c r="H5" s="1">
        <v>17</v>
      </c>
      <c r="I5" s="1">
        <v>26</v>
      </c>
      <c r="J5" s="1">
        <v>220</v>
      </c>
    </row>
    <row r="6" spans="1:16">
      <c r="A6" s="1"/>
      <c r="B6" s="1"/>
      <c r="C6" s="6" t="s">
        <v>31</v>
      </c>
      <c r="D6" s="1">
        <v>64</v>
      </c>
      <c r="E6" s="1">
        <v>20</v>
      </c>
      <c r="F6" s="1">
        <v>640</v>
      </c>
      <c r="G6" s="1">
        <v>74</v>
      </c>
      <c r="H6" s="1">
        <v>11</v>
      </c>
      <c r="I6" s="1">
        <v>19</v>
      </c>
      <c r="J6" s="1">
        <v>44</v>
      </c>
      <c r="K6" s="1"/>
      <c r="L6" s="1"/>
      <c r="M6" s="1"/>
      <c r="N6" s="1"/>
      <c r="O6" s="1"/>
    </row>
    <row r="7" spans="1:16">
      <c r="K7" s="1"/>
      <c r="L7" s="1">
        <v>4</v>
      </c>
      <c r="M7" s="1">
        <v>4</v>
      </c>
      <c r="N7" s="1">
        <v>8</v>
      </c>
      <c r="O7" s="1"/>
      <c r="P7" s="1"/>
    </row>
    <row r="8" spans="1:16">
      <c r="A8" s="1" t="s">
        <v>35</v>
      </c>
      <c r="B8" s="1" t="s">
        <v>35</v>
      </c>
      <c r="C8" s="4" t="s">
        <v>24</v>
      </c>
      <c r="F8" s="1"/>
      <c r="G8" s="19">
        <f t="shared" ref="G8:I8" si="2">G9/$F9</f>
        <v>9.9925149700598806E-2</v>
      </c>
      <c r="H8" s="19">
        <f t="shared" si="2"/>
        <v>2.9940119760479044E-3</v>
      </c>
      <c r="I8" s="19">
        <f t="shared" si="2"/>
        <v>1.87125748502994E-2</v>
      </c>
      <c r="J8" s="19">
        <f>J9/$F9</f>
        <v>7.8218562874251496E-2</v>
      </c>
      <c r="K8" s="1"/>
      <c r="L8" s="1">
        <v>0.01</v>
      </c>
      <c r="M8" s="1">
        <v>0.04</v>
      </c>
      <c r="N8" s="1">
        <v>0.04</v>
      </c>
      <c r="O8" s="1"/>
    </row>
    <row r="9" spans="1:16" hidden="1">
      <c r="C9" s="1" t="s">
        <v>37</v>
      </c>
      <c r="F9" s="1">
        <f>SUM(F10:F12)</f>
        <v>2672</v>
      </c>
      <c r="G9" s="1">
        <f t="shared" ref="G9:J9" si="3">SUM(G10:G12)</f>
        <v>267</v>
      </c>
      <c r="H9" s="1">
        <f t="shared" si="3"/>
        <v>8</v>
      </c>
      <c r="I9" s="1">
        <f t="shared" si="3"/>
        <v>50</v>
      </c>
      <c r="J9" s="1">
        <f t="shared" si="3"/>
        <v>209</v>
      </c>
      <c r="K9" s="1"/>
      <c r="L9" s="1">
        <v>17</v>
      </c>
      <c r="M9" s="1">
        <v>89</v>
      </c>
      <c r="N9" s="1">
        <v>106</v>
      </c>
      <c r="O9" s="1"/>
    </row>
    <row r="10" spans="1:16">
      <c r="A10" s="1"/>
      <c r="B10" s="1"/>
      <c r="C10" s="5" t="s">
        <v>29</v>
      </c>
      <c r="D10" s="2">
        <v>80</v>
      </c>
      <c r="E10" s="2">
        <v>10</v>
      </c>
      <c r="F10" s="2">
        <v>400</v>
      </c>
      <c r="G10" s="2">
        <v>37</v>
      </c>
      <c r="H10" s="2">
        <v>4</v>
      </c>
      <c r="I10" s="2">
        <v>16</v>
      </c>
      <c r="J10" s="2">
        <v>17</v>
      </c>
      <c r="K10" s="1"/>
      <c r="L10" s="1"/>
      <c r="M10" s="1"/>
      <c r="N10" s="1"/>
      <c r="O10" s="1"/>
    </row>
    <row r="11" spans="1:16">
      <c r="A11" s="1"/>
      <c r="B11" s="1"/>
      <c r="C11" s="5" t="s">
        <v>30</v>
      </c>
      <c r="D11" s="2">
        <v>96</v>
      </c>
      <c r="E11" s="2">
        <v>34</v>
      </c>
      <c r="F11" s="2">
        <v>1632</v>
      </c>
      <c r="G11" s="2">
        <v>178</v>
      </c>
      <c r="H11" s="2">
        <v>2</v>
      </c>
      <c r="I11" s="2">
        <v>18</v>
      </c>
      <c r="J11" s="2">
        <v>158</v>
      </c>
      <c r="K11" s="1"/>
      <c r="L11" s="1"/>
      <c r="M11" s="1"/>
      <c r="N11" s="1"/>
      <c r="O11" s="1"/>
      <c r="P11" s="1"/>
    </row>
    <row r="12" spans="1:16">
      <c r="A12" s="1"/>
      <c r="B12" s="1"/>
      <c r="C12" s="5" t="s">
        <v>31</v>
      </c>
      <c r="D12" s="2">
        <v>64</v>
      </c>
      <c r="E12" s="2">
        <v>20</v>
      </c>
      <c r="F12" s="2">
        <v>640</v>
      </c>
      <c r="G12" s="2">
        <v>52</v>
      </c>
      <c r="H12" s="2">
        <v>2</v>
      </c>
      <c r="I12" s="2">
        <v>16</v>
      </c>
      <c r="J12" s="2">
        <v>34</v>
      </c>
      <c r="K12" s="1"/>
      <c r="L12" s="1"/>
      <c r="M12" s="1"/>
      <c r="N12" s="1"/>
      <c r="O12" s="1"/>
    </row>
    <row r="14" spans="1:16">
      <c r="A14" s="1" t="s">
        <v>36</v>
      </c>
      <c r="B14" s="1" t="s">
        <v>35</v>
      </c>
      <c r="C14" s="1" t="s">
        <v>25</v>
      </c>
      <c r="F14" s="1"/>
      <c r="G14" s="19">
        <f t="shared" ref="G14:I14" si="4">G15/$F15</f>
        <v>0.15746753246753248</v>
      </c>
      <c r="H14" s="19">
        <f t="shared" si="4"/>
        <v>2.2727272727272728E-2</v>
      </c>
      <c r="I14" s="19">
        <f t="shared" si="4"/>
        <v>6.8181818181818177E-2</v>
      </c>
      <c r="J14" s="19">
        <f>J15/$F15</f>
        <v>6.6558441558441553E-2</v>
      </c>
      <c r="K14" s="1"/>
      <c r="L14" s="1">
        <v>4</v>
      </c>
      <c r="M14" s="1">
        <v>3</v>
      </c>
      <c r="N14" s="1">
        <v>7</v>
      </c>
      <c r="O14" s="1"/>
      <c r="P14" s="1"/>
    </row>
    <row r="15" spans="1:16" hidden="1">
      <c r="C15" s="1" t="s">
        <v>37</v>
      </c>
      <c r="F15" s="1">
        <f>SUM(F16:F17)</f>
        <v>616</v>
      </c>
      <c r="G15" s="1">
        <f t="shared" ref="G15:J15" si="5">SUM(G16:G17)</f>
        <v>97</v>
      </c>
      <c r="H15" s="1">
        <f t="shared" si="5"/>
        <v>14</v>
      </c>
      <c r="I15" s="1">
        <f t="shared" si="5"/>
        <v>42</v>
      </c>
      <c r="J15" s="1">
        <f t="shared" si="5"/>
        <v>41</v>
      </c>
      <c r="K15" s="1"/>
      <c r="L15" s="1"/>
      <c r="M15" s="1"/>
      <c r="N15" s="1"/>
      <c r="O15" s="1"/>
      <c r="P15" s="1"/>
    </row>
    <row r="16" spans="1:16">
      <c r="A16" s="1"/>
      <c r="B16" s="1"/>
      <c r="C16" s="5" t="s">
        <v>32</v>
      </c>
      <c r="D16" s="2">
        <v>72</v>
      </c>
      <c r="E16" s="2">
        <v>3</v>
      </c>
      <c r="F16" s="2">
        <v>216</v>
      </c>
      <c r="G16" s="1">
        <v>17</v>
      </c>
      <c r="H16" s="1">
        <v>1</v>
      </c>
      <c r="I16" s="1">
        <v>2</v>
      </c>
      <c r="J16" s="1">
        <v>14</v>
      </c>
      <c r="K16" s="1"/>
      <c r="L16" s="1">
        <v>0.01</v>
      </c>
      <c r="M16" s="1">
        <v>0.05</v>
      </c>
      <c r="N16" s="1">
        <v>0.05</v>
      </c>
      <c r="O16" s="1"/>
      <c r="P16" s="1"/>
    </row>
    <row r="17" spans="1:16">
      <c r="A17" s="1"/>
      <c r="B17" s="1"/>
      <c r="C17" s="5" t="s">
        <v>29</v>
      </c>
      <c r="D17" s="2">
        <v>80</v>
      </c>
      <c r="E17" s="2">
        <v>10</v>
      </c>
      <c r="F17" s="2">
        <v>400</v>
      </c>
      <c r="G17" s="2">
        <v>80</v>
      </c>
      <c r="H17" s="2">
        <v>13</v>
      </c>
      <c r="I17" s="2">
        <v>40</v>
      </c>
      <c r="J17" s="2">
        <v>27</v>
      </c>
      <c r="K17" s="1"/>
      <c r="L17" s="1"/>
      <c r="M17" s="1"/>
      <c r="N17" s="1"/>
      <c r="O17" s="1"/>
      <c r="P17" s="1"/>
    </row>
    <row r="18" spans="1:16">
      <c r="K18" s="1"/>
      <c r="L18" s="1">
        <v>0</v>
      </c>
      <c r="M18" s="1">
        <v>49</v>
      </c>
      <c r="N18" s="1">
        <v>49</v>
      </c>
      <c r="O18" s="1"/>
      <c r="P18" s="1"/>
    </row>
    <row r="19" spans="1:16" ht="15.75" customHeight="1">
      <c r="A19" s="1" t="s">
        <v>36</v>
      </c>
      <c r="B19" s="1" t="s">
        <v>36</v>
      </c>
      <c r="C19" s="1" t="s">
        <v>25</v>
      </c>
      <c r="F19" s="1"/>
      <c r="G19" s="19">
        <f t="shared" ref="G19:I19" si="6">G20/$F20</f>
        <v>8.8942307692307696E-2</v>
      </c>
      <c r="H19" s="19">
        <f t="shared" si="6"/>
        <v>1.5625E-2</v>
      </c>
      <c r="I19" s="19">
        <f t="shared" si="6"/>
        <v>1.9230769230769232E-2</v>
      </c>
      <c r="J19" s="19">
        <f>J20/$F20</f>
        <v>5.4086538461538464E-2</v>
      </c>
      <c r="K19" s="1"/>
      <c r="L19" s="1">
        <v>7</v>
      </c>
      <c r="M19" s="1">
        <v>5</v>
      </c>
      <c r="N19" s="1">
        <v>12</v>
      </c>
      <c r="O19" s="1"/>
    </row>
    <row r="20" spans="1:16" ht="0.75" customHeight="1">
      <c r="C20" s="1" t="s">
        <v>37</v>
      </c>
      <c r="F20" s="2">
        <f>SUM(F21:F22)</f>
        <v>832</v>
      </c>
      <c r="G20" s="2">
        <f t="shared" ref="G20:J20" si="7">SUM(G21:G22)</f>
        <v>74</v>
      </c>
      <c r="H20" s="2">
        <f t="shared" si="7"/>
        <v>13</v>
      </c>
      <c r="I20" s="2">
        <f t="shared" si="7"/>
        <v>16</v>
      </c>
      <c r="J20" s="2">
        <f t="shared" si="7"/>
        <v>45</v>
      </c>
      <c r="K20" s="1"/>
      <c r="L20" s="1"/>
      <c r="M20" s="1"/>
      <c r="N20" s="1"/>
      <c r="O20" s="1"/>
    </row>
    <row r="21" spans="1:16" ht="15" customHeight="1">
      <c r="A21" s="1"/>
      <c r="B21" s="1"/>
      <c r="C21" s="5" t="s">
        <v>32</v>
      </c>
      <c r="D21" s="2">
        <v>144</v>
      </c>
      <c r="E21" s="2">
        <v>6</v>
      </c>
      <c r="F21" s="2">
        <v>432</v>
      </c>
      <c r="G21" s="2">
        <v>39</v>
      </c>
      <c r="H21" s="2">
        <v>1</v>
      </c>
      <c r="I21" s="2">
        <v>8</v>
      </c>
      <c r="J21" s="2">
        <v>30</v>
      </c>
      <c r="K21" s="1"/>
      <c r="L21" s="1"/>
      <c r="M21" s="1"/>
      <c r="N21" s="1"/>
      <c r="O21" s="1"/>
    </row>
    <row r="22" spans="1:16">
      <c r="A22" s="1"/>
      <c r="B22" s="1"/>
      <c r="C22" s="5" t="s">
        <v>29</v>
      </c>
      <c r="D22" s="2">
        <v>80</v>
      </c>
      <c r="E22" s="2">
        <v>10</v>
      </c>
      <c r="F22" s="2">
        <v>400</v>
      </c>
      <c r="G22" s="2">
        <v>35</v>
      </c>
      <c r="H22" s="2">
        <v>12</v>
      </c>
      <c r="I22" s="2">
        <v>8</v>
      </c>
      <c r="J22" s="2">
        <v>15</v>
      </c>
    </row>
    <row r="23" spans="1:16" ht="15.75" customHeight="1">
      <c r="G23" s="1"/>
      <c r="H23" s="1"/>
      <c r="I23" s="1"/>
      <c r="J23" s="1"/>
      <c r="K23" s="1"/>
      <c r="L23" s="1"/>
      <c r="M23" s="1"/>
      <c r="N23" s="1"/>
      <c r="O23" s="1"/>
    </row>
    <row r="24" spans="1:16" ht="15" customHeight="1">
      <c r="A24" s="1" t="s">
        <v>3</v>
      </c>
      <c r="B24" s="1" t="s">
        <v>35</v>
      </c>
      <c r="C24" s="1" t="s">
        <v>25</v>
      </c>
      <c r="D24" s="1"/>
      <c r="E24" s="1"/>
      <c r="F24" s="1"/>
      <c r="G24" s="19">
        <f t="shared" ref="G24:I24" si="8">G25/$F25</f>
        <v>8.3333333333333329E-2</v>
      </c>
      <c r="H24" s="19">
        <f t="shared" si="8"/>
        <v>9.2592592592592587E-3</v>
      </c>
      <c r="I24" s="19">
        <f t="shared" si="8"/>
        <v>4.6296296296296294E-3</v>
      </c>
      <c r="J24" s="19">
        <f>J25/$F25</f>
        <v>6.9444444444444448E-2</v>
      </c>
      <c r="K24" s="1"/>
      <c r="L24" s="1">
        <v>0</v>
      </c>
      <c r="M24" s="1">
        <v>7.0000000000000007E-2</v>
      </c>
      <c r="N24" s="1">
        <v>0</v>
      </c>
      <c r="O24" s="1"/>
    </row>
    <row r="25" spans="1:16" hidden="1">
      <c r="C25" s="1" t="s">
        <v>37</v>
      </c>
      <c r="D25" s="1"/>
      <c r="E25" s="1"/>
      <c r="F25" s="1">
        <v>216</v>
      </c>
      <c r="G25" s="1">
        <v>18</v>
      </c>
      <c r="H25" s="1">
        <v>2</v>
      </c>
      <c r="I25" s="1">
        <v>1</v>
      </c>
      <c r="J25" s="1">
        <v>15</v>
      </c>
      <c r="K25" s="1"/>
      <c r="L25" s="1">
        <v>0</v>
      </c>
      <c r="M25" s="1">
        <v>15</v>
      </c>
      <c r="N25" s="1">
        <v>0</v>
      </c>
      <c r="O25" s="1"/>
    </row>
    <row r="26" spans="1:16">
      <c r="A26" s="1"/>
      <c r="B26" s="1"/>
      <c r="C26" s="1" t="s">
        <v>50</v>
      </c>
      <c r="D26" s="1">
        <v>72</v>
      </c>
      <c r="E26" s="1">
        <v>3</v>
      </c>
      <c r="F26" s="1">
        <v>216</v>
      </c>
      <c r="G26" s="1">
        <v>18</v>
      </c>
      <c r="H26" s="1">
        <v>2</v>
      </c>
      <c r="I26" s="1">
        <v>1</v>
      </c>
      <c r="J26" s="1">
        <v>15</v>
      </c>
      <c r="K26" s="1"/>
      <c r="L26" s="1">
        <v>0</v>
      </c>
      <c r="M26" s="1">
        <v>15</v>
      </c>
      <c r="N26" s="1">
        <v>0</v>
      </c>
      <c r="O26" s="1"/>
    </row>
    <row r="27" spans="1:16">
      <c r="G27" s="1"/>
      <c r="H27" s="1"/>
      <c r="I27" s="1"/>
      <c r="J27" s="1"/>
      <c r="K27" s="1"/>
      <c r="L27" s="1"/>
      <c r="M27" s="1"/>
      <c r="N27" s="1"/>
      <c r="O27" s="1"/>
    </row>
    <row r="28" spans="1:16">
      <c r="A28" s="2" t="s">
        <v>3</v>
      </c>
      <c r="B28" s="1" t="s">
        <v>36</v>
      </c>
      <c r="C28" s="1" t="s">
        <v>25</v>
      </c>
      <c r="F28" s="1"/>
      <c r="G28" s="19">
        <f t="shared" ref="G28:I28" si="9">G29/$F29</f>
        <v>9.2592592592592587E-2</v>
      </c>
      <c r="H28" s="19">
        <f t="shared" si="9"/>
        <v>9.2592592592592587E-3</v>
      </c>
      <c r="I28" s="19">
        <f t="shared" si="9"/>
        <v>1.1574074074074073E-2</v>
      </c>
      <c r="J28" s="19">
        <f>J29/$F29</f>
        <v>7.1759259259259259E-2</v>
      </c>
      <c r="K28" s="1"/>
      <c r="L28" s="1">
        <v>0</v>
      </c>
      <c r="M28" s="1">
        <v>7.0000000000000007E-2</v>
      </c>
      <c r="N28" s="1">
        <v>0</v>
      </c>
      <c r="O28" s="1"/>
    </row>
    <row r="29" spans="1:16" hidden="1">
      <c r="C29" s="1" t="s">
        <v>37</v>
      </c>
      <c r="F29" s="2">
        <v>432</v>
      </c>
      <c r="G29" s="2">
        <v>40</v>
      </c>
      <c r="H29" s="2">
        <v>4</v>
      </c>
      <c r="I29" s="2">
        <v>5</v>
      </c>
      <c r="J29" s="2">
        <v>31</v>
      </c>
      <c r="K29" s="1"/>
      <c r="L29" s="1">
        <v>0</v>
      </c>
      <c r="M29" s="1">
        <v>31</v>
      </c>
      <c r="N29" s="1">
        <v>0</v>
      </c>
      <c r="O29" s="1"/>
    </row>
    <row r="30" spans="1:16">
      <c r="C30" s="1" t="s">
        <v>50</v>
      </c>
      <c r="D30" s="2">
        <v>144</v>
      </c>
      <c r="E30" s="2">
        <v>6</v>
      </c>
      <c r="F30" s="2">
        <v>432</v>
      </c>
      <c r="G30" s="2">
        <v>40</v>
      </c>
      <c r="H30" s="2">
        <v>4</v>
      </c>
      <c r="I30" s="2">
        <v>5</v>
      </c>
      <c r="J30" s="2">
        <v>31</v>
      </c>
      <c r="K30" s="1"/>
      <c r="L30" s="1"/>
      <c r="M30" s="1"/>
      <c r="N30" s="1"/>
      <c r="O30" s="1"/>
    </row>
    <row r="31" spans="1:16">
      <c r="G31" s="1"/>
      <c r="H31" s="1"/>
      <c r="I31" s="1"/>
      <c r="J31" s="1"/>
      <c r="K31" s="1"/>
      <c r="L31" s="1"/>
      <c r="M31" s="1"/>
      <c r="N31" s="1"/>
      <c r="O31" s="1"/>
    </row>
    <row r="32" spans="1:16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6"/>
      <c r="C34" s="16"/>
      <c r="D34" s="15"/>
      <c r="E34" s="1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6"/>
      <c r="C35" s="16"/>
      <c r="D35" s="15"/>
      <c r="E35" s="1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ht="15">
      <c r="B36" s="16"/>
      <c r="C36" s="12"/>
      <c r="D36" s="1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ht="15">
      <c r="B37" s="16"/>
      <c r="C37" s="12"/>
      <c r="D37" s="1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ht="15">
      <c r="B38" s="16"/>
      <c r="C38" s="10"/>
      <c r="D38" s="11"/>
      <c r="E38" s="11"/>
      <c r="G38" s="1"/>
      <c r="H38" s="1"/>
      <c r="I38" s="1"/>
      <c r="J38" s="1"/>
      <c r="K38" s="1"/>
      <c r="L38" s="1"/>
      <c r="M38" s="1"/>
      <c r="N38" s="1"/>
      <c r="O38" s="1"/>
    </row>
    <row r="39" spans="2:16" ht="15">
      <c r="B39" s="16"/>
      <c r="C39" s="10"/>
      <c r="D39" s="11"/>
      <c r="E39" s="11"/>
      <c r="G39" s="1"/>
      <c r="H39" s="1"/>
      <c r="I39" s="1"/>
      <c r="J39" s="1"/>
      <c r="K39" s="1"/>
      <c r="L39" s="1"/>
      <c r="M39" s="1"/>
      <c r="N39" s="1"/>
      <c r="O39" s="1"/>
    </row>
    <row r="40" spans="2:16">
      <c r="B40" s="11"/>
      <c r="C40" s="11"/>
      <c r="D40" s="11"/>
      <c r="E40" s="11"/>
      <c r="G40" s="1"/>
      <c r="H40" s="1"/>
      <c r="I40" s="1"/>
      <c r="J40" s="1"/>
      <c r="K40" s="1"/>
      <c r="L40" s="1"/>
      <c r="M40" s="1"/>
      <c r="N40" s="1"/>
      <c r="O40" s="1"/>
    </row>
    <row r="41" spans="2:16">
      <c r="G41" s="1"/>
      <c r="H41" s="1"/>
      <c r="I41" s="1"/>
      <c r="J41" s="1"/>
      <c r="K41" s="1"/>
      <c r="L41" s="1"/>
      <c r="M41" s="1"/>
      <c r="N41" s="1"/>
      <c r="O41" s="1"/>
    </row>
    <row r="42" spans="2:16">
      <c r="G42" s="1"/>
      <c r="H42" s="1"/>
      <c r="I42" s="1"/>
      <c r="J42" s="1"/>
      <c r="K42" s="1"/>
      <c r="L42" s="1"/>
      <c r="M42" s="1"/>
      <c r="N42" s="1"/>
      <c r="O42" s="1"/>
    </row>
    <row r="43" spans="2:16">
      <c r="G43" s="1"/>
      <c r="H43" s="1"/>
      <c r="I43" s="1"/>
      <c r="J43" s="1"/>
      <c r="K43" s="1"/>
      <c r="L43" s="1"/>
      <c r="M43" s="1"/>
      <c r="N43" s="1"/>
      <c r="O43" s="1"/>
    </row>
    <row r="44" spans="2:16">
      <c r="G44" s="1"/>
      <c r="H44" s="1"/>
      <c r="I44" s="1"/>
      <c r="J44" s="1"/>
      <c r="K44" s="1"/>
      <c r="L44" s="1"/>
      <c r="M44" s="1"/>
      <c r="N44" s="1"/>
      <c r="O44" s="1"/>
    </row>
    <row r="45" spans="2:16">
      <c r="G45" s="1"/>
      <c r="H45" s="1"/>
      <c r="I45" s="1"/>
      <c r="J45" s="1"/>
      <c r="K45" s="1"/>
      <c r="L45" s="1"/>
      <c r="M45" s="1"/>
      <c r="N45" s="1"/>
      <c r="O45" s="1"/>
    </row>
    <row r="46" spans="2:16">
      <c r="G46" s="1"/>
      <c r="H46" s="1"/>
      <c r="I46" s="1"/>
      <c r="J46" s="1"/>
      <c r="K46" s="1"/>
      <c r="L46" s="1"/>
      <c r="M46" s="1"/>
      <c r="N46" s="1"/>
      <c r="O46" s="1"/>
    </row>
    <row r="47" spans="2:16">
      <c r="G47" s="1"/>
      <c r="H47" s="1"/>
      <c r="I47" s="1"/>
      <c r="J47" s="1"/>
      <c r="K47" s="1"/>
      <c r="L47" s="1"/>
      <c r="M47" s="1"/>
      <c r="N47" s="1"/>
      <c r="O47" s="1"/>
    </row>
    <row r="48" spans="2:16">
      <c r="G48" s="1"/>
      <c r="H48" s="1"/>
      <c r="I48" s="1"/>
      <c r="J48" s="1"/>
      <c r="K48" s="1"/>
      <c r="L48" s="1"/>
      <c r="M48" s="1"/>
      <c r="N48" s="1"/>
      <c r="O48" s="1"/>
    </row>
    <row r="49" spans="3:15">
      <c r="G49" s="1"/>
      <c r="H49" s="1"/>
      <c r="I49" s="1"/>
      <c r="J49" s="1"/>
      <c r="K49" s="1"/>
      <c r="L49" s="1"/>
      <c r="M49" s="1"/>
      <c r="N49" s="1"/>
      <c r="O49" s="1"/>
    </row>
    <row r="50" spans="3:15">
      <c r="G50" s="1"/>
      <c r="H50" s="1"/>
      <c r="I50" s="1"/>
      <c r="J50" s="1"/>
      <c r="K50" s="1"/>
      <c r="L50" s="1"/>
      <c r="M50" s="1"/>
      <c r="N50" s="1"/>
      <c r="O50" s="1"/>
    </row>
    <row r="51" spans="3:15">
      <c r="G51" s="1"/>
      <c r="H51" s="1"/>
      <c r="I51" s="1"/>
      <c r="J51" s="1"/>
      <c r="K51" s="1"/>
      <c r="L51" s="1"/>
      <c r="M51" s="1"/>
      <c r="N51" s="1"/>
      <c r="O51" s="1"/>
    </row>
    <row r="52" spans="3:15">
      <c r="G52" s="1"/>
      <c r="H52" s="1"/>
      <c r="I52" s="1"/>
      <c r="J52" s="1"/>
      <c r="K52" s="1"/>
      <c r="L52" s="1"/>
      <c r="M52" s="1"/>
      <c r="N52" s="1"/>
      <c r="O52" s="1"/>
    </row>
    <row r="53" spans="3:15">
      <c r="G53" s="1"/>
      <c r="H53" s="1"/>
      <c r="I53" s="1"/>
      <c r="J53" s="1"/>
      <c r="K53" s="1"/>
      <c r="L53" s="1"/>
      <c r="M53" s="1"/>
      <c r="N53" s="1"/>
      <c r="O53" s="1"/>
    </row>
    <row r="54" spans="3:15">
      <c r="C54" s="3"/>
      <c r="G54" s="1"/>
      <c r="H54" s="1"/>
      <c r="I54" s="1"/>
      <c r="J54" s="1"/>
      <c r="K54" s="1"/>
      <c r="L54" s="1"/>
      <c r="M54" s="1"/>
      <c r="N54" s="1"/>
      <c r="O54" s="1"/>
    </row>
    <row r="55" spans="3:15">
      <c r="C55" s="3"/>
      <c r="G55" s="1"/>
      <c r="H55" s="1"/>
      <c r="I55" s="1"/>
      <c r="J55" s="1"/>
      <c r="K55" s="1"/>
      <c r="L55" s="1"/>
      <c r="M55" s="1"/>
      <c r="N55" s="1"/>
      <c r="O55" s="1"/>
    </row>
    <row r="56" spans="3:15">
      <c r="C56" s="3"/>
      <c r="G56" s="1"/>
      <c r="H56" s="1"/>
      <c r="I56" s="1"/>
      <c r="J56" s="1"/>
      <c r="K56" s="1"/>
      <c r="L56" s="1"/>
      <c r="M56" s="1"/>
      <c r="N56" s="1"/>
      <c r="O56" s="1"/>
    </row>
    <row r="57" spans="3:15">
      <c r="C57" s="3"/>
      <c r="G57" s="1"/>
      <c r="H57" s="1"/>
      <c r="I57" s="1"/>
      <c r="J57" s="1"/>
      <c r="K57" s="1"/>
      <c r="L57" s="1"/>
      <c r="M57" s="1"/>
      <c r="N57" s="1"/>
      <c r="O57" s="1"/>
    </row>
  </sheetData>
  <autoFilter ref="A1:J57"/>
  <mergeCells count="6">
    <mergeCell ref="E34:E35"/>
    <mergeCell ref="B36:B37"/>
    <mergeCell ref="B38:B39"/>
    <mergeCell ref="B34:B35"/>
    <mergeCell ref="C34:C35"/>
    <mergeCell ref="D34:D3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workbookViewId="0">
      <selection activeCell="M1" sqref="A1:M1048576"/>
    </sheetView>
  </sheetViews>
  <sheetFormatPr baseColWidth="10" defaultColWidth="8.83203125" defaultRowHeight="14" x14ac:dyDescent="0"/>
  <cols>
    <col min="1" max="1" width="8.83203125" style="2"/>
    <col min="2" max="2" width="8.83203125" style="2" customWidth="1"/>
    <col min="3" max="10" width="8.33203125" style="2" customWidth="1"/>
    <col min="11" max="11" width="15.83203125" style="2" customWidth="1"/>
    <col min="12" max="13" width="9.6640625" style="2" customWidth="1"/>
    <col min="14" max="14" width="9.6640625" style="2" hidden="1" customWidth="1"/>
    <col min="15" max="15" width="8.1640625" style="2" hidden="1" customWidth="1"/>
    <col min="16" max="18" width="8.83203125" style="2" hidden="1" customWidth="1"/>
    <col min="19" max="16384" width="8.83203125" style="2"/>
  </cols>
  <sheetData>
    <row r="1" spans="1:19">
      <c r="A1" s="2" t="s">
        <v>26</v>
      </c>
      <c r="B1" s="2" t="s">
        <v>27</v>
      </c>
      <c r="C1" s="2" t="s">
        <v>28</v>
      </c>
      <c r="D1" s="2" t="s">
        <v>22</v>
      </c>
      <c r="E1" s="2" t="s">
        <v>21</v>
      </c>
      <c r="F1" s="2" t="s">
        <v>20</v>
      </c>
      <c r="G1" s="2" t="s">
        <v>19</v>
      </c>
      <c r="H1" s="2" t="s">
        <v>18</v>
      </c>
      <c r="I1" s="2" t="s">
        <v>17</v>
      </c>
      <c r="J1" s="1" t="s">
        <v>23</v>
      </c>
      <c r="K1" s="1" t="s">
        <v>16</v>
      </c>
      <c r="L1" s="1" t="s">
        <v>15</v>
      </c>
      <c r="M1" s="1" t="s">
        <v>2</v>
      </c>
      <c r="N1" s="1"/>
      <c r="O1" s="1" t="s">
        <v>14</v>
      </c>
      <c r="P1" s="1" t="s">
        <v>2</v>
      </c>
      <c r="Q1" s="1" t="s">
        <v>13</v>
      </c>
      <c r="R1" s="1"/>
    </row>
    <row r="2" spans="1:19">
      <c r="A2" s="1" t="s">
        <v>35</v>
      </c>
      <c r="B2" s="1" t="s">
        <v>36</v>
      </c>
      <c r="C2" s="1" t="s">
        <v>25</v>
      </c>
      <c r="D2" s="1"/>
      <c r="E2" s="1"/>
      <c r="F2" s="1"/>
      <c r="G2" s="1"/>
      <c r="H2" s="1"/>
      <c r="I2" s="1"/>
      <c r="J2" s="14">
        <f t="shared" ref="J2:L2" si="0">J3/$I3</f>
        <v>0.14184131736526945</v>
      </c>
      <c r="K2" s="14">
        <f t="shared" si="0"/>
        <v>1.6467065868263474E-2</v>
      </c>
      <c r="L2" s="14">
        <f t="shared" si="0"/>
        <v>2.1332335329341319E-2</v>
      </c>
      <c r="M2" s="14">
        <f>M3/$I3</f>
        <v>0.1092814371257485</v>
      </c>
    </row>
    <row r="3" spans="1:19">
      <c r="C3" s="1" t="s">
        <v>37</v>
      </c>
      <c r="D3" s="1"/>
      <c r="E3" s="1"/>
      <c r="F3" s="1"/>
      <c r="G3" s="1"/>
      <c r="H3" s="1"/>
      <c r="I3" s="1">
        <v>2672</v>
      </c>
      <c r="J3" s="1">
        <f>SUM(J4:J9)</f>
        <v>379</v>
      </c>
      <c r="K3" s="1">
        <f>SUM(K4:K9)</f>
        <v>44</v>
      </c>
      <c r="L3" s="1">
        <f>SUM(L4:L9)</f>
        <v>57</v>
      </c>
      <c r="M3" s="13">
        <v>292</v>
      </c>
    </row>
    <row r="4" spans="1:19">
      <c r="A4" s="1" t="s">
        <v>35</v>
      </c>
      <c r="B4" s="1" t="s">
        <v>36</v>
      </c>
      <c r="C4" s="6" t="s">
        <v>29</v>
      </c>
      <c r="D4" s="1" t="s">
        <v>1</v>
      </c>
      <c r="E4" s="1" t="s">
        <v>6</v>
      </c>
      <c r="F4" s="1" t="s">
        <v>0</v>
      </c>
      <c r="G4" s="1">
        <v>40</v>
      </c>
      <c r="H4" s="1">
        <v>5</v>
      </c>
      <c r="I4" s="1">
        <v>200</v>
      </c>
      <c r="J4" s="1">
        <f>SUM(K4:M4)</f>
        <v>18</v>
      </c>
      <c r="K4" s="1">
        <v>5</v>
      </c>
      <c r="L4" s="1">
        <v>6</v>
      </c>
      <c r="M4" s="1">
        <v>7</v>
      </c>
    </row>
    <row r="5" spans="1:19">
      <c r="A5" s="1" t="s">
        <v>35</v>
      </c>
      <c r="B5" s="1" t="s">
        <v>36</v>
      </c>
      <c r="C5" s="6" t="s">
        <v>29</v>
      </c>
      <c r="D5" s="1" t="s">
        <v>1</v>
      </c>
      <c r="E5" s="1" t="s">
        <v>5</v>
      </c>
      <c r="F5" s="1" t="s">
        <v>0</v>
      </c>
      <c r="G5" s="1">
        <v>40</v>
      </c>
      <c r="H5" s="1">
        <v>5</v>
      </c>
      <c r="I5" s="1">
        <v>200</v>
      </c>
      <c r="J5" s="1">
        <f>SUM(K5:M5)</f>
        <v>24</v>
      </c>
      <c r="K5" s="1">
        <v>11</v>
      </c>
      <c r="L5" s="1">
        <v>6</v>
      </c>
      <c r="M5" s="1">
        <v>7</v>
      </c>
    </row>
    <row r="6" spans="1:19">
      <c r="A6" s="1" t="s">
        <v>35</v>
      </c>
      <c r="B6" s="1" t="s">
        <v>36</v>
      </c>
      <c r="C6" s="6" t="s">
        <v>30</v>
      </c>
      <c r="D6" s="1" t="s">
        <v>1</v>
      </c>
      <c r="E6" s="1" t="s">
        <v>9</v>
      </c>
      <c r="F6" s="1" t="s">
        <v>7</v>
      </c>
      <c r="G6" s="1">
        <v>48</v>
      </c>
      <c r="H6" s="1">
        <v>17</v>
      </c>
      <c r="I6" s="1">
        <v>816</v>
      </c>
      <c r="J6" s="1">
        <v>119</v>
      </c>
      <c r="K6" s="1">
        <v>9</v>
      </c>
      <c r="L6" s="1">
        <v>12</v>
      </c>
      <c r="M6" s="1">
        <v>98</v>
      </c>
      <c r="N6" s="1"/>
      <c r="O6" s="1">
        <v>0.01</v>
      </c>
      <c r="P6" s="1">
        <v>0.04</v>
      </c>
      <c r="Q6" s="1">
        <v>0.02</v>
      </c>
      <c r="R6" s="1"/>
    </row>
    <row r="7" spans="1:19">
      <c r="A7" s="1" t="s">
        <v>35</v>
      </c>
      <c r="B7" s="1" t="s">
        <v>36</v>
      </c>
      <c r="C7" s="6" t="s">
        <v>30</v>
      </c>
      <c r="D7" s="1" t="s">
        <v>1</v>
      </c>
      <c r="E7" s="1" t="s">
        <v>8</v>
      </c>
      <c r="F7" s="1" t="s">
        <v>7</v>
      </c>
      <c r="G7" s="1">
        <v>48</v>
      </c>
      <c r="H7" s="1">
        <v>17</v>
      </c>
      <c r="I7" s="1">
        <v>816</v>
      </c>
      <c r="J7" s="1">
        <v>144</v>
      </c>
      <c r="K7" s="1">
        <v>8</v>
      </c>
      <c r="L7" s="1">
        <v>14</v>
      </c>
      <c r="M7" s="1">
        <v>122</v>
      </c>
      <c r="N7" s="1"/>
      <c r="O7" s="1">
        <v>8</v>
      </c>
      <c r="P7" s="1">
        <v>37</v>
      </c>
      <c r="Q7" s="1">
        <v>15</v>
      </c>
      <c r="R7" s="1"/>
    </row>
    <row r="8" spans="1:19">
      <c r="A8" s="1" t="s">
        <v>35</v>
      </c>
      <c r="B8" s="1" t="s">
        <v>36</v>
      </c>
      <c r="C8" s="6" t="s">
        <v>31</v>
      </c>
      <c r="D8" s="1" t="s">
        <v>1</v>
      </c>
      <c r="E8" s="1" t="s">
        <v>6</v>
      </c>
      <c r="F8" s="1" t="s">
        <v>4</v>
      </c>
      <c r="G8" s="1">
        <v>32</v>
      </c>
      <c r="H8" s="1">
        <v>10</v>
      </c>
      <c r="I8" s="1">
        <v>320</v>
      </c>
      <c r="J8" s="1">
        <v>36</v>
      </c>
      <c r="K8" s="1">
        <v>2</v>
      </c>
      <c r="L8" s="1">
        <v>14</v>
      </c>
      <c r="M8" s="1">
        <v>20</v>
      </c>
      <c r="N8" s="1"/>
      <c r="O8" s="1">
        <v>0</v>
      </c>
      <c r="P8" s="1">
        <v>22</v>
      </c>
      <c r="Q8" s="1">
        <v>0</v>
      </c>
      <c r="R8" s="1"/>
    </row>
    <row r="9" spans="1:19">
      <c r="A9" s="1" t="s">
        <v>35</v>
      </c>
      <c r="B9" s="1" t="s">
        <v>36</v>
      </c>
      <c r="C9" s="6" t="s">
        <v>31</v>
      </c>
      <c r="D9" s="1" t="s">
        <v>1</v>
      </c>
      <c r="E9" s="1" t="s">
        <v>5</v>
      </c>
      <c r="F9" s="1" t="s">
        <v>4</v>
      </c>
      <c r="G9" s="1">
        <v>32</v>
      </c>
      <c r="H9" s="1">
        <v>10</v>
      </c>
      <c r="I9" s="1">
        <v>320</v>
      </c>
      <c r="J9" s="1">
        <v>38</v>
      </c>
      <c r="K9" s="1">
        <v>9</v>
      </c>
      <c r="L9" s="1">
        <v>5</v>
      </c>
      <c r="M9" s="1">
        <v>24</v>
      </c>
      <c r="N9" s="1"/>
      <c r="O9" s="1">
        <v>0</v>
      </c>
      <c r="P9" s="1">
        <v>8</v>
      </c>
      <c r="Q9" s="1">
        <v>0</v>
      </c>
      <c r="R9" s="1"/>
    </row>
    <row r="10" spans="1:19">
      <c r="N10" s="1"/>
      <c r="O10" s="1">
        <v>4</v>
      </c>
      <c r="P10" s="1">
        <v>4</v>
      </c>
      <c r="Q10" s="1">
        <v>8</v>
      </c>
      <c r="R10" s="1"/>
      <c r="S10" s="1"/>
    </row>
    <row r="11" spans="1:19">
      <c r="A11" s="1" t="s">
        <v>35</v>
      </c>
      <c r="B11" s="1" t="s">
        <v>35</v>
      </c>
      <c r="C11" s="4" t="s">
        <v>24</v>
      </c>
      <c r="I11" s="1"/>
      <c r="J11" s="14">
        <f t="shared" ref="J11" si="1">J12/$I12</f>
        <v>9.9925149700598806E-2</v>
      </c>
      <c r="K11" s="14">
        <f t="shared" ref="K11" si="2">K12/$I12</f>
        <v>2.9940119760479044E-3</v>
      </c>
      <c r="L11" s="14">
        <f t="shared" ref="L11" si="3">L12/$I12</f>
        <v>1.87125748502994E-2</v>
      </c>
      <c r="M11" s="14">
        <f>M12/$I12</f>
        <v>0.1092814371257485</v>
      </c>
      <c r="N11" s="1"/>
      <c r="O11" s="1">
        <v>0.01</v>
      </c>
      <c r="P11" s="1">
        <v>0.04</v>
      </c>
      <c r="Q11" s="1">
        <v>0.04</v>
      </c>
      <c r="R11" s="1"/>
    </row>
    <row r="12" spans="1:19">
      <c r="C12" s="1" t="s">
        <v>37</v>
      </c>
      <c r="I12" s="1">
        <f>SUM(I13:I18)</f>
        <v>2672</v>
      </c>
      <c r="J12" s="1">
        <f>SUM(J13:J18)</f>
        <v>267</v>
      </c>
      <c r="K12" s="1">
        <f>SUM(K13:K18)</f>
        <v>8</v>
      </c>
      <c r="L12" s="1">
        <f>SUM(L13:L18)</f>
        <v>50</v>
      </c>
      <c r="M12" s="13">
        <v>292</v>
      </c>
      <c r="N12" s="1"/>
      <c r="O12" s="1">
        <v>17</v>
      </c>
      <c r="P12" s="1">
        <v>89</v>
      </c>
      <c r="Q12" s="1">
        <v>106</v>
      </c>
      <c r="R12" s="1"/>
    </row>
    <row r="13" spans="1:19">
      <c r="A13" s="1" t="s">
        <v>35</v>
      </c>
      <c r="B13" s="1" t="s">
        <v>35</v>
      </c>
      <c r="C13" s="5" t="s">
        <v>29</v>
      </c>
      <c r="D13" s="2" t="s">
        <v>1</v>
      </c>
      <c r="E13" s="2" t="s">
        <v>5</v>
      </c>
      <c r="F13" s="2" t="s">
        <v>0</v>
      </c>
      <c r="G13" s="2">
        <v>40</v>
      </c>
      <c r="H13" s="2">
        <f>40/8</f>
        <v>5</v>
      </c>
      <c r="I13" s="2">
        <f>H13*G13</f>
        <v>200</v>
      </c>
      <c r="J13" s="1">
        <f t="shared" ref="J13:J14" si="4">SUM(K13:M13)</f>
        <v>18</v>
      </c>
      <c r="K13" s="1">
        <v>1</v>
      </c>
      <c r="L13" s="1">
        <v>10</v>
      </c>
      <c r="M13" s="1">
        <v>7</v>
      </c>
      <c r="N13" s="1"/>
      <c r="O13" s="1">
        <v>8</v>
      </c>
      <c r="P13" s="1">
        <v>2</v>
      </c>
      <c r="Q13" s="1">
        <v>10</v>
      </c>
      <c r="R13" s="1"/>
    </row>
    <row r="14" spans="1:19">
      <c r="A14" s="1" t="s">
        <v>35</v>
      </c>
      <c r="B14" s="1" t="s">
        <v>35</v>
      </c>
      <c r="C14" s="5" t="s">
        <v>29</v>
      </c>
      <c r="D14" s="2" t="s">
        <v>1</v>
      </c>
      <c r="E14" s="2" t="s">
        <v>6</v>
      </c>
      <c r="F14" s="2" t="s">
        <v>0</v>
      </c>
      <c r="G14" s="2">
        <v>40</v>
      </c>
      <c r="H14" s="2">
        <f>40/8</f>
        <v>5</v>
      </c>
      <c r="I14" s="2">
        <f>H14*G14</f>
        <v>200</v>
      </c>
      <c r="J14" s="1">
        <f t="shared" si="4"/>
        <v>19</v>
      </c>
      <c r="K14" s="1">
        <v>3</v>
      </c>
      <c r="L14" s="1">
        <v>6</v>
      </c>
      <c r="M14" s="1">
        <v>10</v>
      </c>
      <c r="N14" s="1"/>
      <c r="O14" s="1">
        <v>3</v>
      </c>
      <c r="P14" s="1">
        <v>4</v>
      </c>
      <c r="Q14" s="1">
        <v>7</v>
      </c>
      <c r="R14" s="1"/>
      <c r="S14" s="1"/>
    </row>
    <row r="15" spans="1:19" ht="15" customHeight="1">
      <c r="A15" s="1" t="s">
        <v>35</v>
      </c>
      <c r="B15" s="1" t="s">
        <v>35</v>
      </c>
      <c r="C15" s="5" t="s">
        <v>30</v>
      </c>
      <c r="D15" s="2" t="s">
        <v>1</v>
      </c>
      <c r="E15" s="2" t="s">
        <v>9</v>
      </c>
      <c r="F15" s="2" t="s">
        <v>7</v>
      </c>
      <c r="G15" s="2">
        <v>48</v>
      </c>
      <c r="H15" s="2">
        <v>17</v>
      </c>
      <c r="I15" s="2">
        <v>816</v>
      </c>
      <c r="J15" s="1">
        <v>76</v>
      </c>
      <c r="K15" s="1">
        <v>1</v>
      </c>
      <c r="L15" s="1">
        <v>11</v>
      </c>
      <c r="M15" s="1">
        <v>64</v>
      </c>
      <c r="N15" s="1"/>
      <c r="O15" s="1">
        <v>0</v>
      </c>
      <c r="P15" s="1">
        <v>32</v>
      </c>
      <c r="Q15" s="1">
        <v>32</v>
      </c>
      <c r="R15" s="1"/>
    </row>
    <row r="16" spans="1:19">
      <c r="A16" s="1" t="s">
        <v>35</v>
      </c>
      <c r="B16" s="1" t="s">
        <v>35</v>
      </c>
      <c r="C16" s="5" t="s">
        <v>30</v>
      </c>
      <c r="D16" s="2" t="s">
        <v>1</v>
      </c>
      <c r="E16" s="2" t="s">
        <v>8</v>
      </c>
      <c r="F16" s="2" t="s">
        <v>7</v>
      </c>
      <c r="G16" s="2">
        <v>48</v>
      </c>
      <c r="H16" s="2">
        <v>17</v>
      </c>
      <c r="I16" s="2">
        <v>816</v>
      </c>
      <c r="J16" s="1">
        <v>102</v>
      </c>
      <c r="K16" s="1">
        <v>1</v>
      </c>
      <c r="L16" s="1">
        <v>7</v>
      </c>
      <c r="M16" s="1">
        <v>94</v>
      </c>
      <c r="N16" s="1"/>
      <c r="O16" s="1">
        <v>0</v>
      </c>
      <c r="P16" s="1">
        <v>47</v>
      </c>
      <c r="Q16" s="1">
        <v>47</v>
      </c>
      <c r="R16" s="1"/>
    </row>
    <row r="17" spans="1:19" ht="15" customHeight="1">
      <c r="A17" s="1" t="s">
        <v>35</v>
      </c>
      <c r="B17" s="1" t="s">
        <v>35</v>
      </c>
      <c r="C17" s="5" t="s">
        <v>31</v>
      </c>
      <c r="D17" s="2" t="s">
        <v>1</v>
      </c>
      <c r="E17" s="2" t="s">
        <v>6</v>
      </c>
      <c r="F17" s="2" t="s">
        <v>4</v>
      </c>
      <c r="G17" s="2">
        <v>32</v>
      </c>
      <c r="H17" s="2">
        <v>10</v>
      </c>
      <c r="I17" s="2">
        <f>H17*G17</f>
        <v>320</v>
      </c>
      <c r="J17" s="1">
        <v>26</v>
      </c>
      <c r="K17" s="1">
        <v>1</v>
      </c>
      <c r="L17" s="1">
        <v>9</v>
      </c>
      <c r="M17" s="1">
        <v>16</v>
      </c>
      <c r="N17" s="1"/>
      <c r="O17" s="1">
        <v>5</v>
      </c>
      <c r="P17" s="1">
        <v>3</v>
      </c>
      <c r="Q17" s="1">
        <v>8</v>
      </c>
      <c r="R17" s="1"/>
    </row>
    <row r="18" spans="1:19">
      <c r="A18" s="1" t="s">
        <v>35</v>
      </c>
      <c r="B18" s="1" t="s">
        <v>35</v>
      </c>
      <c r="C18" s="5" t="s">
        <v>31</v>
      </c>
      <c r="D18" s="2" t="s">
        <v>1</v>
      </c>
      <c r="E18" s="2" t="s">
        <v>5</v>
      </c>
      <c r="F18" s="2" t="s">
        <v>4</v>
      </c>
      <c r="G18" s="2">
        <v>32</v>
      </c>
      <c r="H18" s="2">
        <v>10</v>
      </c>
      <c r="I18" s="2">
        <f>H18*G18</f>
        <v>320</v>
      </c>
      <c r="J18" s="1">
        <v>26</v>
      </c>
      <c r="K18" s="1">
        <v>1</v>
      </c>
      <c r="L18" s="1">
        <v>7</v>
      </c>
      <c r="M18" s="1">
        <v>18</v>
      </c>
      <c r="N18" s="1"/>
      <c r="O18" s="1">
        <v>4</v>
      </c>
      <c r="P18" s="1">
        <v>5</v>
      </c>
      <c r="Q18" s="1">
        <v>9</v>
      </c>
      <c r="R18" s="1"/>
    </row>
    <row r="20" spans="1:19">
      <c r="A20" s="1" t="s">
        <v>36</v>
      </c>
      <c r="B20" s="1" t="s">
        <v>35</v>
      </c>
      <c r="C20" s="1" t="s">
        <v>25</v>
      </c>
      <c r="I20" s="1"/>
      <c r="J20" s="14">
        <f t="shared" ref="J20" si="5">J21/$I21</f>
        <v>0.15746753246753248</v>
      </c>
      <c r="K20" s="14">
        <f t="shared" ref="K20" si="6">K21/$I21</f>
        <v>2.2727272727272728E-2</v>
      </c>
      <c r="L20" s="14">
        <f t="shared" ref="L20" si="7">L21/$I21</f>
        <v>6.8181818181818177E-2</v>
      </c>
      <c r="M20" s="14">
        <f>M21/$I21</f>
        <v>6.6558441558441553E-2</v>
      </c>
      <c r="N20" s="1"/>
      <c r="O20" s="1">
        <v>4</v>
      </c>
      <c r="P20" s="1">
        <v>3</v>
      </c>
      <c r="Q20" s="1">
        <v>7</v>
      </c>
      <c r="R20" s="1"/>
      <c r="S20" s="1"/>
    </row>
    <row r="21" spans="1:19">
      <c r="C21" s="1" t="s">
        <v>37</v>
      </c>
      <c r="I21" s="1">
        <f>SUM(I22:I24)</f>
        <v>616</v>
      </c>
      <c r="J21" s="1">
        <f t="shared" ref="J21:M21" si="8">SUM(J22:J24)</f>
        <v>97</v>
      </c>
      <c r="K21" s="1">
        <f t="shared" si="8"/>
        <v>14</v>
      </c>
      <c r="L21" s="1">
        <f t="shared" si="8"/>
        <v>42</v>
      </c>
      <c r="M21" s="1">
        <f t="shared" si="8"/>
        <v>41</v>
      </c>
      <c r="N21" s="1"/>
      <c r="O21" s="1"/>
      <c r="P21" s="1"/>
      <c r="Q21" s="1"/>
      <c r="R21" s="1"/>
      <c r="S21" s="1"/>
    </row>
    <row r="22" spans="1:19">
      <c r="A22" s="1" t="s">
        <v>36</v>
      </c>
      <c r="B22" s="1" t="s">
        <v>35</v>
      </c>
      <c r="C22" s="5" t="s">
        <v>32</v>
      </c>
      <c r="D22" s="2" t="s">
        <v>1</v>
      </c>
      <c r="E22" s="2" t="s">
        <v>11</v>
      </c>
      <c r="F22" s="2" t="s">
        <v>10</v>
      </c>
      <c r="G22" s="2">
        <v>72</v>
      </c>
      <c r="H22" s="2">
        <v>3</v>
      </c>
      <c r="I22" s="2">
        <v>216</v>
      </c>
      <c r="J22" s="1">
        <v>17</v>
      </c>
      <c r="K22" s="1">
        <v>1</v>
      </c>
      <c r="L22" s="1">
        <v>2</v>
      </c>
      <c r="M22" s="1">
        <v>14</v>
      </c>
      <c r="N22" s="1"/>
      <c r="O22" s="1">
        <v>0.01</v>
      </c>
      <c r="P22" s="1">
        <v>0.05</v>
      </c>
      <c r="Q22" s="1">
        <v>0.05</v>
      </c>
      <c r="R22" s="1"/>
      <c r="S22" s="1"/>
    </row>
    <row r="23" spans="1:19">
      <c r="A23" s="1" t="s">
        <v>36</v>
      </c>
      <c r="B23" s="1" t="s">
        <v>35</v>
      </c>
      <c r="C23" s="5" t="s">
        <v>29</v>
      </c>
      <c r="D23" s="2" t="s">
        <v>1</v>
      </c>
      <c r="E23" s="2" t="s">
        <v>6</v>
      </c>
      <c r="F23" s="2" t="s">
        <v>0</v>
      </c>
      <c r="G23" s="2">
        <v>40</v>
      </c>
      <c r="H23" s="2">
        <f>40/8</f>
        <v>5</v>
      </c>
      <c r="I23" s="2">
        <f>H23*G23</f>
        <v>200</v>
      </c>
      <c r="J23" s="1">
        <f t="shared" ref="J23:J24" si="9">SUM(K23:M23)</f>
        <v>41</v>
      </c>
      <c r="K23" s="1">
        <v>8</v>
      </c>
      <c r="L23" s="1">
        <v>17</v>
      </c>
      <c r="M23" s="1">
        <v>16</v>
      </c>
      <c r="N23" s="1"/>
      <c r="O23" s="1">
        <v>15</v>
      </c>
      <c r="P23" s="1">
        <v>131</v>
      </c>
      <c r="Q23" s="1">
        <v>146</v>
      </c>
      <c r="R23" s="1"/>
    </row>
    <row r="24" spans="1:19">
      <c r="A24" s="1" t="s">
        <v>36</v>
      </c>
      <c r="B24" s="1" t="s">
        <v>35</v>
      </c>
      <c r="C24" s="5" t="s">
        <v>29</v>
      </c>
      <c r="D24" s="2" t="s">
        <v>1</v>
      </c>
      <c r="E24" s="2" t="s">
        <v>5</v>
      </c>
      <c r="F24" s="2" t="s">
        <v>0</v>
      </c>
      <c r="G24" s="2">
        <v>40</v>
      </c>
      <c r="H24" s="2">
        <f>40/8</f>
        <v>5</v>
      </c>
      <c r="I24" s="2">
        <f>H24*G24</f>
        <v>200</v>
      </c>
      <c r="J24" s="1">
        <f t="shared" si="9"/>
        <v>39</v>
      </c>
      <c r="K24" s="1">
        <v>5</v>
      </c>
      <c r="L24" s="1">
        <v>23</v>
      </c>
      <c r="M24" s="1">
        <v>11</v>
      </c>
      <c r="N24" s="1"/>
      <c r="O24" s="1">
        <v>2</v>
      </c>
      <c r="P24" s="1">
        <v>5</v>
      </c>
      <c r="Q24" s="1">
        <v>7</v>
      </c>
      <c r="R24" s="1"/>
      <c r="S24" s="1"/>
    </row>
    <row r="25" spans="1:19">
      <c r="N25" s="1"/>
      <c r="O25" s="1">
        <v>0</v>
      </c>
      <c r="P25" s="1">
        <v>49</v>
      </c>
      <c r="Q25" s="1">
        <v>49</v>
      </c>
      <c r="R25" s="1"/>
      <c r="S25" s="1"/>
    </row>
    <row r="26" spans="1:19" ht="15" customHeight="1">
      <c r="A26" s="1" t="s">
        <v>36</v>
      </c>
      <c r="B26" s="1" t="s">
        <v>36</v>
      </c>
      <c r="C26" s="1" t="s">
        <v>25</v>
      </c>
      <c r="I26" s="1"/>
      <c r="J26" s="14">
        <f t="shared" ref="J26" si="10">J27/$I27</f>
        <v>8.8942307692307696E-2</v>
      </c>
      <c r="K26" s="14">
        <f t="shared" ref="K26" si="11">K27/$I27</f>
        <v>1.5625E-2</v>
      </c>
      <c r="L26" s="14">
        <f t="shared" ref="L26" si="12">L27/$I27</f>
        <v>1.9230769230769232E-2</v>
      </c>
      <c r="M26" s="14">
        <f>M27/$I27</f>
        <v>5.4086538461538464E-2</v>
      </c>
      <c r="N26" s="1"/>
      <c r="O26" s="1">
        <v>7</v>
      </c>
      <c r="P26" s="1">
        <v>5</v>
      </c>
      <c r="Q26" s="1">
        <v>12</v>
      </c>
      <c r="R26" s="1"/>
    </row>
    <row r="27" spans="1:19" ht="15" customHeight="1">
      <c r="C27" s="1" t="s">
        <v>37</v>
      </c>
      <c r="I27" s="2">
        <f>SUM(I28:I31)</f>
        <v>832</v>
      </c>
      <c r="J27" s="2">
        <f t="shared" ref="J27:M27" si="13">SUM(J28:J31)</f>
        <v>74</v>
      </c>
      <c r="K27" s="2">
        <f t="shared" si="13"/>
        <v>13</v>
      </c>
      <c r="L27" s="2">
        <f t="shared" si="13"/>
        <v>16</v>
      </c>
      <c r="M27" s="2">
        <f t="shared" si="13"/>
        <v>45</v>
      </c>
      <c r="N27" s="1"/>
      <c r="O27" s="1"/>
      <c r="P27" s="1"/>
      <c r="Q27" s="1"/>
      <c r="R27" s="1"/>
    </row>
    <row r="28" spans="1:19">
      <c r="A28" s="1" t="s">
        <v>36</v>
      </c>
      <c r="B28" s="1" t="s">
        <v>36</v>
      </c>
      <c r="C28" s="5" t="s">
        <v>32</v>
      </c>
      <c r="D28" s="2" t="s">
        <v>1</v>
      </c>
      <c r="E28" s="2" t="s">
        <v>11</v>
      </c>
      <c r="F28" s="2" t="s">
        <v>10</v>
      </c>
      <c r="G28" s="2">
        <v>72</v>
      </c>
      <c r="H28" s="2">
        <v>3</v>
      </c>
      <c r="I28" s="2">
        <v>216</v>
      </c>
      <c r="J28" s="1">
        <v>26</v>
      </c>
      <c r="K28" s="1">
        <v>1</v>
      </c>
      <c r="L28" s="1">
        <v>3</v>
      </c>
      <c r="M28" s="1">
        <v>22</v>
      </c>
    </row>
    <row r="29" spans="1:19">
      <c r="A29" s="1" t="s">
        <v>36</v>
      </c>
      <c r="B29" s="1" t="s">
        <v>36</v>
      </c>
      <c r="C29" s="5" t="s">
        <v>32</v>
      </c>
      <c r="D29" s="2" t="s">
        <v>1</v>
      </c>
      <c r="E29" s="2" t="s">
        <v>12</v>
      </c>
      <c r="F29" s="2" t="s">
        <v>10</v>
      </c>
      <c r="G29" s="2">
        <v>72</v>
      </c>
      <c r="H29" s="2">
        <v>3</v>
      </c>
      <c r="I29" s="2">
        <v>216</v>
      </c>
      <c r="J29" s="1">
        <v>13</v>
      </c>
      <c r="K29" s="1">
        <v>0</v>
      </c>
      <c r="L29" s="1">
        <v>5</v>
      </c>
      <c r="M29" s="1">
        <v>8</v>
      </c>
    </row>
    <row r="30" spans="1:19">
      <c r="A30" s="1" t="s">
        <v>36</v>
      </c>
      <c r="B30" s="1" t="s">
        <v>36</v>
      </c>
      <c r="C30" s="5" t="s">
        <v>29</v>
      </c>
      <c r="D30" s="2" t="s">
        <v>1</v>
      </c>
      <c r="E30" s="2" t="s">
        <v>6</v>
      </c>
      <c r="F30" s="2" t="s">
        <v>0</v>
      </c>
      <c r="G30" s="2">
        <v>40</v>
      </c>
      <c r="H30" s="2">
        <f>40/8</f>
        <v>5</v>
      </c>
      <c r="I30" s="2">
        <f>H30*G30</f>
        <v>200</v>
      </c>
      <c r="J30" s="1">
        <f t="shared" ref="J30:J31" si="14">SUM(K30:M30)</f>
        <v>18</v>
      </c>
      <c r="K30" s="1">
        <v>6</v>
      </c>
      <c r="L30" s="1">
        <v>5</v>
      </c>
      <c r="M30" s="1">
        <v>7</v>
      </c>
    </row>
    <row r="31" spans="1:19">
      <c r="A31" s="1" t="s">
        <v>36</v>
      </c>
      <c r="B31" s="1" t="s">
        <v>36</v>
      </c>
      <c r="C31" s="5" t="s">
        <v>29</v>
      </c>
      <c r="D31" s="2" t="s">
        <v>1</v>
      </c>
      <c r="E31" s="2" t="s">
        <v>5</v>
      </c>
      <c r="F31" s="2" t="s">
        <v>0</v>
      </c>
      <c r="G31" s="2">
        <v>40</v>
      </c>
      <c r="H31" s="2">
        <f>40/8</f>
        <v>5</v>
      </c>
      <c r="I31" s="2">
        <f>H31*G31</f>
        <v>200</v>
      </c>
      <c r="J31" s="1">
        <f t="shared" si="14"/>
        <v>17</v>
      </c>
      <c r="K31" s="1">
        <v>6</v>
      </c>
      <c r="L31" s="1">
        <v>3</v>
      </c>
      <c r="M31" s="1">
        <v>8</v>
      </c>
    </row>
    <row r="32" spans="1:19">
      <c r="J32" s="1"/>
      <c r="K32" s="1"/>
      <c r="L32" s="1"/>
      <c r="M32" s="1"/>
      <c r="N32" s="1"/>
      <c r="O32" s="1"/>
      <c r="P32" s="1"/>
      <c r="Q32" s="1"/>
      <c r="R32" s="1"/>
    </row>
    <row r="33" spans="1:19" ht="15" customHeight="1">
      <c r="A33" s="1" t="s">
        <v>3</v>
      </c>
      <c r="B33" s="1" t="s">
        <v>35</v>
      </c>
      <c r="C33" s="1" t="s">
        <v>25</v>
      </c>
      <c r="D33" s="1"/>
      <c r="E33" s="1"/>
      <c r="F33" s="1"/>
      <c r="G33" s="1"/>
      <c r="H33" s="1"/>
      <c r="I33" s="1"/>
      <c r="J33" s="14">
        <f t="shared" ref="J33" si="15">J34/$I34</f>
        <v>8.3333333333333329E-2</v>
      </c>
      <c r="K33" s="14">
        <f t="shared" ref="K33" si="16">K34/$I34</f>
        <v>9.2592592592592587E-3</v>
      </c>
      <c r="L33" s="14">
        <f t="shared" ref="L33" si="17">L34/$I34</f>
        <v>4.6296296296296294E-3</v>
      </c>
      <c r="M33" s="14">
        <f>M34/$I34</f>
        <v>6.9444444444444448E-2</v>
      </c>
      <c r="N33" s="1"/>
      <c r="O33" s="1">
        <v>0</v>
      </c>
      <c r="P33" s="1">
        <v>7.0000000000000007E-2</v>
      </c>
      <c r="Q33" s="1">
        <v>0</v>
      </c>
      <c r="R33" s="1"/>
    </row>
    <row r="34" spans="1:19">
      <c r="C34" s="1" t="s">
        <v>37</v>
      </c>
      <c r="D34" s="1"/>
      <c r="E34" s="1"/>
      <c r="F34" s="1"/>
      <c r="G34" s="1"/>
      <c r="H34" s="1"/>
      <c r="I34" s="1">
        <v>216</v>
      </c>
      <c r="J34" s="1">
        <v>18</v>
      </c>
      <c r="K34" s="1">
        <v>2</v>
      </c>
      <c r="L34" s="1">
        <v>1</v>
      </c>
      <c r="M34" s="1">
        <v>15</v>
      </c>
      <c r="N34" s="1"/>
      <c r="O34" s="1">
        <v>0</v>
      </c>
      <c r="P34" s="1">
        <v>15</v>
      </c>
      <c r="Q34" s="1">
        <v>0</v>
      </c>
      <c r="R34" s="1"/>
    </row>
    <row r="35" spans="1:19">
      <c r="A35" s="1"/>
      <c r="B35" s="1"/>
      <c r="C35" s="6" t="s">
        <v>33</v>
      </c>
      <c r="D35" s="1" t="s">
        <v>1</v>
      </c>
      <c r="E35" s="1" t="s">
        <v>11</v>
      </c>
      <c r="F35" s="1" t="s">
        <v>10</v>
      </c>
      <c r="G35" s="1">
        <v>72</v>
      </c>
      <c r="H35" s="1">
        <v>3</v>
      </c>
      <c r="I35" s="1">
        <v>216</v>
      </c>
      <c r="J35" s="1">
        <v>18</v>
      </c>
      <c r="K35" s="1">
        <v>2</v>
      </c>
      <c r="L35" s="1">
        <v>1</v>
      </c>
      <c r="M35" s="1">
        <v>15</v>
      </c>
      <c r="N35" s="1"/>
      <c r="O35" s="1">
        <v>0</v>
      </c>
      <c r="P35" s="1">
        <v>15</v>
      </c>
      <c r="Q35" s="1">
        <v>0</v>
      </c>
      <c r="R35" s="1"/>
    </row>
    <row r="36" spans="1:19">
      <c r="J36" s="1"/>
      <c r="K36" s="1"/>
      <c r="L36" s="1"/>
      <c r="M36" s="1"/>
      <c r="N36" s="1"/>
      <c r="O36" s="1"/>
      <c r="P36" s="1"/>
      <c r="Q36" s="1"/>
      <c r="R36" s="1"/>
    </row>
    <row r="37" spans="1:19">
      <c r="A37" s="2" t="s">
        <v>3</v>
      </c>
      <c r="B37" s="1" t="s">
        <v>36</v>
      </c>
      <c r="C37" s="1" t="s">
        <v>25</v>
      </c>
      <c r="I37" s="1"/>
      <c r="J37" s="14">
        <f t="shared" ref="J37" si="18">J38/$I38</f>
        <v>9.2592592592592587E-2</v>
      </c>
      <c r="K37" s="14">
        <f t="shared" ref="K37" si="19">K38/$I38</f>
        <v>9.2592592592592587E-3</v>
      </c>
      <c r="L37" s="14">
        <f t="shared" ref="L37" si="20">L38/$I38</f>
        <v>1.1574074074074073E-2</v>
      </c>
      <c r="M37" s="14">
        <f>M38/$I38</f>
        <v>7.1759259259259259E-2</v>
      </c>
      <c r="N37" s="1"/>
      <c r="O37" s="1">
        <v>0</v>
      </c>
      <c r="P37" s="1">
        <v>7.0000000000000007E-2</v>
      </c>
      <c r="Q37" s="1">
        <v>0</v>
      </c>
      <c r="R37" s="1"/>
    </row>
    <row r="38" spans="1:19">
      <c r="C38" s="1" t="s">
        <v>37</v>
      </c>
      <c r="I38" s="2">
        <f>SUM(I39:I40)</f>
        <v>432</v>
      </c>
      <c r="J38" s="2">
        <f t="shared" ref="J38:M38" si="21">SUM(J39:J40)</f>
        <v>40</v>
      </c>
      <c r="K38" s="2">
        <f t="shared" si="21"/>
        <v>4</v>
      </c>
      <c r="L38" s="2">
        <f t="shared" si="21"/>
        <v>5</v>
      </c>
      <c r="M38" s="2">
        <f t="shared" si="21"/>
        <v>31</v>
      </c>
      <c r="N38" s="1"/>
      <c r="O38" s="1">
        <v>0</v>
      </c>
      <c r="P38" s="1">
        <v>31</v>
      </c>
      <c r="Q38" s="1">
        <v>0</v>
      </c>
      <c r="R38" s="1"/>
    </row>
    <row r="39" spans="1:19">
      <c r="C39" s="6" t="s">
        <v>33</v>
      </c>
      <c r="D39" s="2" t="s">
        <v>1</v>
      </c>
      <c r="E39" s="2" t="s">
        <v>11</v>
      </c>
      <c r="F39" s="2" t="s">
        <v>10</v>
      </c>
      <c r="G39" s="2">
        <v>72</v>
      </c>
      <c r="H39" s="2">
        <v>3</v>
      </c>
      <c r="I39" s="2">
        <v>216</v>
      </c>
      <c r="J39" s="1">
        <v>26</v>
      </c>
      <c r="K39" s="1">
        <v>3</v>
      </c>
      <c r="L39" s="1">
        <v>3</v>
      </c>
      <c r="M39" s="1">
        <v>20</v>
      </c>
      <c r="N39" s="1"/>
      <c r="O39" s="1">
        <v>0</v>
      </c>
      <c r="P39" s="1">
        <v>20</v>
      </c>
      <c r="Q39" s="1">
        <v>0</v>
      </c>
      <c r="R39" s="1"/>
    </row>
    <row r="40" spans="1:19">
      <c r="C40" s="6" t="s">
        <v>34</v>
      </c>
      <c r="D40" s="2" t="s">
        <v>1</v>
      </c>
      <c r="E40" s="2" t="s">
        <v>12</v>
      </c>
      <c r="F40" s="2" t="s">
        <v>10</v>
      </c>
      <c r="G40" s="2">
        <v>72</v>
      </c>
      <c r="H40" s="2">
        <v>3</v>
      </c>
      <c r="I40" s="2">
        <v>216</v>
      </c>
      <c r="J40" s="1">
        <v>14</v>
      </c>
      <c r="K40" s="1">
        <v>1</v>
      </c>
      <c r="L40" s="1">
        <v>2</v>
      </c>
      <c r="M40" s="1">
        <v>11</v>
      </c>
      <c r="N40" s="1"/>
      <c r="O40" s="1">
        <v>0</v>
      </c>
      <c r="P40" s="1">
        <v>11</v>
      </c>
      <c r="Q40" s="1">
        <v>0</v>
      </c>
      <c r="R40" s="1"/>
    </row>
    <row r="41" spans="1:19">
      <c r="J41" s="1"/>
      <c r="K41" s="1"/>
      <c r="L41" s="1"/>
      <c r="M41" s="1"/>
      <c r="N41" s="1"/>
      <c r="O41" s="1"/>
      <c r="P41" s="1"/>
      <c r="Q41" s="1"/>
      <c r="R41" s="1"/>
    </row>
    <row r="42" spans="1:19">
      <c r="D42" s="1"/>
      <c r="E42" s="1"/>
      <c r="F42" s="1"/>
      <c r="G42" s="1">
        <f>26+14</f>
        <v>40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">
      <c r="B44" s="16"/>
      <c r="C44" s="16"/>
      <c r="D44" s="7"/>
      <c r="E44" s="16"/>
      <c r="F44" s="15"/>
      <c r="G44" s="15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">
      <c r="B45" s="16"/>
      <c r="C45" s="16"/>
      <c r="D45" s="7"/>
      <c r="E45" s="16"/>
      <c r="F45" s="15"/>
      <c r="G45" s="15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">
      <c r="B46" s="16"/>
      <c r="C46" s="8"/>
      <c r="D46" s="17"/>
      <c r="E46" s="15"/>
      <c r="F46" s="15"/>
      <c r="G46"/>
      <c r="H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">
      <c r="B47" s="16"/>
      <c r="C47" s="8"/>
      <c r="D47" s="17"/>
      <c r="E47" s="15"/>
      <c r="F47" s="15"/>
      <c r="G47"/>
      <c r="H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">
      <c r="B48" s="16"/>
      <c r="C48" s="7"/>
      <c r="D48" s="16"/>
      <c r="E48" s="16"/>
      <c r="F48" s="16"/>
      <c r="G48"/>
      <c r="H48"/>
      <c r="J48" s="1"/>
      <c r="K48" s="1"/>
      <c r="L48" s="1"/>
      <c r="M48" s="1"/>
      <c r="N48" s="1"/>
      <c r="O48" s="1"/>
      <c r="P48" s="1"/>
      <c r="Q48" s="1"/>
      <c r="R48" s="1"/>
    </row>
    <row r="49" spans="2:18" ht="15">
      <c r="B49" s="16"/>
      <c r="C49" s="7"/>
      <c r="D49" s="16"/>
      <c r="E49" s="16"/>
      <c r="F49" s="16"/>
      <c r="G49"/>
      <c r="H49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/>
      <c r="C50"/>
      <c r="D50"/>
      <c r="E50"/>
      <c r="F50"/>
      <c r="G50"/>
      <c r="H50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J58" s="1"/>
      <c r="K58" s="1"/>
      <c r="L58" s="1"/>
      <c r="M58" s="1"/>
      <c r="N58" s="1"/>
      <c r="O58" s="1"/>
      <c r="P58" s="1"/>
      <c r="Q58" s="1"/>
      <c r="R58" s="1"/>
    </row>
    <row r="59" spans="2:18">
      <c r="J59" s="1"/>
      <c r="K59" s="1"/>
      <c r="L59" s="1"/>
      <c r="M59" s="1"/>
      <c r="N59" s="1"/>
      <c r="O59" s="1"/>
      <c r="P59" s="1"/>
      <c r="Q59" s="1"/>
      <c r="R59" s="1"/>
    </row>
    <row r="60" spans="2:18"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C64" s="3"/>
      <c r="J64" s="1"/>
      <c r="K64" s="1"/>
      <c r="L64" s="1"/>
      <c r="M64" s="1"/>
      <c r="N64" s="1"/>
      <c r="O64" s="1"/>
      <c r="P64" s="1"/>
      <c r="Q64" s="1"/>
      <c r="R64" s="1"/>
    </row>
    <row r="65" spans="3:18">
      <c r="C65" s="3"/>
      <c r="J65" s="1"/>
      <c r="K65" s="1"/>
      <c r="L65" s="1"/>
      <c r="M65" s="1"/>
      <c r="N65" s="1"/>
      <c r="O65" s="1"/>
      <c r="P65" s="1"/>
      <c r="Q65" s="1"/>
      <c r="R65" s="1"/>
    </row>
    <row r="66" spans="3:18">
      <c r="C66" s="3"/>
      <c r="J66" s="1"/>
      <c r="K66" s="1"/>
      <c r="L66" s="1"/>
      <c r="M66" s="1"/>
      <c r="N66" s="1"/>
      <c r="O66" s="1"/>
      <c r="P66" s="1"/>
      <c r="Q66" s="1"/>
      <c r="R66" s="1"/>
    </row>
    <row r="67" spans="3:18">
      <c r="C67" s="3"/>
      <c r="J67" s="1"/>
      <c r="K67" s="1"/>
      <c r="L67" s="1"/>
      <c r="M67" s="1"/>
      <c r="N67" s="1"/>
      <c r="O67" s="1"/>
      <c r="P67" s="1"/>
      <c r="Q67" s="1"/>
      <c r="R67" s="1"/>
    </row>
  </sheetData>
  <autoFilter ref="A1:M67"/>
  <mergeCells count="14">
    <mergeCell ref="B48:B49"/>
    <mergeCell ref="D48:D49"/>
    <mergeCell ref="E48:E49"/>
    <mergeCell ref="F48:F49"/>
    <mergeCell ref="H44:H45"/>
    <mergeCell ref="B46:B47"/>
    <mergeCell ref="D46:D47"/>
    <mergeCell ref="E46:E47"/>
    <mergeCell ref="F46:F47"/>
    <mergeCell ref="B44:B45"/>
    <mergeCell ref="C44:C45"/>
    <mergeCell ref="E44:E45"/>
    <mergeCell ref="F44:F45"/>
    <mergeCell ref="G44:G45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23" sqref="C23"/>
    </sheetView>
  </sheetViews>
  <sheetFormatPr baseColWidth="10" defaultColWidth="8.83203125" defaultRowHeight="14" x14ac:dyDescent="0"/>
  <cols>
    <col min="1" max="7" width="19" style="2" customWidth="1"/>
    <col min="8" max="10" width="25.33203125" style="2" customWidth="1"/>
    <col min="11" max="16384" width="8.83203125" style="2"/>
  </cols>
  <sheetData>
    <row r="1" spans="1:10">
      <c r="A1" s="1" t="s">
        <v>44</v>
      </c>
      <c r="B1" s="1" t="s">
        <v>45</v>
      </c>
      <c r="C1" s="1" t="s">
        <v>40</v>
      </c>
      <c r="D1" s="1" t="s">
        <v>46</v>
      </c>
      <c r="E1" s="1" t="s">
        <v>47</v>
      </c>
      <c r="F1" s="1" t="s">
        <v>44</v>
      </c>
      <c r="G1" s="1" t="s">
        <v>45</v>
      </c>
      <c r="H1" s="1" t="s">
        <v>48</v>
      </c>
      <c r="I1" s="1" t="s">
        <v>49</v>
      </c>
    </row>
    <row r="2" spans="1:10">
      <c r="A2" s="1" t="s">
        <v>38</v>
      </c>
      <c r="B2" s="1" t="s">
        <v>39</v>
      </c>
      <c r="C2" s="1" t="s">
        <v>41</v>
      </c>
      <c r="D2" s="1">
        <v>200</v>
      </c>
      <c r="E2" s="1">
        <v>31</v>
      </c>
      <c r="F2" s="1">
        <v>11</v>
      </c>
      <c r="G2" s="1">
        <v>6</v>
      </c>
      <c r="H2" s="1">
        <v>14</v>
      </c>
      <c r="I2" s="2">
        <f>D2-E2</f>
        <v>169</v>
      </c>
    </row>
    <row r="3" spans="1:10">
      <c r="A3" s="1" t="s">
        <v>38</v>
      </c>
      <c r="B3" s="1" t="s">
        <v>39</v>
      </c>
      <c r="C3" s="1" t="s">
        <v>41</v>
      </c>
      <c r="D3" s="1">
        <v>200</v>
      </c>
      <c r="E3" s="1">
        <v>25</v>
      </c>
      <c r="F3" s="1">
        <v>5</v>
      </c>
      <c r="G3" s="1">
        <v>6</v>
      </c>
      <c r="H3" s="1">
        <v>14</v>
      </c>
      <c r="I3" s="2">
        <f t="shared" ref="I3:I20" si="0">D3-E3</f>
        <v>175</v>
      </c>
    </row>
    <row r="4" spans="1:10">
      <c r="A4" s="1" t="s">
        <v>38</v>
      </c>
      <c r="B4" s="1" t="s">
        <v>39</v>
      </c>
      <c r="C4" s="1" t="s">
        <v>42</v>
      </c>
      <c r="D4" s="1">
        <v>816</v>
      </c>
      <c r="E4" s="1">
        <v>119</v>
      </c>
      <c r="F4" s="1">
        <v>9</v>
      </c>
      <c r="G4" s="1">
        <v>12</v>
      </c>
      <c r="H4" s="1">
        <v>98</v>
      </c>
      <c r="I4" s="2">
        <f t="shared" si="0"/>
        <v>697</v>
      </c>
    </row>
    <row r="5" spans="1:10">
      <c r="A5" s="1" t="s">
        <v>38</v>
      </c>
      <c r="B5" s="1" t="s">
        <v>39</v>
      </c>
      <c r="C5" s="1" t="s">
        <v>42</v>
      </c>
      <c r="D5" s="1">
        <v>816</v>
      </c>
      <c r="E5" s="1">
        <v>144</v>
      </c>
      <c r="F5" s="1">
        <v>8</v>
      </c>
      <c r="G5" s="1">
        <v>14</v>
      </c>
      <c r="H5" s="1">
        <v>122</v>
      </c>
      <c r="I5" s="2">
        <f t="shared" si="0"/>
        <v>672</v>
      </c>
    </row>
    <row r="6" spans="1:10">
      <c r="A6" s="1" t="s">
        <v>38</v>
      </c>
      <c r="B6" s="1" t="s">
        <v>39</v>
      </c>
      <c r="C6" s="1" t="s">
        <v>41</v>
      </c>
      <c r="D6" s="1">
        <v>320</v>
      </c>
      <c r="E6" s="1">
        <v>36</v>
      </c>
      <c r="F6" s="1">
        <v>2</v>
      </c>
      <c r="G6" s="1">
        <v>14</v>
      </c>
      <c r="H6" s="1">
        <v>20</v>
      </c>
      <c r="I6" s="2">
        <f t="shared" si="0"/>
        <v>284</v>
      </c>
    </row>
    <row r="7" spans="1:10">
      <c r="A7" s="1" t="s">
        <v>38</v>
      </c>
      <c r="B7" s="1" t="s">
        <v>39</v>
      </c>
      <c r="C7" s="1" t="s">
        <v>41</v>
      </c>
      <c r="D7" s="1">
        <v>320</v>
      </c>
      <c r="E7" s="1">
        <v>38</v>
      </c>
      <c r="F7" s="1">
        <v>9</v>
      </c>
      <c r="G7" s="1">
        <v>5</v>
      </c>
      <c r="H7" s="1">
        <v>24</v>
      </c>
      <c r="I7" s="2">
        <f t="shared" si="0"/>
        <v>282</v>
      </c>
    </row>
    <row r="8" spans="1:10">
      <c r="A8" s="1" t="s">
        <v>38</v>
      </c>
      <c r="B8" s="1" t="s">
        <v>38</v>
      </c>
      <c r="C8" s="1" t="s">
        <v>41</v>
      </c>
      <c r="D8" s="1">
        <v>200</v>
      </c>
      <c r="E8" s="1">
        <v>29</v>
      </c>
      <c r="F8" s="1">
        <v>3</v>
      </c>
      <c r="G8" s="1">
        <v>6</v>
      </c>
      <c r="H8" s="1">
        <v>20</v>
      </c>
      <c r="I8" s="2">
        <f t="shared" si="0"/>
        <v>171</v>
      </c>
    </row>
    <row r="9" spans="1:10" ht="15" customHeight="1">
      <c r="A9" s="1" t="s">
        <v>38</v>
      </c>
      <c r="B9" s="1" t="s">
        <v>38</v>
      </c>
      <c r="C9" s="1" t="s">
        <v>42</v>
      </c>
      <c r="D9" s="1">
        <v>816</v>
      </c>
      <c r="E9" s="1">
        <v>76</v>
      </c>
      <c r="F9" s="1">
        <v>1</v>
      </c>
      <c r="G9" s="1">
        <v>11</v>
      </c>
      <c r="H9" s="1">
        <v>64</v>
      </c>
      <c r="I9" s="2">
        <f t="shared" si="0"/>
        <v>740</v>
      </c>
    </row>
    <row r="10" spans="1:10">
      <c r="A10" s="1" t="s">
        <v>38</v>
      </c>
      <c r="B10" s="1" t="s">
        <v>38</v>
      </c>
      <c r="C10" s="1" t="s">
        <v>42</v>
      </c>
      <c r="D10" s="1">
        <v>816</v>
      </c>
      <c r="E10" s="1">
        <v>102</v>
      </c>
      <c r="F10" s="1">
        <v>1</v>
      </c>
      <c r="G10" s="1">
        <v>7</v>
      </c>
      <c r="H10" s="1">
        <v>94</v>
      </c>
      <c r="I10" s="2">
        <f t="shared" si="0"/>
        <v>714</v>
      </c>
    </row>
    <row r="11" spans="1:10" ht="15" customHeight="1">
      <c r="A11" s="1" t="s">
        <v>38</v>
      </c>
      <c r="B11" s="1" t="s">
        <v>38</v>
      </c>
      <c r="C11" s="1" t="s">
        <v>41</v>
      </c>
      <c r="D11" s="1">
        <v>320</v>
      </c>
      <c r="E11" s="1">
        <v>26</v>
      </c>
      <c r="F11" s="1">
        <v>1</v>
      </c>
      <c r="G11" s="1">
        <v>9</v>
      </c>
      <c r="H11" s="1">
        <v>16</v>
      </c>
      <c r="I11" s="2">
        <f t="shared" si="0"/>
        <v>294</v>
      </c>
    </row>
    <row r="12" spans="1:10">
      <c r="A12" s="1" t="s">
        <v>38</v>
      </c>
      <c r="B12" s="1" t="s">
        <v>38</v>
      </c>
      <c r="C12" s="1" t="s">
        <v>41</v>
      </c>
      <c r="D12" s="1">
        <v>320</v>
      </c>
      <c r="E12" s="1">
        <v>26</v>
      </c>
      <c r="F12" s="1">
        <v>1</v>
      </c>
      <c r="G12" s="1">
        <v>7</v>
      </c>
      <c r="H12" s="1">
        <v>18</v>
      </c>
      <c r="I12" s="2">
        <f t="shared" si="0"/>
        <v>294</v>
      </c>
    </row>
    <row r="13" spans="1:10">
      <c r="A13" s="1" t="s">
        <v>39</v>
      </c>
      <c r="B13" s="1" t="s">
        <v>38</v>
      </c>
      <c r="C13" s="1" t="s">
        <v>43</v>
      </c>
      <c r="D13" s="1">
        <v>216</v>
      </c>
      <c r="E13" s="1">
        <v>17</v>
      </c>
      <c r="F13" s="1">
        <v>1</v>
      </c>
      <c r="G13" s="1">
        <v>2</v>
      </c>
      <c r="H13" s="1">
        <v>14</v>
      </c>
      <c r="I13" s="2">
        <f t="shared" si="0"/>
        <v>199</v>
      </c>
      <c r="J13" s="1"/>
    </row>
    <row r="14" spans="1:10">
      <c r="A14" s="1" t="s">
        <v>39</v>
      </c>
      <c r="B14" s="1" t="s">
        <v>38</v>
      </c>
      <c r="C14" s="1" t="s">
        <v>41</v>
      </c>
      <c r="D14" s="1">
        <v>200</v>
      </c>
      <c r="E14" s="1">
        <v>50</v>
      </c>
      <c r="F14" s="1">
        <v>5</v>
      </c>
      <c r="G14" s="1">
        <v>23</v>
      </c>
      <c r="H14" s="1">
        <v>22</v>
      </c>
      <c r="I14" s="2">
        <f t="shared" si="0"/>
        <v>150</v>
      </c>
    </row>
    <row r="15" spans="1:10">
      <c r="A15" s="1" t="s">
        <v>39</v>
      </c>
      <c r="B15" s="1" t="s">
        <v>38</v>
      </c>
      <c r="C15" s="1" t="s">
        <v>41</v>
      </c>
      <c r="D15" s="1">
        <v>200</v>
      </c>
      <c r="E15" s="1">
        <v>57</v>
      </c>
      <c r="F15" s="1">
        <v>8</v>
      </c>
      <c r="G15" s="1">
        <v>17</v>
      </c>
      <c r="H15" s="1">
        <v>32</v>
      </c>
      <c r="I15" s="2">
        <f t="shared" si="0"/>
        <v>143</v>
      </c>
      <c r="J15" s="1"/>
    </row>
    <row r="16" spans="1:10">
      <c r="A16" s="1" t="s">
        <v>39</v>
      </c>
      <c r="B16" s="1" t="s">
        <v>38</v>
      </c>
      <c r="C16" s="1" t="s">
        <v>41</v>
      </c>
      <c r="D16" s="1">
        <v>200</v>
      </c>
      <c r="E16" s="1">
        <v>25</v>
      </c>
      <c r="F16" s="1">
        <v>1</v>
      </c>
      <c r="G16" s="1">
        <v>10</v>
      </c>
      <c r="H16" s="1">
        <v>14</v>
      </c>
      <c r="I16" s="2">
        <f t="shared" si="0"/>
        <v>175</v>
      </c>
      <c r="J16" s="1"/>
    </row>
    <row r="17" spans="1:13">
      <c r="A17" s="1" t="s">
        <v>39</v>
      </c>
      <c r="B17" s="1" t="s">
        <v>39</v>
      </c>
      <c r="C17" s="1" t="s">
        <v>43</v>
      </c>
      <c r="D17" s="1">
        <v>216</v>
      </c>
      <c r="E17" s="1">
        <v>26</v>
      </c>
      <c r="F17" s="1">
        <v>1</v>
      </c>
      <c r="G17" s="1">
        <v>3</v>
      </c>
      <c r="H17" s="1">
        <v>22</v>
      </c>
      <c r="I17" s="2">
        <f t="shared" si="0"/>
        <v>190</v>
      </c>
    </row>
    <row r="18" spans="1:13">
      <c r="A18" s="1" t="s">
        <v>39</v>
      </c>
      <c r="B18" s="1" t="s">
        <v>39</v>
      </c>
      <c r="C18" s="1" t="s">
        <v>43</v>
      </c>
      <c r="D18" s="1">
        <v>216</v>
      </c>
      <c r="E18" s="1">
        <v>13</v>
      </c>
      <c r="F18" s="1">
        <v>0</v>
      </c>
      <c r="G18" s="1">
        <v>5</v>
      </c>
      <c r="H18" s="1">
        <v>8</v>
      </c>
      <c r="I18" s="2">
        <f t="shared" si="0"/>
        <v>203</v>
      </c>
    </row>
    <row r="19" spans="1:13">
      <c r="A19" s="1" t="s">
        <v>39</v>
      </c>
      <c r="B19" s="1" t="s">
        <v>39</v>
      </c>
      <c r="C19" s="1" t="s">
        <v>41</v>
      </c>
      <c r="D19" s="1">
        <v>200</v>
      </c>
      <c r="E19" s="1">
        <v>25</v>
      </c>
      <c r="F19" s="1">
        <v>6</v>
      </c>
      <c r="G19" s="1">
        <v>3</v>
      </c>
      <c r="H19" s="1">
        <v>16</v>
      </c>
      <c r="I19" s="2">
        <f t="shared" si="0"/>
        <v>175</v>
      </c>
    </row>
    <row r="20" spans="1:13">
      <c r="A20" s="1" t="s">
        <v>39</v>
      </c>
      <c r="B20" s="1" t="s">
        <v>39</v>
      </c>
      <c r="C20" s="1" t="s">
        <v>41</v>
      </c>
      <c r="D20" s="1">
        <v>200</v>
      </c>
      <c r="E20" s="1">
        <v>25</v>
      </c>
      <c r="F20" s="1">
        <v>6</v>
      </c>
      <c r="G20" s="1">
        <v>5</v>
      </c>
      <c r="H20" s="1">
        <v>14</v>
      </c>
      <c r="I20" s="2">
        <f t="shared" si="0"/>
        <v>175</v>
      </c>
    </row>
    <row r="21" spans="1:13" ht="15">
      <c r="A21" s="1"/>
      <c r="B21" s="9"/>
      <c r="C21" s="9"/>
      <c r="D21" s="1"/>
      <c r="E21" s="1"/>
      <c r="F21" s="1"/>
      <c r="G21" s="1"/>
      <c r="H21" s="1"/>
      <c r="I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</row>
    <row r="25" spans="1:13">
      <c r="A25" s="1" t="s">
        <v>35</v>
      </c>
      <c r="B25" s="1" t="s">
        <v>36</v>
      </c>
      <c r="C25" s="1" t="s">
        <v>29</v>
      </c>
      <c r="D25" s="1" t="s">
        <v>1</v>
      </c>
      <c r="E25" s="1" t="s">
        <v>6</v>
      </c>
      <c r="F25" s="1" t="s">
        <v>0</v>
      </c>
      <c r="G25" s="1">
        <v>40</v>
      </c>
      <c r="H25" s="1">
        <v>5</v>
      </c>
      <c r="I25" s="1">
        <v>200</v>
      </c>
      <c r="J25" s="2">
        <v>18</v>
      </c>
      <c r="K25" s="2">
        <v>5</v>
      </c>
      <c r="L25" s="2">
        <v>6</v>
      </c>
      <c r="M25" s="2">
        <v>7</v>
      </c>
    </row>
    <row r="26" spans="1:13">
      <c r="A26" s="1" t="s">
        <v>35</v>
      </c>
      <c r="B26" s="1" t="s">
        <v>36</v>
      </c>
      <c r="C26" s="1" t="s">
        <v>29</v>
      </c>
      <c r="D26" s="1" t="s">
        <v>1</v>
      </c>
      <c r="E26" s="1" t="s">
        <v>5</v>
      </c>
      <c r="F26" s="1" t="s">
        <v>0</v>
      </c>
      <c r="G26" s="1">
        <v>40</v>
      </c>
      <c r="H26" s="1">
        <v>5</v>
      </c>
      <c r="I26" s="1">
        <v>200</v>
      </c>
      <c r="J26" s="2">
        <v>24</v>
      </c>
      <c r="K26" s="2">
        <v>11</v>
      </c>
      <c r="L26" s="2">
        <v>6</v>
      </c>
      <c r="M26" s="2">
        <v>7</v>
      </c>
    </row>
    <row r="27" spans="1:13">
      <c r="A27" s="1" t="s">
        <v>35</v>
      </c>
      <c r="B27" s="1" t="s">
        <v>36</v>
      </c>
      <c r="C27" s="1" t="s">
        <v>30</v>
      </c>
      <c r="D27" s="1" t="s">
        <v>1</v>
      </c>
      <c r="E27" s="1" t="s">
        <v>9</v>
      </c>
      <c r="F27" s="1" t="s">
        <v>7</v>
      </c>
      <c r="G27" s="1">
        <v>48</v>
      </c>
      <c r="H27" s="1">
        <v>17</v>
      </c>
      <c r="I27" s="1">
        <v>816</v>
      </c>
      <c r="J27" s="2">
        <v>119</v>
      </c>
      <c r="K27" s="2">
        <v>9</v>
      </c>
      <c r="L27" s="2">
        <v>12</v>
      </c>
      <c r="M27" s="2">
        <v>98</v>
      </c>
    </row>
    <row r="28" spans="1:13">
      <c r="A28" s="1" t="s">
        <v>35</v>
      </c>
      <c r="B28" s="1" t="s">
        <v>36</v>
      </c>
      <c r="C28" s="1" t="s">
        <v>30</v>
      </c>
      <c r="D28" s="1" t="s">
        <v>1</v>
      </c>
      <c r="E28" s="1" t="s">
        <v>8</v>
      </c>
      <c r="F28" s="1" t="s">
        <v>7</v>
      </c>
      <c r="G28" s="1">
        <v>48</v>
      </c>
      <c r="H28" s="1">
        <v>17</v>
      </c>
      <c r="I28" s="1">
        <v>816</v>
      </c>
      <c r="J28" s="2">
        <v>144</v>
      </c>
      <c r="K28" s="2">
        <v>8</v>
      </c>
      <c r="L28" s="2">
        <v>14</v>
      </c>
      <c r="M28" s="2">
        <v>122</v>
      </c>
    </row>
    <row r="29" spans="1:13">
      <c r="A29" s="1" t="s">
        <v>35</v>
      </c>
      <c r="B29" s="1" t="s">
        <v>36</v>
      </c>
      <c r="C29" s="1" t="s">
        <v>31</v>
      </c>
      <c r="D29" s="1" t="s">
        <v>1</v>
      </c>
      <c r="E29" s="1" t="s">
        <v>6</v>
      </c>
      <c r="F29" s="1" t="s">
        <v>4</v>
      </c>
      <c r="G29" s="1">
        <v>32</v>
      </c>
      <c r="H29" s="1">
        <v>10</v>
      </c>
      <c r="I29" s="1">
        <v>320</v>
      </c>
      <c r="J29" s="2">
        <v>36</v>
      </c>
      <c r="K29" s="2">
        <v>2</v>
      </c>
      <c r="L29" s="2">
        <v>14</v>
      </c>
      <c r="M29" s="2">
        <v>20</v>
      </c>
    </row>
    <row r="30" spans="1:13">
      <c r="A30" s="1" t="s">
        <v>35</v>
      </c>
      <c r="B30" s="1" t="s">
        <v>36</v>
      </c>
      <c r="C30" s="1" t="s">
        <v>31</v>
      </c>
      <c r="D30" s="1" t="s">
        <v>1</v>
      </c>
      <c r="E30" s="1" t="s">
        <v>5</v>
      </c>
      <c r="F30" s="1" t="s">
        <v>4</v>
      </c>
      <c r="G30" s="1">
        <v>32</v>
      </c>
      <c r="H30" s="1">
        <v>10</v>
      </c>
      <c r="I30" s="1">
        <v>320</v>
      </c>
      <c r="J30" s="2">
        <v>38</v>
      </c>
      <c r="K30" s="2">
        <v>9</v>
      </c>
      <c r="L30" s="2">
        <v>5</v>
      </c>
      <c r="M30" s="2">
        <v>24</v>
      </c>
    </row>
    <row r="31" spans="1:13">
      <c r="A31" s="1"/>
      <c r="B31" s="1"/>
      <c r="C31" s="1"/>
      <c r="D31" s="1"/>
      <c r="E31" s="1"/>
      <c r="F31" s="1"/>
      <c r="G31" s="1"/>
      <c r="H31" s="1"/>
      <c r="I31" s="1"/>
    </row>
    <row r="32" spans="1:13">
      <c r="A32" s="1" t="s">
        <v>35</v>
      </c>
      <c r="B32" s="1" t="s">
        <v>35</v>
      </c>
      <c r="C32" s="1" t="s">
        <v>24</v>
      </c>
      <c r="D32" s="1"/>
      <c r="E32" s="1"/>
      <c r="F32" s="1"/>
      <c r="G32" s="1"/>
      <c r="H32" s="1"/>
      <c r="I32" s="1"/>
      <c r="J32" s="2">
        <v>9.9925149700598806E-2</v>
      </c>
      <c r="K32" s="2">
        <v>2.9940119760479044E-3</v>
      </c>
      <c r="L32" s="2">
        <v>1.87125748502994E-2</v>
      </c>
      <c r="M32" s="2">
        <v>0.1092814371257485</v>
      </c>
    </row>
    <row r="33" spans="1:13">
      <c r="A33" s="1"/>
      <c r="B33" s="1"/>
      <c r="C33" s="1" t="s">
        <v>37</v>
      </c>
      <c r="D33" s="1"/>
      <c r="E33" s="1"/>
      <c r="F33" s="1"/>
      <c r="G33" s="1"/>
      <c r="H33" s="1"/>
      <c r="I33" s="1">
        <v>2672</v>
      </c>
      <c r="J33" s="2">
        <v>267</v>
      </c>
      <c r="K33" s="2">
        <v>8</v>
      </c>
      <c r="L33" s="2">
        <v>50</v>
      </c>
      <c r="M33" s="2">
        <v>292</v>
      </c>
    </row>
    <row r="34" spans="1:13">
      <c r="A34" s="1" t="s">
        <v>35</v>
      </c>
      <c r="B34" s="1" t="s">
        <v>35</v>
      </c>
      <c r="C34" s="1" t="s">
        <v>29</v>
      </c>
      <c r="D34" s="1" t="s">
        <v>1</v>
      </c>
      <c r="E34" s="1" t="s">
        <v>5</v>
      </c>
      <c r="F34" s="1" t="s">
        <v>0</v>
      </c>
      <c r="G34" s="1">
        <v>40</v>
      </c>
      <c r="H34" s="1">
        <v>5</v>
      </c>
      <c r="I34" s="1">
        <v>200</v>
      </c>
      <c r="J34" s="2">
        <v>18</v>
      </c>
      <c r="K34" s="2">
        <v>1</v>
      </c>
      <c r="L34" s="2">
        <v>10</v>
      </c>
      <c r="M34" s="2">
        <v>7</v>
      </c>
    </row>
    <row r="35" spans="1:13">
      <c r="A35" s="1" t="s">
        <v>35</v>
      </c>
      <c r="B35" s="1" t="s">
        <v>35</v>
      </c>
      <c r="C35" s="1" t="s">
        <v>29</v>
      </c>
      <c r="D35" s="1" t="s">
        <v>1</v>
      </c>
      <c r="E35" s="1" t="s">
        <v>6</v>
      </c>
      <c r="F35" s="1" t="s">
        <v>0</v>
      </c>
      <c r="G35" s="1">
        <v>40</v>
      </c>
      <c r="H35" s="1">
        <v>5</v>
      </c>
      <c r="I35" s="1">
        <v>200</v>
      </c>
      <c r="J35" s="2">
        <v>19</v>
      </c>
      <c r="K35" s="2">
        <v>3</v>
      </c>
      <c r="L35" s="2">
        <v>6</v>
      </c>
      <c r="M35" s="2">
        <v>10</v>
      </c>
    </row>
    <row r="36" spans="1:13">
      <c r="A36" s="1" t="s">
        <v>35</v>
      </c>
      <c r="B36" s="1" t="s">
        <v>35</v>
      </c>
      <c r="C36" s="1" t="s">
        <v>30</v>
      </c>
      <c r="D36" s="1" t="s">
        <v>1</v>
      </c>
      <c r="E36" s="1" t="s">
        <v>9</v>
      </c>
      <c r="F36" s="1" t="s">
        <v>7</v>
      </c>
      <c r="G36" s="1">
        <v>48</v>
      </c>
      <c r="H36" s="1">
        <v>17</v>
      </c>
      <c r="I36" s="1">
        <v>816</v>
      </c>
      <c r="J36" s="2">
        <v>76</v>
      </c>
      <c r="K36" s="2">
        <v>1</v>
      </c>
      <c r="L36" s="2">
        <v>11</v>
      </c>
      <c r="M36" s="2">
        <v>64</v>
      </c>
    </row>
    <row r="37" spans="1:13">
      <c r="A37" s="1" t="s">
        <v>35</v>
      </c>
      <c r="B37" s="1" t="s">
        <v>35</v>
      </c>
      <c r="C37" s="1" t="s">
        <v>30</v>
      </c>
      <c r="D37" s="1" t="s">
        <v>1</v>
      </c>
      <c r="E37" s="1" t="s">
        <v>8</v>
      </c>
      <c r="F37" s="1" t="s">
        <v>7</v>
      </c>
      <c r="G37" s="1">
        <v>48</v>
      </c>
      <c r="H37" s="1">
        <v>17</v>
      </c>
      <c r="I37" s="1">
        <v>816</v>
      </c>
      <c r="J37" s="2">
        <v>102</v>
      </c>
      <c r="K37" s="2">
        <v>1</v>
      </c>
      <c r="L37" s="2">
        <v>7</v>
      </c>
      <c r="M37" s="2">
        <v>94</v>
      </c>
    </row>
    <row r="38" spans="1:13">
      <c r="A38" s="1" t="s">
        <v>35</v>
      </c>
      <c r="B38" s="1" t="s">
        <v>35</v>
      </c>
      <c r="C38" s="1" t="s">
        <v>31</v>
      </c>
      <c r="D38" s="1" t="s">
        <v>1</v>
      </c>
      <c r="E38" s="1" t="s">
        <v>6</v>
      </c>
      <c r="F38" s="1" t="s">
        <v>4</v>
      </c>
      <c r="G38" s="1">
        <v>32</v>
      </c>
      <c r="H38" s="1">
        <v>10</v>
      </c>
      <c r="I38" s="1">
        <v>320</v>
      </c>
      <c r="J38" s="2">
        <v>26</v>
      </c>
      <c r="K38" s="2">
        <v>1</v>
      </c>
      <c r="L38" s="2">
        <v>9</v>
      </c>
      <c r="M38" s="2">
        <v>16</v>
      </c>
    </row>
    <row r="39" spans="1:13">
      <c r="A39" s="1" t="s">
        <v>35</v>
      </c>
      <c r="B39" s="1" t="s">
        <v>35</v>
      </c>
      <c r="C39" s="1" t="s">
        <v>31</v>
      </c>
      <c r="D39" s="1" t="s">
        <v>1</v>
      </c>
      <c r="E39" s="1" t="s">
        <v>5</v>
      </c>
      <c r="F39" s="1" t="s">
        <v>4</v>
      </c>
      <c r="G39" s="1">
        <v>32</v>
      </c>
      <c r="H39" s="1">
        <v>10</v>
      </c>
      <c r="I39" s="1">
        <v>320</v>
      </c>
      <c r="J39" s="2">
        <v>26</v>
      </c>
      <c r="K39" s="2">
        <v>1</v>
      </c>
      <c r="L39" s="2">
        <v>7</v>
      </c>
      <c r="M39" s="2">
        <v>18</v>
      </c>
    </row>
    <row r="41" spans="1:13">
      <c r="A41" s="2" t="s">
        <v>36</v>
      </c>
      <c r="B41" s="2" t="s">
        <v>35</v>
      </c>
      <c r="C41" s="2" t="s">
        <v>25</v>
      </c>
      <c r="J41" s="2">
        <v>0.15746753246753248</v>
      </c>
      <c r="K41" s="2">
        <v>2.2727272727272728E-2</v>
      </c>
      <c r="L41" s="2">
        <v>6.8181818181818177E-2</v>
      </c>
      <c r="M41" s="2">
        <v>6.6558441558441553E-2</v>
      </c>
    </row>
    <row r="42" spans="1:13">
      <c r="C42" s="2" t="s">
        <v>37</v>
      </c>
      <c r="I42" s="2">
        <v>616</v>
      </c>
      <c r="J42" s="2">
        <v>97</v>
      </c>
      <c r="K42" s="2">
        <v>14</v>
      </c>
      <c r="L42" s="2">
        <v>42</v>
      </c>
      <c r="M42" s="2">
        <v>41</v>
      </c>
    </row>
    <row r="43" spans="1:13">
      <c r="A43" s="2" t="s">
        <v>36</v>
      </c>
      <c r="B43" s="2" t="s">
        <v>35</v>
      </c>
      <c r="C43" s="2" t="s">
        <v>32</v>
      </c>
      <c r="D43" s="2" t="s">
        <v>1</v>
      </c>
      <c r="E43" s="2" t="s">
        <v>11</v>
      </c>
      <c r="F43" s="2" t="s">
        <v>10</v>
      </c>
      <c r="G43" s="2">
        <v>72</v>
      </c>
      <c r="H43" s="2">
        <v>3</v>
      </c>
      <c r="I43" s="2">
        <v>216</v>
      </c>
      <c r="J43" s="2">
        <v>17</v>
      </c>
      <c r="K43" s="2">
        <v>1</v>
      </c>
      <c r="L43" s="2">
        <v>2</v>
      </c>
      <c r="M43" s="2">
        <v>14</v>
      </c>
    </row>
    <row r="44" spans="1:13">
      <c r="A44" s="2" t="s">
        <v>36</v>
      </c>
      <c r="B44" s="2" t="s">
        <v>35</v>
      </c>
      <c r="C44" s="2" t="s">
        <v>29</v>
      </c>
      <c r="D44" s="2" t="s">
        <v>1</v>
      </c>
      <c r="E44" s="2" t="s">
        <v>6</v>
      </c>
      <c r="F44" s="2" t="s">
        <v>0</v>
      </c>
      <c r="G44" s="2">
        <v>40</v>
      </c>
      <c r="H44" s="2">
        <v>5</v>
      </c>
      <c r="I44" s="2">
        <v>200</v>
      </c>
      <c r="J44" s="2">
        <v>41</v>
      </c>
      <c r="K44" s="2">
        <v>8</v>
      </c>
      <c r="L44" s="2">
        <v>17</v>
      </c>
      <c r="M44" s="2">
        <v>16</v>
      </c>
    </row>
    <row r="45" spans="1:13">
      <c r="A45" s="2" t="s">
        <v>36</v>
      </c>
      <c r="B45" s="2" t="s">
        <v>35</v>
      </c>
      <c r="C45" s="2" t="s">
        <v>29</v>
      </c>
      <c r="D45" s="2" t="s">
        <v>1</v>
      </c>
      <c r="E45" s="2" t="s">
        <v>5</v>
      </c>
      <c r="F45" s="2" t="s">
        <v>0</v>
      </c>
      <c r="G45" s="2">
        <v>40</v>
      </c>
      <c r="H45" s="2">
        <v>5</v>
      </c>
      <c r="I45" s="2">
        <v>200</v>
      </c>
      <c r="J45" s="2">
        <v>39</v>
      </c>
      <c r="K45" s="2">
        <v>5</v>
      </c>
      <c r="L45" s="2">
        <v>23</v>
      </c>
      <c r="M45" s="2">
        <v>11</v>
      </c>
    </row>
    <row r="47" spans="1:13">
      <c r="A47" s="2" t="s">
        <v>36</v>
      </c>
      <c r="B47" s="2" t="s">
        <v>36</v>
      </c>
      <c r="C47" s="2" t="s">
        <v>25</v>
      </c>
      <c r="J47" s="2">
        <v>8.8942307692307696E-2</v>
      </c>
      <c r="K47" s="2">
        <v>1.5625E-2</v>
      </c>
      <c r="L47" s="2">
        <v>1.9230769230769232E-2</v>
      </c>
      <c r="M47" s="2">
        <v>5.4086538461538464E-2</v>
      </c>
    </row>
    <row r="48" spans="1:13">
      <c r="C48" s="2" t="s">
        <v>37</v>
      </c>
      <c r="I48" s="2">
        <v>832</v>
      </c>
      <c r="J48" s="2">
        <v>74</v>
      </c>
      <c r="K48" s="2">
        <v>13</v>
      </c>
      <c r="L48" s="2">
        <v>16</v>
      </c>
      <c r="M48" s="2">
        <v>45</v>
      </c>
    </row>
    <row r="49" spans="1:13">
      <c r="A49" s="2" t="s">
        <v>36</v>
      </c>
      <c r="B49" s="2" t="s">
        <v>36</v>
      </c>
      <c r="C49" s="2" t="s">
        <v>32</v>
      </c>
      <c r="D49" s="2" t="s">
        <v>1</v>
      </c>
      <c r="E49" s="2" t="s">
        <v>11</v>
      </c>
      <c r="F49" s="2" t="s">
        <v>10</v>
      </c>
      <c r="G49" s="2">
        <v>72</v>
      </c>
      <c r="H49" s="2">
        <v>3</v>
      </c>
      <c r="I49" s="2">
        <v>216</v>
      </c>
      <c r="J49" s="2">
        <v>26</v>
      </c>
      <c r="K49" s="2">
        <v>1</v>
      </c>
      <c r="L49" s="2">
        <v>3</v>
      </c>
      <c r="M49" s="2">
        <v>22</v>
      </c>
    </row>
    <row r="50" spans="1:13">
      <c r="A50" s="2" t="s">
        <v>36</v>
      </c>
      <c r="B50" s="2" t="s">
        <v>36</v>
      </c>
      <c r="C50" s="2" t="s">
        <v>32</v>
      </c>
      <c r="D50" s="2" t="s">
        <v>1</v>
      </c>
      <c r="E50" s="2" t="s">
        <v>12</v>
      </c>
      <c r="F50" s="2" t="s">
        <v>10</v>
      </c>
      <c r="G50" s="2">
        <v>72</v>
      </c>
      <c r="H50" s="2">
        <v>3</v>
      </c>
      <c r="I50" s="2">
        <v>216</v>
      </c>
      <c r="J50" s="2">
        <v>13</v>
      </c>
      <c r="K50" s="2">
        <v>0</v>
      </c>
      <c r="L50" s="2">
        <v>5</v>
      </c>
      <c r="M50" s="2">
        <v>8</v>
      </c>
    </row>
    <row r="51" spans="1:13">
      <c r="A51" s="2" t="s">
        <v>36</v>
      </c>
      <c r="B51" s="2" t="s">
        <v>36</v>
      </c>
      <c r="C51" s="2" t="s">
        <v>29</v>
      </c>
      <c r="D51" s="2" t="s">
        <v>1</v>
      </c>
      <c r="E51" s="2" t="s">
        <v>6</v>
      </c>
      <c r="F51" s="2" t="s">
        <v>0</v>
      </c>
      <c r="G51" s="2">
        <v>40</v>
      </c>
      <c r="H51" s="2">
        <v>5</v>
      </c>
      <c r="I51" s="2">
        <v>200</v>
      </c>
      <c r="J51" s="2">
        <v>18</v>
      </c>
      <c r="K51" s="2">
        <v>6</v>
      </c>
      <c r="L51" s="2">
        <v>5</v>
      </c>
      <c r="M51" s="2">
        <v>7</v>
      </c>
    </row>
    <row r="52" spans="1:13">
      <c r="A52" s="2" t="s">
        <v>36</v>
      </c>
      <c r="B52" s="2" t="s">
        <v>36</v>
      </c>
      <c r="C52" s="2" t="s">
        <v>29</v>
      </c>
      <c r="D52" s="2" t="s">
        <v>1</v>
      </c>
      <c r="E52" s="2" t="s">
        <v>5</v>
      </c>
      <c r="F52" s="2" t="s">
        <v>0</v>
      </c>
      <c r="G52" s="2">
        <v>40</v>
      </c>
      <c r="H52" s="2">
        <v>5</v>
      </c>
      <c r="I52" s="2">
        <v>200</v>
      </c>
      <c r="J52" s="2">
        <v>17</v>
      </c>
      <c r="K52" s="2">
        <v>6</v>
      </c>
      <c r="L52" s="2">
        <v>3</v>
      </c>
      <c r="M52" s="2">
        <v>8</v>
      </c>
    </row>
  </sheetData>
  <autoFilter ref="D1:I20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 error breakdown collapsed</vt:lpstr>
      <vt:lpstr>misc error breakdown</vt:lpstr>
      <vt:lpstr>tabs for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Brehm</dc:creator>
  <cp:lastModifiedBy>Laurel Brehm</cp:lastModifiedBy>
  <dcterms:created xsi:type="dcterms:W3CDTF">2020-01-10T10:50:48Z</dcterms:created>
  <dcterms:modified xsi:type="dcterms:W3CDTF">2021-02-18T11:42:50Z</dcterms:modified>
</cp:coreProperties>
</file>