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Cronus\Инвестирование\"/>
    </mc:Choice>
  </mc:AlternateContent>
  <bookViews>
    <workbookView xWindow="0" yWindow="0" windowWidth="28800" windowHeight="12300"/>
  </bookViews>
  <sheets>
    <sheet name="Лист1" sheetId="1" r:id="rId1"/>
  </sheets>
  <calcPr calcId="162913" calcOnSave="0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  <c r="E13" i="1"/>
  <c r="K13" i="1"/>
  <c r="N13" i="1"/>
  <c r="F13" i="1"/>
  <c r="M13" i="1"/>
  <c r="L13" i="1"/>
  <c r="C8" i="1"/>
  <c r="B8" i="1"/>
  <c r="J13" i="1"/>
  <c r="F14" i="1"/>
  <c r="L14" i="1"/>
  <c r="M14" i="1"/>
  <c r="F15" i="1"/>
  <c r="L15" i="1"/>
  <c r="M15" i="1"/>
  <c r="F16" i="1"/>
  <c r="L16" i="1"/>
  <c r="M16" i="1"/>
  <c r="N14" i="1"/>
  <c r="N15" i="1"/>
  <c r="N16" i="1"/>
  <c r="K14" i="1"/>
  <c r="K15" i="1"/>
  <c r="K16" i="1"/>
  <c r="J14" i="1"/>
  <c r="J15" i="1"/>
  <c r="J16" i="1"/>
  <c r="E14" i="1"/>
  <c r="E15" i="1"/>
  <c r="E16" i="1"/>
</calcChain>
</file>

<file path=xl/sharedStrings.xml><?xml version="1.0" encoding="utf-8"?>
<sst xmlns="http://schemas.openxmlformats.org/spreadsheetml/2006/main" count="356" uniqueCount="58">
  <si>
    <t>высокое напряжение (ВН) - объекты электросетевого хозяйства (110 кВ и выше);</t>
  </si>
  <si>
    <t>среднее первое напряжение (СН1) - объекты электросетевого хозяйства (35 кВ);</t>
  </si>
  <si>
    <t>среднее второе напряжение (СН2) - объекты электросетевого хозяйства (20 - 1 кВ);</t>
  </si>
  <si>
    <t>низкое напряжение (НН) - объекты электросетевого хозяйства (ниже 1 кВ).»</t>
  </si>
  <si>
    <t>ВН</t>
  </si>
  <si>
    <t>СН I</t>
  </si>
  <si>
    <t>СН II</t>
  </si>
  <si>
    <t>НН</t>
  </si>
  <si>
    <t>Напряжение источник</t>
  </si>
  <si>
    <t>менее 150 кВт</t>
  </si>
  <si>
    <t>средневзв. стоимость э/э (м)</t>
  </si>
  <si>
    <t>руб./МВтч</t>
  </si>
  <si>
    <t>услуги по передаче</t>
  </si>
  <si>
    <t>инфраструктурные платежи</t>
  </si>
  <si>
    <t>от 150 до 670 кВт</t>
  </si>
  <si>
    <t>от 670 кВт до 10 МВт</t>
  </si>
  <si>
    <t>не менее 10 МВт</t>
  </si>
  <si>
    <t>ночная зона</t>
  </si>
  <si>
    <t>полупиковая зона</t>
  </si>
  <si>
    <t>пиковая зона</t>
  </si>
  <si>
    <t>ставка за мощность</t>
  </si>
  <si>
    <t>средневзв. стоимость мощн.</t>
  </si>
  <si>
    <t>руб./МВт</t>
  </si>
  <si>
    <t>ставка за энергию</t>
  </si>
  <si>
    <t>средневзв. стоимость э/э</t>
  </si>
  <si>
    <t> руб./кВт∙ч </t>
  </si>
  <si>
    <t>сбытовая надбавка </t>
  </si>
  <si>
    <t> Вторая ценовая категория </t>
  </si>
  <si>
    <t> Третья и пятая ценовые категории </t>
  </si>
  <si>
    <t> руб./МВт </t>
  </si>
  <si>
    <t>Четвертая и шестая ценовые категории </t>
  </si>
  <si>
    <t>Потребление в месяц, цены за руб/кВт.</t>
  </si>
  <si>
    <t>от 670 кВт до 10000 кВт</t>
  </si>
  <si>
    <t>оптовый рынок ээ</t>
  </si>
  <si>
    <t>Оптовый рынок</t>
  </si>
  <si>
    <t>потребление</t>
  </si>
  <si>
    <t>Мощность</t>
  </si>
  <si>
    <t>мегаваты</t>
  </si>
  <si>
    <t>киловаты</t>
  </si>
  <si>
    <t>Первая категория одно тарифный</t>
  </si>
  <si>
    <t>Цена за потребление</t>
  </si>
  <si>
    <r>
      <t xml:space="preserve">Фиксированная оплата за мощность. </t>
    </r>
    <r>
      <rPr>
        <b/>
        <sz val="9"/>
        <color rgb="FFFF0000"/>
        <rFont val="Arial"/>
        <family val="2"/>
        <charset val="204"/>
      </rPr>
      <t>Платится один раз в месяц</t>
    </r>
  </si>
  <si>
    <t> Ценовые категории </t>
  </si>
  <si>
    <t> ед.изм. </t>
  </si>
  <si>
    <t>Стоимость</t>
  </si>
  <si>
    <t>СН-I</t>
  </si>
  <si>
    <t>CH-II</t>
  </si>
  <si>
    <t>Таблица источник</t>
  </si>
  <si>
    <t>Потребление (Мвт. ч.) - это сколько у него проработал завод и сколько он потребил энергию</t>
  </si>
  <si>
    <t>Мощность (Мвт.) - это с скаким напряжением ему подавлось электроэнергия</t>
  </si>
  <si>
    <t>минимальный объем</t>
  </si>
  <si>
    <t>Одно тарифный</t>
  </si>
  <si>
    <t>итого за потребление</t>
  </si>
  <si>
    <t>итого за мощность</t>
  </si>
  <si>
    <t>Всего</t>
  </si>
  <si>
    <t>Описание ценовых категорий</t>
  </si>
  <si>
    <t>Минимальный объем оптового рынка 0,2 Мвтч или 0,2*1000*24*30= 144000 Квт. В месяц</t>
  </si>
  <si>
    <t>Оптовый рынок средняя цена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</si>
</sst>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9"/>
      <color rgb="FF000000"/>
      <name val="Arial"/>
      <family val="2"/>
      <charset val="204"/>
    </font>
    <font>
      <b/>
      <sz val="9"/>
      <color rgb="FF000000"/>
      <name val="Arial"/>
      <family val="2"/>
      <charset val="204"/>
    </font>
    <font>
      <sz val="10"/>
      <color theme="1"/>
      <name val="Calibri"/>
      <family val="2"/>
      <scheme val="minor"/>
    </font>
    <font>
      <b/>
      <sz val="9"/>
      <color rgb="FFFF0000"/>
      <name val="Arial"/>
      <family val="2"/>
      <charset val="204"/>
    </font>
    <font>
      <b/>
      <sz val="9"/>
      <color rgb="FFFFFFFF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333333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medium">
        <color rgb="FFE2E2E2"/>
      </left>
      <right style="medium">
        <color rgb="FFE2E2E2"/>
      </right>
      <top style="medium">
        <color rgb="FFE2E2E2"/>
      </top>
      <bottom style="medium">
        <color rgb="FFE2E2E2"/>
      </bottom>
      <diagonal/>
    </border>
    <border>
      <left style="medium">
        <color rgb="FFE2E2E2"/>
      </left>
      <right/>
      <top style="medium">
        <color rgb="FFE2E2E2"/>
      </top>
      <bottom style="medium">
        <color rgb="FFE2E2E2"/>
      </bottom>
      <diagonal/>
    </border>
    <border>
      <left/>
      <right/>
      <top style="medium">
        <color rgb="FFE2E2E2"/>
      </top>
      <bottom style="medium">
        <color rgb="FFE2E2E2"/>
      </bottom>
      <diagonal/>
    </border>
    <border>
      <left/>
      <right style="medium">
        <color rgb="FFE2E2E2"/>
      </right>
      <top style="medium">
        <color rgb="FFE2E2E2"/>
      </top>
      <bottom style="medium">
        <color rgb="FFE2E2E2"/>
      </bottom>
      <diagonal/>
    </border>
    <border>
      <left/>
      <right/>
      <top/>
      <bottom style="medium">
        <color rgb="FFE2E2E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4">
    <xf numFmtId="0" fontId="0" fillId="0" borderId="0" xfId="0"/>
    <xf numFmtId="0" fontId="2" fillId="0" borderId="0" xfId="1"/>
    <xf numFmtId="0" fontId="4" fillId="2" borderId="1" xfId="0" applyFont="1" applyFill="1" applyBorder="1" applyAlignment="1">
      <alignment horizontal="left" vertical="center" wrapText="1" indent="1"/>
    </xf>
    <xf numFmtId="0" fontId="3" fillId="2" borderId="1" xfId="0" applyFont="1" applyFill="1" applyBorder="1" applyAlignment="1">
      <alignment horizontal="left" vertical="center" wrapText="1" indent="1"/>
    </xf>
    <xf numFmtId="0" fontId="3" fillId="2" borderId="1" xfId="0" applyFont="1" applyFill="1" applyBorder="1" applyAlignment="1">
      <alignment horizontal="center" vertical="center" wrapText="1"/>
    </xf>
    <xf numFmtId="4" fontId="3" fillId="2" borderId="1" xfId="0" applyNumberFormat="1" applyFont="1" applyFill="1" applyBorder="1" applyAlignment="1">
      <alignment horizontal="center" vertical="center" wrapText="1"/>
    </xf>
    <xf numFmtId="0" fontId="5" fillId="0" borderId="0" xfId="0" applyNumberFormat="1" applyFont="1" applyFill="1" applyBorder="1" applyAlignment="1">
      <alignment horizontal="center" vertical="center"/>
    </xf>
    <xf numFmtId="0" fontId="0" fillId="0" borderId="0" xfId="0" applyBorder="1"/>
    <xf numFmtId="2" fontId="0" fillId="0" borderId="0" xfId="0" applyNumberFormat="1" applyFont="1" applyAlignment="1">
      <alignment horizontal="center" vertical="center"/>
    </xf>
    <xf numFmtId="2" fontId="0" fillId="0" borderId="0" xfId="0" applyNumberFormat="1" applyFont="1" applyAlignment="1">
      <alignment horizontal="right"/>
    </xf>
    <xf numFmtId="2" fontId="0" fillId="0" borderId="0" xfId="0" applyNumberFormat="1" applyFont="1" applyBorder="1" applyAlignment="1">
      <alignment horizontal="right"/>
    </xf>
    <xf numFmtId="2" fontId="0" fillId="0" borderId="0" xfId="0" applyNumberFormat="1" applyFont="1" applyFill="1" applyBorder="1" applyAlignment="1">
      <alignment horizontal="right"/>
    </xf>
    <xf numFmtId="0" fontId="7" fillId="3" borderId="0" xfId="0" applyFont="1" applyFill="1" applyAlignment="1">
      <alignment horizontal="center" vertical="center" wrapText="1"/>
    </xf>
    <xf numFmtId="0" fontId="0" fillId="0" borderId="0" xfId="0" applyFill="1" applyBorder="1"/>
    <xf numFmtId="0" fontId="0" fillId="0" borderId="0" xfId="0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left" vertical="center" wrapText="1" indent="1"/>
    </xf>
    <xf numFmtId="0" fontId="4" fillId="0" borderId="0" xfId="0" applyFont="1" applyFill="1" applyBorder="1" applyAlignment="1">
      <alignment horizontal="center" vertical="center" wrapText="1"/>
    </xf>
    <xf numFmtId="2" fontId="0" fillId="0" borderId="0" xfId="0" applyNumberFormat="1" applyFill="1" applyBorder="1"/>
    <xf numFmtId="0" fontId="0" fillId="0" borderId="0" xfId="0" applyFill="1"/>
    <xf numFmtId="0" fontId="5" fillId="0" borderId="0" xfId="0" applyNumberFormat="1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center" vertical="center" wrapText="1"/>
    </xf>
    <xf numFmtId="0" fontId="7" fillId="3" borderId="0" xfId="0" applyFont="1" applyFill="1" applyAlignment="1">
      <alignment horizontal="center" vertical="center" wrapText="1"/>
    </xf>
    <xf numFmtId="0" fontId="7" fillId="3" borderId="5" xfId="0" applyFont="1" applyFill="1" applyBorder="1" applyAlignment="1">
      <alignment horizontal="center" vertical="center" wrapText="1"/>
    </xf>
    <xf numFmtId="0" fontId="0" fillId="0" borderId="6" xfId="0" applyBorder="1"/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 wrapText="1"/>
    </xf>
    <xf numFmtId="4" fontId="0" fillId="0" borderId="6" xfId="0" applyNumberFormat="1" applyBorder="1"/>
    <xf numFmtId="4" fontId="0" fillId="4" borderId="6" xfId="0" applyNumberFormat="1" applyFill="1" applyBorder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nergo-konsultant.ru/sovets/elektrosnabgenie/yuridicheskim_licam/vibor_varianta_tarifa_na_elektroenergiyu_cenovoi_k/Chto_takoe_cenovaya_kategoriya_elektroenergii/" TargetMode="External"/><Relationship Id="rId2" Type="http://schemas.openxmlformats.org/officeDocument/2006/relationships/hyperlink" Target="https://russiaindustrialpark.ru/documents/tarify-na-elektroenergiyu-dlya-promyshlennyh-predpriyatiy-i-industrialnyh-parkov-0" TargetMode="External"/><Relationship Id="rId1" Type="http://schemas.openxmlformats.org/officeDocument/2006/relationships/hyperlink" Target="http://kwexpert.ru/services/cost-of-ownership-electro-economy/minimization-of-the-cost/opredelenie-tarifnogo-urovnya-napryazheniya-pri-neposredstvennom-tekhprisoedinenii.ph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8"/>
  <sheetViews>
    <sheetView tabSelected="1" workbookViewId="0">
      <selection activeCell="A7" sqref="A7"/>
    </sheetView>
  </sheetViews>
  <sheetFormatPr defaultRowHeight="15" x14ac:dyDescent="0.25"/>
  <cols>
    <col min="1" max="1" width="28.7109375" bestFit="1" customWidth="1"/>
    <col min="2" max="2" width="13" customWidth="1"/>
    <col min="3" max="3" width="11.140625" customWidth="1"/>
    <col min="4" max="4" width="11.28515625" bestFit="1" customWidth="1"/>
    <col min="5" max="5" width="13.140625" customWidth="1"/>
    <col min="6" max="6" width="20.42578125" customWidth="1"/>
    <col min="9" max="9" width="18.28515625" customWidth="1"/>
    <col min="10" max="10" width="11.42578125" customWidth="1"/>
    <col min="11" max="11" width="10" bestFit="1" customWidth="1"/>
    <col min="12" max="13" width="10" customWidth="1"/>
    <col min="14" max="14" width="12.85546875" customWidth="1"/>
  </cols>
  <sheetData>
    <row r="1" spans="1:14" x14ac:dyDescent="0.25">
      <c r="A1" t="s">
        <v>4</v>
      </c>
      <c r="B1" t="s">
        <v>0</v>
      </c>
      <c r="I1" s="1" t="s">
        <v>8</v>
      </c>
    </row>
    <row r="2" spans="1:14" x14ac:dyDescent="0.25">
      <c r="A2" t="s">
        <v>5</v>
      </c>
      <c r="B2" t="s">
        <v>1</v>
      </c>
    </row>
    <row r="3" spans="1:14" x14ac:dyDescent="0.25">
      <c r="A3" t="s">
        <v>6</v>
      </c>
      <c r="B3" t="s">
        <v>2</v>
      </c>
    </row>
    <row r="4" spans="1:14" x14ac:dyDescent="0.25">
      <c r="A4" t="s">
        <v>7</v>
      </c>
      <c r="B4" t="s">
        <v>3</v>
      </c>
    </row>
    <row r="6" spans="1:14" x14ac:dyDescent="0.25">
      <c r="A6" t="s">
        <v>57</v>
      </c>
      <c r="B6" s="8" t="s">
        <v>37</v>
      </c>
      <c r="C6" s="8" t="s">
        <v>38</v>
      </c>
      <c r="E6" s="6"/>
      <c r="F6" s="7"/>
    </row>
    <row r="7" spans="1:14" x14ac:dyDescent="0.25">
      <c r="A7" s="7" t="s">
        <v>35</v>
      </c>
      <c r="B7" s="10">
        <v>1299.33</v>
      </c>
      <c r="C7" s="9">
        <f>+B7/1000</f>
        <v>1.2993299999999999</v>
      </c>
      <c r="E7" s="19" t="s">
        <v>48</v>
      </c>
      <c r="F7" s="7"/>
    </row>
    <row r="8" spans="1:14" x14ac:dyDescent="0.25">
      <c r="A8" s="7" t="s">
        <v>36</v>
      </c>
      <c r="B8" s="11">
        <f>F150</f>
        <v>1272931.23</v>
      </c>
      <c r="C8" s="9">
        <f>+B8/1000</f>
        <v>1272.9312299999999</v>
      </c>
      <c r="E8" s="19" t="s">
        <v>49</v>
      </c>
      <c r="F8" s="7"/>
    </row>
    <row r="9" spans="1:14" x14ac:dyDescent="0.25">
      <c r="E9" s="6"/>
    </row>
    <row r="10" spans="1:14" x14ac:dyDescent="0.25">
      <c r="E10" s="6"/>
    </row>
    <row r="11" spans="1:14" ht="30" x14ac:dyDescent="0.25">
      <c r="A11" s="13"/>
      <c r="B11" s="23" t="s">
        <v>39</v>
      </c>
      <c r="C11" s="23"/>
      <c r="D11" s="23"/>
      <c r="E11" s="24" t="s">
        <v>33</v>
      </c>
      <c r="F11" s="24"/>
      <c r="I11" s="27"/>
      <c r="J11" s="27"/>
      <c r="K11" s="28" t="s">
        <v>34</v>
      </c>
      <c r="L11" s="28"/>
      <c r="M11" s="28"/>
      <c r="N11" s="29" t="s">
        <v>51</v>
      </c>
    </row>
    <row r="12" spans="1:14" ht="105" customHeight="1" x14ac:dyDescent="0.25">
      <c r="A12" s="14" t="s">
        <v>31</v>
      </c>
      <c r="B12" s="15" t="s">
        <v>9</v>
      </c>
      <c r="C12" s="15" t="s">
        <v>14</v>
      </c>
      <c r="D12" s="15" t="s">
        <v>32</v>
      </c>
      <c r="E12" s="16" t="s">
        <v>40</v>
      </c>
      <c r="F12" s="16" t="s">
        <v>41</v>
      </c>
      <c r="I12" s="30" t="s">
        <v>56</v>
      </c>
      <c r="J12" s="29" t="s">
        <v>50</v>
      </c>
      <c r="K12" s="29" t="s">
        <v>52</v>
      </c>
      <c r="L12" s="29" t="s">
        <v>53</v>
      </c>
      <c r="M12" s="31" t="s">
        <v>54</v>
      </c>
      <c r="N12" s="31" t="s">
        <v>54</v>
      </c>
    </row>
    <row r="13" spans="1:14" x14ac:dyDescent="0.25">
      <c r="A13" s="13" t="s">
        <v>4</v>
      </c>
      <c r="B13" s="13">
        <v>3.15144</v>
      </c>
      <c r="C13" s="13">
        <v>3.1430500000000001</v>
      </c>
      <c r="D13" s="13">
        <v>3.1080399999999999</v>
      </c>
      <c r="E13" s="17">
        <f>+$C$7</f>
        <v>1.2993299999999999</v>
      </c>
      <c r="F13" s="17">
        <f>+$C$8*110</f>
        <v>140022.43529999998</v>
      </c>
      <c r="I13" s="30"/>
      <c r="J13" s="32">
        <f>0.2*1000*24*30</f>
        <v>144000</v>
      </c>
      <c r="K13" s="32">
        <f>+E13*J13</f>
        <v>187103.52</v>
      </c>
      <c r="L13" s="32">
        <f>+F13</f>
        <v>140022.43529999998</v>
      </c>
      <c r="M13" s="33">
        <f>+L13+K13</f>
        <v>327125.95529999997</v>
      </c>
      <c r="N13" s="33">
        <f>+J13*D13</f>
        <v>447557.76</v>
      </c>
    </row>
    <row r="14" spans="1:14" x14ac:dyDescent="0.25">
      <c r="A14" s="13" t="s">
        <v>5</v>
      </c>
      <c r="B14" s="13">
        <v>3.5933999999999999</v>
      </c>
      <c r="C14" s="13">
        <v>3.58501</v>
      </c>
      <c r="D14" s="13">
        <v>3.55</v>
      </c>
      <c r="E14" s="13">
        <f t="shared" ref="E14:E16" si="0">+$C$7</f>
        <v>1.2993299999999999</v>
      </c>
      <c r="F14" s="17">
        <f>+C8*35</f>
        <v>44552.593049999996</v>
      </c>
      <c r="I14" s="30"/>
      <c r="J14" s="32">
        <f t="shared" ref="J14:J16" si="1">0.2*1000*24*30</f>
        <v>144000</v>
      </c>
      <c r="K14" s="32">
        <f>+E14*J14</f>
        <v>187103.52</v>
      </c>
      <c r="L14" s="32">
        <f>+F14</f>
        <v>44552.593049999996</v>
      </c>
      <c r="M14" s="33">
        <f t="shared" ref="M14:M16" si="2">+L14+K14</f>
        <v>231656.11304999999</v>
      </c>
      <c r="N14" s="33">
        <f t="shared" ref="N14:N16" si="3">+J14*D14</f>
        <v>511200</v>
      </c>
    </row>
    <row r="15" spans="1:14" x14ac:dyDescent="0.25">
      <c r="A15" s="13" t="s">
        <v>6</v>
      </c>
      <c r="B15" s="13">
        <v>3.7776000000000001</v>
      </c>
      <c r="C15" s="13">
        <v>3.7692100000000002</v>
      </c>
      <c r="D15" s="13">
        <v>3.7342</v>
      </c>
      <c r="E15" s="13">
        <f t="shared" si="0"/>
        <v>1.2993299999999999</v>
      </c>
      <c r="F15" s="17">
        <f>+C8*20</f>
        <v>25458.624599999999</v>
      </c>
      <c r="I15" s="30"/>
      <c r="J15" s="32">
        <f t="shared" si="1"/>
        <v>144000</v>
      </c>
      <c r="K15" s="32">
        <f t="shared" ref="K15:K16" si="4">+E15*J15</f>
        <v>187103.52</v>
      </c>
      <c r="L15" s="32">
        <f t="shared" ref="L15:L16" si="5">+F15</f>
        <v>25458.624599999999</v>
      </c>
      <c r="M15" s="33">
        <f t="shared" si="2"/>
        <v>212562.1446</v>
      </c>
      <c r="N15" s="33">
        <f t="shared" si="3"/>
        <v>537724.80000000005</v>
      </c>
    </row>
    <row r="16" spans="1:14" x14ac:dyDescent="0.25">
      <c r="A16" s="13" t="s">
        <v>7</v>
      </c>
      <c r="B16" s="13">
        <v>4.1711299999999998</v>
      </c>
      <c r="C16" s="13">
        <v>4.1627400000000003</v>
      </c>
      <c r="D16" s="13">
        <v>4.1277299999999997</v>
      </c>
      <c r="E16" s="13">
        <f t="shared" si="0"/>
        <v>1.2993299999999999</v>
      </c>
      <c r="F16" s="17">
        <f>+C8*1</f>
        <v>1272.9312299999999</v>
      </c>
      <c r="I16" s="30"/>
      <c r="J16" s="32">
        <f t="shared" si="1"/>
        <v>144000</v>
      </c>
      <c r="K16" s="32">
        <f t="shared" si="4"/>
        <v>187103.52</v>
      </c>
      <c r="L16" s="32">
        <f t="shared" si="5"/>
        <v>1272.9312299999999</v>
      </c>
      <c r="M16" s="33">
        <f t="shared" si="2"/>
        <v>188376.45122999998</v>
      </c>
      <c r="N16" s="33">
        <f t="shared" si="3"/>
        <v>594393.12</v>
      </c>
    </row>
    <row r="17" spans="1:9" x14ac:dyDescent="0.25">
      <c r="A17" s="13"/>
      <c r="B17" s="13"/>
      <c r="C17" s="13"/>
      <c r="D17" s="13"/>
      <c r="E17" s="13"/>
      <c r="F17" s="17"/>
    </row>
    <row r="18" spans="1:9" x14ac:dyDescent="0.25">
      <c r="A18" s="13"/>
      <c r="B18" s="13"/>
      <c r="C18" s="13"/>
      <c r="D18" s="13"/>
      <c r="E18" s="13"/>
      <c r="F18" s="17"/>
    </row>
    <row r="19" spans="1:9" x14ac:dyDescent="0.25">
      <c r="A19" s="13"/>
      <c r="B19" s="13"/>
      <c r="C19" s="13"/>
      <c r="D19" s="13"/>
      <c r="E19" s="13"/>
      <c r="F19" s="17"/>
    </row>
    <row r="20" spans="1:9" x14ac:dyDescent="0.25">
      <c r="A20" s="13"/>
      <c r="B20" s="13"/>
      <c r="C20" s="13"/>
      <c r="D20" s="13"/>
      <c r="E20" s="13"/>
      <c r="F20" s="17"/>
    </row>
    <row r="21" spans="1:9" x14ac:dyDescent="0.25">
      <c r="A21" s="13"/>
      <c r="B21" s="13"/>
      <c r="C21" s="13"/>
      <c r="D21" s="13"/>
      <c r="E21" s="13"/>
      <c r="F21" s="17"/>
    </row>
    <row r="22" spans="1:9" x14ac:dyDescent="0.25">
      <c r="A22" s="18"/>
      <c r="B22" s="18"/>
      <c r="C22" s="18"/>
      <c r="D22" s="18"/>
      <c r="E22" s="18"/>
      <c r="F22" s="18"/>
    </row>
    <row r="24" spans="1:9" x14ac:dyDescent="0.25">
      <c r="A24" s="25" t="s">
        <v>42</v>
      </c>
      <c r="B24" s="25" t="s">
        <v>43</v>
      </c>
      <c r="C24" s="25" t="s">
        <v>44</v>
      </c>
      <c r="D24" s="25"/>
      <c r="E24" s="25"/>
      <c r="F24" s="25"/>
      <c r="I24" s="1" t="s">
        <v>47</v>
      </c>
    </row>
    <row r="25" spans="1:9" ht="15.75" customHeight="1" thickBot="1" x14ac:dyDescent="0.3">
      <c r="A25" s="26"/>
      <c r="B25" s="26"/>
      <c r="C25" s="12" t="s">
        <v>4</v>
      </c>
      <c r="D25" s="12" t="s">
        <v>45</v>
      </c>
      <c r="E25" s="12" t="s">
        <v>46</v>
      </c>
      <c r="F25" s="12" t="s">
        <v>7</v>
      </c>
    </row>
    <row r="26" spans="1:9" ht="15.75" thickBot="1" x14ac:dyDescent="0.3">
      <c r="A26" s="2" t="s">
        <v>9</v>
      </c>
      <c r="B26" s="3" t="s">
        <v>25</v>
      </c>
      <c r="C26" s="4">
        <v>3.15144</v>
      </c>
      <c r="D26" s="4">
        <v>3.5933999999999999</v>
      </c>
      <c r="E26" s="4">
        <v>3.7776000000000001</v>
      </c>
      <c r="F26" s="4">
        <v>4.1711299999999998</v>
      </c>
      <c r="I26" s="1" t="s">
        <v>55</v>
      </c>
    </row>
    <row r="27" spans="1:9" ht="24.75" thickBot="1" x14ac:dyDescent="0.3">
      <c r="A27" s="3" t="s">
        <v>10</v>
      </c>
      <c r="B27" s="3" t="s">
        <v>11</v>
      </c>
      <c r="C27" s="5">
        <v>1860.68</v>
      </c>
      <c r="D27" s="5">
        <v>1860.68</v>
      </c>
      <c r="E27" s="5">
        <v>1860.68</v>
      </c>
      <c r="F27" s="5">
        <v>1860.68</v>
      </c>
    </row>
    <row r="28" spans="1:9" ht="15.75" thickBot="1" x14ac:dyDescent="0.3">
      <c r="A28" s="3" t="s">
        <v>12</v>
      </c>
      <c r="B28" s="3" t="s">
        <v>11</v>
      </c>
      <c r="C28" s="5">
        <v>1172.6500000000001</v>
      </c>
      <c r="D28" s="5">
        <v>1614.61</v>
      </c>
      <c r="E28" s="5">
        <v>1798.81</v>
      </c>
      <c r="F28" s="5">
        <v>2192.34</v>
      </c>
    </row>
    <row r="29" spans="1:9" ht="15.75" thickBot="1" x14ac:dyDescent="0.3">
      <c r="A29" s="3" t="s">
        <v>26</v>
      </c>
      <c r="B29" s="3" t="s">
        <v>11</v>
      </c>
      <c r="C29" s="4">
        <v>115.06</v>
      </c>
      <c r="D29" s="4">
        <v>115.06</v>
      </c>
      <c r="E29" s="4">
        <v>115.06</v>
      </c>
      <c r="F29" s="4">
        <v>115.06</v>
      </c>
    </row>
    <row r="30" spans="1:9" ht="24.75" thickBot="1" x14ac:dyDescent="0.3">
      <c r="A30" s="3" t="s">
        <v>13</v>
      </c>
      <c r="B30" s="3" t="s">
        <v>11</v>
      </c>
      <c r="C30" s="4">
        <v>3.05</v>
      </c>
      <c r="D30" s="4">
        <v>3.05</v>
      </c>
      <c r="E30" s="4">
        <v>3.05</v>
      </c>
      <c r="F30" s="4">
        <v>3.05</v>
      </c>
    </row>
    <row r="31" spans="1:9" ht="15.75" thickBot="1" x14ac:dyDescent="0.3">
      <c r="A31" s="2" t="s">
        <v>14</v>
      </c>
      <c r="B31" s="3" t="s">
        <v>25</v>
      </c>
      <c r="C31" s="4">
        <v>3.1430500000000001</v>
      </c>
      <c r="D31" s="4">
        <v>3.58501</v>
      </c>
      <c r="E31" s="4">
        <v>3.7692100000000002</v>
      </c>
      <c r="F31" s="4">
        <v>4.1627400000000003</v>
      </c>
    </row>
    <row r="32" spans="1:9" ht="24.75" thickBot="1" x14ac:dyDescent="0.3">
      <c r="A32" s="3" t="s">
        <v>10</v>
      </c>
      <c r="B32" s="3" t="s">
        <v>11</v>
      </c>
      <c r="C32" s="5">
        <v>1860.68</v>
      </c>
      <c r="D32" s="5">
        <v>1860.68</v>
      </c>
      <c r="E32" s="5">
        <v>1860.68</v>
      </c>
      <c r="F32" s="5">
        <v>1860.68</v>
      </c>
    </row>
    <row r="33" spans="1:6" ht="15.75" thickBot="1" x14ac:dyDescent="0.3">
      <c r="A33" s="3" t="s">
        <v>12</v>
      </c>
      <c r="B33" s="3" t="s">
        <v>11</v>
      </c>
      <c r="C33" s="5">
        <v>1172.6500000000001</v>
      </c>
      <c r="D33" s="5">
        <v>1614.61</v>
      </c>
      <c r="E33" s="5">
        <v>1798.81</v>
      </c>
      <c r="F33" s="5">
        <v>2192.34</v>
      </c>
    </row>
    <row r="34" spans="1:6" ht="15.75" thickBot="1" x14ac:dyDescent="0.3">
      <c r="A34" s="3" t="s">
        <v>26</v>
      </c>
      <c r="B34" s="3" t="s">
        <v>11</v>
      </c>
      <c r="C34" s="4">
        <v>106.67</v>
      </c>
      <c r="D34" s="4">
        <v>106.67</v>
      </c>
      <c r="E34" s="4">
        <v>106.67</v>
      </c>
      <c r="F34" s="4">
        <v>106.67</v>
      </c>
    </row>
    <row r="35" spans="1:6" ht="24.75" thickBot="1" x14ac:dyDescent="0.3">
      <c r="A35" s="3" t="s">
        <v>13</v>
      </c>
      <c r="B35" s="3" t="s">
        <v>11</v>
      </c>
      <c r="C35" s="4">
        <v>3.05</v>
      </c>
      <c r="D35" s="4">
        <v>3.05</v>
      </c>
      <c r="E35" s="4">
        <v>3.05</v>
      </c>
      <c r="F35" s="4">
        <v>3.05</v>
      </c>
    </row>
    <row r="36" spans="1:6" ht="15.75" thickBot="1" x14ac:dyDescent="0.3">
      <c r="A36" s="2" t="s">
        <v>15</v>
      </c>
      <c r="B36" s="3" t="s">
        <v>25</v>
      </c>
      <c r="C36" s="4">
        <v>3.1080399999999999</v>
      </c>
      <c r="D36" s="4">
        <v>3.55</v>
      </c>
      <c r="E36" s="4">
        <v>3.7342</v>
      </c>
      <c r="F36" s="4">
        <v>4.1277299999999997</v>
      </c>
    </row>
    <row r="37" spans="1:6" ht="24.75" thickBot="1" x14ac:dyDescent="0.3">
      <c r="A37" s="3" t="s">
        <v>10</v>
      </c>
      <c r="B37" s="3" t="s">
        <v>11</v>
      </c>
      <c r="C37" s="5">
        <v>1860.68</v>
      </c>
      <c r="D37" s="5">
        <v>1860.68</v>
      </c>
      <c r="E37" s="5">
        <v>1860.68</v>
      </c>
      <c r="F37" s="5">
        <v>1860.68</v>
      </c>
    </row>
    <row r="38" spans="1:6" ht="15.75" thickBot="1" x14ac:dyDescent="0.3">
      <c r="A38" s="3" t="s">
        <v>12</v>
      </c>
      <c r="B38" s="3" t="s">
        <v>11</v>
      </c>
      <c r="C38" s="5">
        <v>1172.6500000000001</v>
      </c>
      <c r="D38" s="5">
        <v>1614.61</v>
      </c>
      <c r="E38" s="5">
        <v>1798.81</v>
      </c>
      <c r="F38" s="5">
        <v>2192.34</v>
      </c>
    </row>
    <row r="39" spans="1:6" ht="15.75" thickBot="1" x14ac:dyDescent="0.3">
      <c r="A39" s="3" t="s">
        <v>26</v>
      </c>
      <c r="B39" s="3" t="s">
        <v>11</v>
      </c>
      <c r="C39" s="4">
        <v>71.66</v>
      </c>
      <c r="D39" s="4">
        <v>71.66</v>
      </c>
      <c r="E39" s="4">
        <v>71.66</v>
      </c>
      <c r="F39" s="4">
        <v>71.66</v>
      </c>
    </row>
    <row r="40" spans="1:6" ht="24.75" thickBot="1" x14ac:dyDescent="0.3">
      <c r="A40" s="3" t="s">
        <v>13</v>
      </c>
      <c r="B40" s="3" t="s">
        <v>11</v>
      </c>
      <c r="C40" s="4">
        <v>3.05</v>
      </c>
      <c r="D40" s="4">
        <v>3.05</v>
      </c>
      <c r="E40" s="4">
        <v>3.05</v>
      </c>
      <c r="F40" s="4">
        <v>3.05</v>
      </c>
    </row>
    <row r="41" spans="1:6" ht="15.75" thickBot="1" x14ac:dyDescent="0.3">
      <c r="A41" s="2" t="s">
        <v>16</v>
      </c>
      <c r="B41" s="3" t="s">
        <v>25</v>
      </c>
      <c r="C41" s="4">
        <v>3.0787800000000001</v>
      </c>
      <c r="D41" s="4">
        <v>3.52074</v>
      </c>
      <c r="E41" s="4">
        <v>3.7049400000000001</v>
      </c>
      <c r="F41" s="4">
        <v>4.0984699999999998</v>
      </c>
    </row>
    <row r="42" spans="1:6" ht="24.75" thickBot="1" x14ac:dyDescent="0.3">
      <c r="A42" s="3" t="s">
        <v>10</v>
      </c>
      <c r="B42" s="3" t="s">
        <v>11</v>
      </c>
      <c r="C42" s="5">
        <v>1860.68</v>
      </c>
      <c r="D42" s="5">
        <v>1860.68</v>
      </c>
      <c r="E42" s="5">
        <v>1860.68</v>
      </c>
      <c r="F42" s="5">
        <v>1860.68</v>
      </c>
    </row>
    <row r="43" spans="1:6" ht="15.75" thickBot="1" x14ac:dyDescent="0.3">
      <c r="A43" s="3" t="s">
        <v>12</v>
      </c>
      <c r="B43" s="3" t="s">
        <v>11</v>
      </c>
      <c r="C43" s="5">
        <v>1172.6500000000001</v>
      </c>
      <c r="D43" s="5">
        <v>1614.61</v>
      </c>
      <c r="E43" s="5">
        <v>1798.81</v>
      </c>
      <c r="F43" s="5">
        <v>2192.34</v>
      </c>
    </row>
    <row r="44" spans="1:6" ht="15.75" thickBot="1" x14ac:dyDescent="0.3">
      <c r="A44" s="3" t="s">
        <v>26</v>
      </c>
      <c r="B44" s="3" t="s">
        <v>11</v>
      </c>
      <c r="C44" s="4">
        <v>42.4</v>
      </c>
      <c r="D44" s="4">
        <v>42.4</v>
      </c>
      <c r="E44" s="4">
        <v>42.4</v>
      </c>
      <c r="F44" s="4">
        <v>42.4</v>
      </c>
    </row>
    <row r="45" spans="1:6" ht="24.75" thickBot="1" x14ac:dyDescent="0.3">
      <c r="A45" s="3" t="s">
        <v>13</v>
      </c>
      <c r="B45" s="3" t="s">
        <v>11</v>
      </c>
      <c r="C45" s="4">
        <v>3.05</v>
      </c>
      <c r="D45" s="4">
        <v>3.05</v>
      </c>
      <c r="E45" s="4">
        <v>3.05</v>
      </c>
      <c r="F45" s="4">
        <v>3.05</v>
      </c>
    </row>
    <row r="46" spans="1:6" ht="15.75" thickBot="1" x14ac:dyDescent="0.3">
      <c r="A46" s="20" t="s">
        <v>27</v>
      </c>
      <c r="B46" s="21"/>
      <c r="C46" s="21"/>
      <c r="D46" s="21"/>
      <c r="E46" s="21"/>
      <c r="F46" s="22"/>
    </row>
    <row r="47" spans="1:6" ht="15.75" thickBot="1" x14ac:dyDescent="0.3">
      <c r="A47" s="20" t="s">
        <v>9</v>
      </c>
      <c r="B47" s="21"/>
      <c r="C47" s="21"/>
      <c r="D47" s="21"/>
      <c r="E47" s="21"/>
      <c r="F47" s="22"/>
    </row>
    <row r="48" spans="1:6" ht="15.75" thickBot="1" x14ac:dyDescent="0.3">
      <c r="A48" s="3" t="s">
        <v>17</v>
      </c>
      <c r="B48" s="3" t="s">
        <v>25</v>
      </c>
      <c r="C48" s="4">
        <v>2.1546099999999999</v>
      </c>
      <c r="D48" s="4">
        <v>2.5965699999999998</v>
      </c>
      <c r="E48" s="4">
        <v>2.78077</v>
      </c>
      <c r="F48" s="4">
        <v>3.1743000000000001</v>
      </c>
    </row>
    <row r="49" spans="1:6" ht="24.75" thickBot="1" x14ac:dyDescent="0.3">
      <c r="A49" s="3" t="s">
        <v>10</v>
      </c>
      <c r="B49" s="3" t="s">
        <v>11</v>
      </c>
      <c r="C49" s="4">
        <v>921.9</v>
      </c>
      <c r="D49" s="4">
        <v>921.9</v>
      </c>
      <c r="E49" s="4">
        <v>921.9</v>
      </c>
      <c r="F49" s="4">
        <v>921.9</v>
      </c>
    </row>
    <row r="50" spans="1:6" ht="15.75" thickBot="1" x14ac:dyDescent="0.3">
      <c r="A50" s="3" t="s">
        <v>12</v>
      </c>
      <c r="B50" s="3" t="s">
        <v>11</v>
      </c>
      <c r="C50" s="5">
        <v>1172.6500000000001</v>
      </c>
      <c r="D50" s="5">
        <v>1614.61</v>
      </c>
      <c r="E50" s="5">
        <v>1798.81</v>
      </c>
      <c r="F50" s="5">
        <v>2192.34</v>
      </c>
    </row>
    <row r="51" spans="1:6" ht="15.75" thickBot="1" x14ac:dyDescent="0.3">
      <c r="A51" s="3" t="s">
        <v>26</v>
      </c>
      <c r="B51" s="3" t="s">
        <v>11</v>
      </c>
      <c r="C51" s="4">
        <v>57.01</v>
      </c>
      <c r="D51" s="4">
        <v>57.01</v>
      </c>
      <c r="E51" s="4">
        <v>57.01</v>
      </c>
      <c r="F51" s="4">
        <v>57.01</v>
      </c>
    </row>
    <row r="52" spans="1:6" ht="24.75" thickBot="1" x14ac:dyDescent="0.3">
      <c r="A52" s="3" t="s">
        <v>13</v>
      </c>
      <c r="B52" s="3" t="s">
        <v>11</v>
      </c>
      <c r="C52" s="4">
        <v>3.05</v>
      </c>
      <c r="D52" s="4">
        <v>3.05</v>
      </c>
      <c r="E52" s="4">
        <v>3.05</v>
      </c>
      <c r="F52" s="4">
        <v>3.05</v>
      </c>
    </row>
    <row r="53" spans="1:6" ht="15.75" thickBot="1" x14ac:dyDescent="0.3">
      <c r="A53" s="3" t="s">
        <v>18</v>
      </c>
      <c r="B53" s="3" t="s">
        <v>25</v>
      </c>
      <c r="C53" s="4">
        <v>3.3384800000000001</v>
      </c>
      <c r="D53" s="4">
        <v>3.78044</v>
      </c>
      <c r="E53" s="4">
        <v>3.9646400000000002</v>
      </c>
      <c r="F53" s="4">
        <v>4.3581700000000003</v>
      </c>
    </row>
    <row r="54" spans="1:6" ht="24.75" thickBot="1" x14ac:dyDescent="0.3">
      <c r="A54" s="3" t="s">
        <v>10</v>
      </c>
      <c r="B54" s="3" t="s">
        <v>11</v>
      </c>
      <c r="C54" s="5">
        <v>2036.83</v>
      </c>
      <c r="D54" s="5">
        <v>2036.83</v>
      </c>
      <c r="E54" s="5">
        <v>2036.83</v>
      </c>
      <c r="F54" s="5">
        <v>2036.83</v>
      </c>
    </row>
    <row r="55" spans="1:6" ht="15.75" thickBot="1" x14ac:dyDescent="0.3">
      <c r="A55" s="3" t="s">
        <v>12</v>
      </c>
      <c r="B55" s="3" t="s">
        <v>11</v>
      </c>
      <c r="C55" s="5">
        <v>1172.6500000000001</v>
      </c>
      <c r="D55" s="5">
        <v>1614.61</v>
      </c>
      <c r="E55" s="5">
        <v>1798.81</v>
      </c>
      <c r="F55" s="5">
        <v>2192.34</v>
      </c>
    </row>
    <row r="56" spans="1:6" ht="15.75" thickBot="1" x14ac:dyDescent="0.3">
      <c r="A56" s="3" t="s">
        <v>26</v>
      </c>
      <c r="B56" s="3" t="s">
        <v>11</v>
      </c>
      <c r="C56" s="4">
        <v>125.95</v>
      </c>
      <c r="D56" s="4">
        <v>125.95</v>
      </c>
      <c r="E56" s="4">
        <v>125.95</v>
      </c>
      <c r="F56" s="4">
        <v>125.95</v>
      </c>
    </row>
    <row r="57" spans="1:6" ht="24.75" thickBot="1" x14ac:dyDescent="0.3">
      <c r="A57" s="3" t="s">
        <v>13</v>
      </c>
      <c r="B57" s="3" t="s">
        <v>11</v>
      </c>
      <c r="C57" s="4">
        <v>3.05</v>
      </c>
      <c r="D57" s="4">
        <v>3.05</v>
      </c>
      <c r="E57" s="4">
        <v>3.05</v>
      </c>
      <c r="F57" s="4">
        <v>3.05</v>
      </c>
    </row>
    <row r="58" spans="1:6" ht="15.75" thickBot="1" x14ac:dyDescent="0.3">
      <c r="A58" s="3" t="s">
        <v>19</v>
      </c>
      <c r="B58" s="3" t="s">
        <v>25</v>
      </c>
      <c r="C58" s="4">
        <v>5.6071200000000001</v>
      </c>
      <c r="D58" s="4">
        <v>6.04908</v>
      </c>
      <c r="E58" s="4">
        <v>6.2332799999999997</v>
      </c>
      <c r="F58" s="4">
        <v>6.6268099999999999</v>
      </c>
    </row>
    <row r="59" spans="1:6" ht="24.75" thickBot="1" x14ac:dyDescent="0.3">
      <c r="A59" s="3" t="s">
        <v>10</v>
      </c>
      <c r="B59" s="3" t="s">
        <v>11</v>
      </c>
      <c r="C59" s="5">
        <v>4173.3500000000004</v>
      </c>
      <c r="D59" s="5">
        <v>4173.3500000000004</v>
      </c>
      <c r="E59" s="5">
        <v>4173.3500000000004</v>
      </c>
      <c r="F59" s="5">
        <v>4173.3500000000004</v>
      </c>
    </row>
    <row r="60" spans="1:6" ht="15.75" thickBot="1" x14ac:dyDescent="0.3">
      <c r="A60" s="3" t="s">
        <v>12</v>
      </c>
      <c r="B60" s="3" t="s">
        <v>11</v>
      </c>
      <c r="C60" s="5">
        <v>1172.6500000000001</v>
      </c>
      <c r="D60" s="5">
        <v>1614.61</v>
      </c>
      <c r="E60" s="5">
        <v>1798.81</v>
      </c>
      <c r="F60" s="5">
        <v>2192.34</v>
      </c>
    </row>
    <row r="61" spans="1:6" ht="15.75" thickBot="1" x14ac:dyDescent="0.3">
      <c r="A61" s="3" t="s">
        <v>26</v>
      </c>
      <c r="B61" s="3" t="s">
        <v>11</v>
      </c>
      <c r="C61" s="4">
        <v>258.07</v>
      </c>
      <c r="D61" s="4">
        <v>258.07</v>
      </c>
      <c r="E61" s="4">
        <v>258.07</v>
      </c>
      <c r="F61" s="4">
        <v>258.07</v>
      </c>
    </row>
    <row r="62" spans="1:6" ht="24.75" thickBot="1" x14ac:dyDescent="0.3">
      <c r="A62" s="3" t="s">
        <v>13</v>
      </c>
      <c r="B62" s="3" t="s">
        <v>11</v>
      </c>
      <c r="C62" s="4">
        <v>3.05</v>
      </c>
      <c r="D62" s="4">
        <v>3.05</v>
      </c>
      <c r="E62" s="4">
        <v>3.05</v>
      </c>
      <c r="F62" s="4">
        <v>3.05</v>
      </c>
    </row>
    <row r="63" spans="1:6" ht="15.75" thickBot="1" x14ac:dyDescent="0.3">
      <c r="A63" s="20" t="s">
        <v>14</v>
      </c>
      <c r="B63" s="21"/>
      <c r="C63" s="21"/>
      <c r="D63" s="21"/>
      <c r="E63" s="21"/>
      <c r="F63" s="22"/>
    </row>
    <row r="64" spans="1:6" ht="15.75" thickBot="1" x14ac:dyDescent="0.3">
      <c r="A64" s="3" t="s">
        <v>17</v>
      </c>
      <c r="B64" s="3" t="s">
        <v>25</v>
      </c>
      <c r="C64" s="4">
        <v>2.1504500000000002</v>
      </c>
      <c r="D64" s="4">
        <v>2.5924100000000001</v>
      </c>
      <c r="E64" s="4">
        <v>2.7766099999999998</v>
      </c>
      <c r="F64" s="4">
        <v>3.17014</v>
      </c>
    </row>
    <row r="65" spans="1:6" ht="24.75" thickBot="1" x14ac:dyDescent="0.3">
      <c r="A65" s="3" t="s">
        <v>10</v>
      </c>
      <c r="B65" s="3" t="s">
        <v>11</v>
      </c>
      <c r="C65" s="4">
        <v>921.9</v>
      </c>
      <c r="D65" s="4">
        <v>921.9</v>
      </c>
      <c r="E65" s="4">
        <v>921.9</v>
      </c>
      <c r="F65" s="4">
        <v>921.9</v>
      </c>
    </row>
    <row r="66" spans="1:6" ht="15.75" thickBot="1" x14ac:dyDescent="0.3">
      <c r="A66" s="3" t="s">
        <v>12</v>
      </c>
      <c r="B66" s="3" t="s">
        <v>11</v>
      </c>
      <c r="C66" s="5">
        <v>1172.6500000000001</v>
      </c>
      <c r="D66" s="5">
        <v>1614.61</v>
      </c>
      <c r="E66" s="5">
        <v>1798.81</v>
      </c>
      <c r="F66" s="5">
        <v>2192.34</v>
      </c>
    </row>
    <row r="67" spans="1:6" ht="15.75" thickBot="1" x14ac:dyDescent="0.3">
      <c r="A67" s="3" t="s">
        <v>26</v>
      </c>
      <c r="B67" s="3" t="s">
        <v>11</v>
      </c>
      <c r="C67" s="4">
        <v>52.85</v>
      </c>
      <c r="D67" s="4">
        <v>52.85</v>
      </c>
      <c r="E67" s="4">
        <v>52.85</v>
      </c>
      <c r="F67" s="4">
        <v>52.85</v>
      </c>
    </row>
    <row r="68" spans="1:6" ht="24.75" thickBot="1" x14ac:dyDescent="0.3">
      <c r="A68" s="3" t="s">
        <v>13</v>
      </c>
      <c r="B68" s="3" t="s">
        <v>11</v>
      </c>
      <c r="C68" s="4">
        <v>3.05</v>
      </c>
      <c r="D68" s="4">
        <v>3.05</v>
      </c>
      <c r="E68" s="4">
        <v>3.05</v>
      </c>
      <c r="F68" s="4">
        <v>3.05</v>
      </c>
    </row>
    <row r="69" spans="1:6" ht="15.75" thickBot="1" x14ac:dyDescent="0.3">
      <c r="A69" s="3" t="s">
        <v>18</v>
      </c>
      <c r="B69" s="3" t="s">
        <v>25</v>
      </c>
      <c r="C69" s="4">
        <v>3.3292999999999999</v>
      </c>
      <c r="D69" s="4">
        <v>3.7712599999999998</v>
      </c>
      <c r="E69" s="4">
        <v>3.95546</v>
      </c>
      <c r="F69" s="4">
        <v>4.3489899999999997</v>
      </c>
    </row>
    <row r="70" spans="1:6" ht="24.75" thickBot="1" x14ac:dyDescent="0.3">
      <c r="A70" s="3" t="s">
        <v>10</v>
      </c>
      <c r="B70" s="3" t="s">
        <v>11</v>
      </c>
      <c r="C70" s="5">
        <v>2036.83</v>
      </c>
      <c r="D70" s="5">
        <v>2036.83</v>
      </c>
      <c r="E70" s="5">
        <v>2036.83</v>
      </c>
      <c r="F70" s="5">
        <v>2036.83</v>
      </c>
    </row>
    <row r="71" spans="1:6" ht="15.75" thickBot="1" x14ac:dyDescent="0.3">
      <c r="A71" s="3" t="s">
        <v>12</v>
      </c>
      <c r="B71" s="3" t="s">
        <v>11</v>
      </c>
      <c r="C71" s="5">
        <v>1172.6500000000001</v>
      </c>
      <c r="D71" s="5">
        <v>1614.61</v>
      </c>
      <c r="E71" s="5">
        <v>1798.81</v>
      </c>
      <c r="F71" s="5">
        <v>2192.34</v>
      </c>
    </row>
    <row r="72" spans="1:6" ht="15.75" thickBot="1" x14ac:dyDescent="0.3">
      <c r="A72" s="3" t="s">
        <v>26</v>
      </c>
      <c r="B72" s="3" t="s">
        <v>11</v>
      </c>
      <c r="C72" s="4">
        <v>116.77</v>
      </c>
      <c r="D72" s="4">
        <v>116.77</v>
      </c>
      <c r="E72" s="4">
        <v>116.77</v>
      </c>
      <c r="F72" s="4">
        <v>116.77</v>
      </c>
    </row>
    <row r="73" spans="1:6" ht="24.75" thickBot="1" x14ac:dyDescent="0.3">
      <c r="A73" s="3" t="s">
        <v>13</v>
      </c>
      <c r="B73" s="3" t="s">
        <v>11</v>
      </c>
      <c r="C73" s="4">
        <v>3.05</v>
      </c>
      <c r="D73" s="4">
        <v>3.05</v>
      </c>
      <c r="E73" s="4">
        <v>3.05</v>
      </c>
      <c r="F73" s="4">
        <v>3.05</v>
      </c>
    </row>
    <row r="74" spans="1:6" ht="15.75" thickBot="1" x14ac:dyDescent="0.3">
      <c r="A74" s="3" t="s">
        <v>19</v>
      </c>
      <c r="B74" s="3" t="s">
        <v>25</v>
      </c>
      <c r="C74" s="4">
        <v>5.5883099999999999</v>
      </c>
      <c r="D74" s="4">
        <v>6.0302699999999998</v>
      </c>
      <c r="E74" s="4">
        <v>6.2144700000000004</v>
      </c>
      <c r="F74" s="4">
        <v>6.6079999999999997</v>
      </c>
    </row>
    <row r="75" spans="1:6" ht="24.75" thickBot="1" x14ac:dyDescent="0.3">
      <c r="A75" s="3" t="s">
        <v>10</v>
      </c>
      <c r="B75" s="3" t="s">
        <v>11</v>
      </c>
      <c r="C75" s="5">
        <v>4173.3500000000004</v>
      </c>
      <c r="D75" s="5">
        <v>4173.3500000000004</v>
      </c>
      <c r="E75" s="5">
        <v>4173.3500000000004</v>
      </c>
      <c r="F75" s="5">
        <v>4173.3500000000004</v>
      </c>
    </row>
    <row r="76" spans="1:6" ht="15.75" thickBot="1" x14ac:dyDescent="0.3">
      <c r="A76" s="3" t="s">
        <v>12</v>
      </c>
      <c r="B76" s="3" t="s">
        <v>11</v>
      </c>
      <c r="C76" s="5">
        <v>1172.6500000000001</v>
      </c>
      <c r="D76" s="5">
        <v>1614.61</v>
      </c>
      <c r="E76" s="5">
        <v>1798.81</v>
      </c>
      <c r="F76" s="5">
        <v>2192.34</v>
      </c>
    </row>
    <row r="77" spans="1:6" ht="15.75" thickBot="1" x14ac:dyDescent="0.3">
      <c r="A77" s="3" t="s">
        <v>26</v>
      </c>
      <c r="B77" s="3" t="s">
        <v>11</v>
      </c>
      <c r="C77" s="4">
        <v>239.26</v>
      </c>
      <c r="D77" s="4">
        <v>239.26</v>
      </c>
      <c r="E77" s="4">
        <v>239.26</v>
      </c>
      <c r="F77" s="4">
        <v>239.26</v>
      </c>
    </row>
    <row r="78" spans="1:6" ht="24.75" thickBot="1" x14ac:dyDescent="0.3">
      <c r="A78" s="3" t="s">
        <v>13</v>
      </c>
      <c r="B78" s="3" t="s">
        <v>11</v>
      </c>
      <c r="C78" s="4">
        <v>3.05</v>
      </c>
      <c r="D78" s="4">
        <v>3.05</v>
      </c>
      <c r="E78" s="4">
        <v>3.05</v>
      </c>
      <c r="F78" s="4">
        <v>3.05</v>
      </c>
    </row>
    <row r="79" spans="1:6" ht="15.75" thickBot="1" x14ac:dyDescent="0.3">
      <c r="A79" s="20" t="s">
        <v>15</v>
      </c>
      <c r="B79" s="21"/>
      <c r="C79" s="21"/>
      <c r="D79" s="21"/>
      <c r="E79" s="21"/>
      <c r="F79" s="22"/>
    </row>
    <row r="80" spans="1:6" ht="15.75" thickBot="1" x14ac:dyDescent="0.3">
      <c r="A80" s="3" t="s">
        <v>17</v>
      </c>
      <c r="B80" s="3" t="s">
        <v>25</v>
      </c>
      <c r="C80" s="4">
        <v>2.1331099999999998</v>
      </c>
      <c r="D80" s="4">
        <v>2.5750700000000002</v>
      </c>
      <c r="E80" s="4">
        <v>2.7592699999999999</v>
      </c>
      <c r="F80" s="4">
        <v>3.1528</v>
      </c>
    </row>
    <row r="81" spans="1:6" ht="24.75" thickBot="1" x14ac:dyDescent="0.3">
      <c r="A81" s="3" t="s">
        <v>10</v>
      </c>
      <c r="B81" s="3" t="s">
        <v>11</v>
      </c>
      <c r="C81" s="4">
        <v>921.9</v>
      </c>
      <c r="D81" s="4">
        <v>921.9</v>
      </c>
      <c r="E81" s="4">
        <v>921.9</v>
      </c>
      <c r="F81" s="4">
        <v>921.9</v>
      </c>
    </row>
    <row r="82" spans="1:6" ht="15.75" thickBot="1" x14ac:dyDescent="0.3">
      <c r="A82" s="3" t="s">
        <v>12</v>
      </c>
      <c r="B82" s="3" t="s">
        <v>11</v>
      </c>
      <c r="C82" s="5">
        <v>1172.6500000000001</v>
      </c>
      <c r="D82" s="5">
        <v>1614.61</v>
      </c>
      <c r="E82" s="5">
        <v>1798.81</v>
      </c>
      <c r="F82" s="5">
        <v>2192.34</v>
      </c>
    </row>
    <row r="83" spans="1:6" ht="15.75" thickBot="1" x14ac:dyDescent="0.3">
      <c r="A83" s="3" t="s">
        <v>26</v>
      </c>
      <c r="B83" s="3" t="s">
        <v>11</v>
      </c>
      <c r="C83" s="4">
        <v>35.51</v>
      </c>
      <c r="D83" s="4">
        <v>35.51</v>
      </c>
      <c r="E83" s="4">
        <v>35.51</v>
      </c>
      <c r="F83" s="4">
        <v>35.51</v>
      </c>
    </row>
    <row r="84" spans="1:6" ht="24.75" thickBot="1" x14ac:dyDescent="0.3">
      <c r="A84" s="3" t="s">
        <v>13</v>
      </c>
      <c r="B84" s="3" t="s">
        <v>11</v>
      </c>
      <c r="C84" s="4">
        <v>3.05</v>
      </c>
      <c r="D84" s="4">
        <v>3.05</v>
      </c>
      <c r="E84" s="4">
        <v>3.05</v>
      </c>
      <c r="F84" s="4">
        <v>3.05</v>
      </c>
    </row>
    <row r="85" spans="1:6" ht="15.75" thickBot="1" x14ac:dyDescent="0.3">
      <c r="A85" s="3" t="s">
        <v>18</v>
      </c>
      <c r="B85" s="3" t="s">
        <v>25</v>
      </c>
      <c r="C85" s="4">
        <v>3.2909700000000002</v>
      </c>
      <c r="D85" s="4">
        <v>3.7329300000000001</v>
      </c>
      <c r="E85" s="4">
        <v>3.9171299999999998</v>
      </c>
      <c r="F85" s="4">
        <v>4.3106600000000004</v>
      </c>
    </row>
    <row r="86" spans="1:6" ht="24.75" thickBot="1" x14ac:dyDescent="0.3">
      <c r="A86" s="3" t="s">
        <v>10</v>
      </c>
      <c r="B86" s="3" t="s">
        <v>11</v>
      </c>
      <c r="C86" s="5">
        <v>2036.83</v>
      </c>
      <c r="D86" s="5">
        <v>2036.83</v>
      </c>
      <c r="E86" s="5">
        <v>2036.83</v>
      </c>
      <c r="F86" s="5">
        <v>2036.83</v>
      </c>
    </row>
    <row r="87" spans="1:6" ht="15.75" thickBot="1" x14ac:dyDescent="0.3">
      <c r="A87" s="3" t="s">
        <v>12</v>
      </c>
      <c r="B87" s="3" t="s">
        <v>11</v>
      </c>
      <c r="C87" s="5">
        <v>1172.6500000000001</v>
      </c>
      <c r="D87" s="5">
        <v>1614.61</v>
      </c>
      <c r="E87" s="5">
        <v>1798.81</v>
      </c>
      <c r="F87" s="5">
        <v>2192.34</v>
      </c>
    </row>
    <row r="88" spans="1:6" ht="15.75" thickBot="1" x14ac:dyDescent="0.3">
      <c r="A88" s="3" t="s">
        <v>26</v>
      </c>
      <c r="B88" s="3" t="s">
        <v>11</v>
      </c>
      <c r="C88" s="4">
        <v>78.45</v>
      </c>
      <c r="D88" s="4">
        <v>78.45</v>
      </c>
      <c r="E88" s="4">
        <v>78.45</v>
      </c>
      <c r="F88" s="4">
        <v>78.45</v>
      </c>
    </row>
    <row r="89" spans="1:6" ht="24.75" thickBot="1" x14ac:dyDescent="0.3">
      <c r="A89" s="3" t="s">
        <v>13</v>
      </c>
      <c r="B89" s="3" t="s">
        <v>11</v>
      </c>
      <c r="C89" s="4">
        <v>3.05</v>
      </c>
      <c r="D89" s="4">
        <v>3.05</v>
      </c>
      <c r="E89" s="4">
        <v>3.05</v>
      </c>
      <c r="F89" s="4">
        <v>3.05</v>
      </c>
    </row>
    <row r="90" spans="1:6" ht="15.75" thickBot="1" x14ac:dyDescent="0.3">
      <c r="A90" s="3" t="s">
        <v>19</v>
      </c>
      <c r="B90" s="3" t="s">
        <v>25</v>
      </c>
      <c r="C90" s="4">
        <v>5.5097800000000001</v>
      </c>
      <c r="D90" s="4">
        <v>5.95174</v>
      </c>
      <c r="E90" s="4">
        <v>6.1359399999999997</v>
      </c>
      <c r="F90" s="4">
        <v>6.5294699999999999</v>
      </c>
    </row>
    <row r="91" spans="1:6" ht="24.75" thickBot="1" x14ac:dyDescent="0.3">
      <c r="A91" s="3" t="s">
        <v>10</v>
      </c>
      <c r="B91" s="3" t="s">
        <v>11</v>
      </c>
      <c r="C91" s="5">
        <v>4173.3500000000004</v>
      </c>
      <c r="D91" s="5">
        <v>4173.3500000000004</v>
      </c>
      <c r="E91" s="5">
        <v>4173.3500000000004</v>
      </c>
      <c r="F91" s="5">
        <v>4173.3500000000004</v>
      </c>
    </row>
    <row r="92" spans="1:6" ht="15.75" thickBot="1" x14ac:dyDescent="0.3">
      <c r="A92" s="3" t="s">
        <v>12</v>
      </c>
      <c r="B92" s="3" t="s">
        <v>11</v>
      </c>
      <c r="C92" s="5">
        <v>1172.6500000000001</v>
      </c>
      <c r="D92" s="5">
        <v>1614.61</v>
      </c>
      <c r="E92" s="5">
        <v>1798.81</v>
      </c>
      <c r="F92" s="5">
        <v>2192.34</v>
      </c>
    </row>
    <row r="93" spans="1:6" ht="15.75" thickBot="1" x14ac:dyDescent="0.3">
      <c r="A93" s="3" t="s">
        <v>26</v>
      </c>
      <c r="B93" s="3" t="s">
        <v>11</v>
      </c>
      <c r="C93" s="4">
        <v>160.72999999999999</v>
      </c>
      <c r="D93" s="4">
        <v>160.72999999999999</v>
      </c>
      <c r="E93" s="4">
        <v>160.72999999999999</v>
      </c>
      <c r="F93" s="4">
        <v>160.72999999999999</v>
      </c>
    </row>
    <row r="94" spans="1:6" ht="24.75" thickBot="1" x14ac:dyDescent="0.3">
      <c r="A94" s="3" t="s">
        <v>13</v>
      </c>
      <c r="B94" s="3" t="s">
        <v>11</v>
      </c>
      <c r="C94" s="4">
        <v>3.05</v>
      </c>
      <c r="D94" s="4">
        <v>3.05</v>
      </c>
      <c r="E94" s="4">
        <v>3.05</v>
      </c>
      <c r="F94" s="4">
        <v>3.05</v>
      </c>
    </row>
    <row r="95" spans="1:6" ht="15.75" thickBot="1" x14ac:dyDescent="0.3">
      <c r="A95" s="20" t="s">
        <v>16</v>
      </c>
      <c r="B95" s="21"/>
      <c r="C95" s="21"/>
      <c r="D95" s="21"/>
      <c r="E95" s="21"/>
      <c r="F95" s="22"/>
    </row>
    <row r="96" spans="1:6" ht="15.75" thickBot="1" x14ac:dyDescent="0.3">
      <c r="A96" s="3" t="s">
        <v>17</v>
      </c>
      <c r="B96" s="3" t="s">
        <v>25</v>
      </c>
      <c r="C96" s="4">
        <v>2.1185999999999998</v>
      </c>
      <c r="D96" s="4">
        <v>2.5605600000000002</v>
      </c>
      <c r="E96" s="4">
        <v>2.7447599999999999</v>
      </c>
      <c r="F96" s="4">
        <v>3.13829</v>
      </c>
    </row>
    <row r="97" spans="1:6" ht="24.75" thickBot="1" x14ac:dyDescent="0.3">
      <c r="A97" s="3" t="s">
        <v>10</v>
      </c>
      <c r="B97" s="3" t="s">
        <v>11</v>
      </c>
      <c r="C97" s="4">
        <v>921.9</v>
      </c>
      <c r="D97" s="4">
        <v>921.9</v>
      </c>
      <c r="E97" s="4">
        <v>921.9</v>
      </c>
      <c r="F97" s="4">
        <v>921.9</v>
      </c>
    </row>
    <row r="98" spans="1:6" ht="15.75" thickBot="1" x14ac:dyDescent="0.3">
      <c r="A98" s="3" t="s">
        <v>12</v>
      </c>
      <c r="B98" s="3" t="s">
        <v>11</v>
      </c>
      <c r="C98" s="5">
        <v>1172.6500000000001</v>
      </c>
      <c r="D98" s="5">
        <v>1614.61</v>
      </c>
      <c r="E98" s="5">
        <v>1798.81</v>
      </c>
      <c r="F98" s="5">
        <v>2192.34</v>
      </c>
    </row>
    <row r="99" spans="1:6" ht="15.75" thickBot="1" x14ac:dyDescent="0.3">
      <c r="A99" s="3" t="s">
        <v>26</v>
      </c>
      <c r="B99" s="3" t="s">
        <v>11</v>
      </c>
      <c r="C99" s="4">
        <v>21.01</v>
      </c>
      <c r="D99" s="4">
        <v>21.01</v>
      </c>
      <c r="E99" s="4">
        <v>21.01</v>
      </c>
      <c r="F99" s="4">
        <v>21.01</v>
      </c>
    </row>
    <row r="100" spans="1:6" ht="24.75" thickBot="1" x14ac:dyDescent="0.3">
      <c r="A100" s="3" t="s">
        <v>13</v>
      </c>
      <c r="B100" s="3" t="s">
        <v>11</v>
      </c>
      <c r="C100" s="4">
        <v>3.05</v>
      </c>
      <c r="D100" s="4">
        <v>3.05</v>
      </c>
      <c r="E100" s="4">
        <v>3.05</v>
      </c>
      <c r="F100" s="4">
        <v>3.05</v>
      </c>
    </row>
    <row r="101" spans="1:6" ht="15.75" thickBot="1" x14ac:dyDescent="0.3">
      <c r="A101" s="3" t="s">
        <v>18</v>
      </c>
      <c r="B101" s="3" t="s">
        <v>25</v>
      </c>
      <c r="C101" s="4">
        <v>3.2589399999999999</v>
      </c>
      <c r="D101" s="4">
        <v>3.7008999999999999</v>
      </c>
      <c r="E101" s="4">
        <v>3.8851</v>
      </c>
      <c r="F101" s="4">
        <v>4.2786299999999997</v>
      </c>
    </row>
    <row r="102" spans="1:6" ht="24.75" thickBot="1" x14ac:dyDescent="0.3">
      <c r="A102" s="3" t="s">
        <v>10</v>
      </c>
      <c r="B102" s="3" t="s">
        <v>11</v>
      </c>
      <c r="C102" s="5">
        <v>2036.83</v>
      </c>
      <c r="D102" s="5">
        <v>2036.83</v>
      </c>
      <c r="E102" s="5">
        <v>2036.83</v>
      </c>
      <c r="F102" s="5">
        <v>2036.83</v>
      </c>
    </row>
    <row r="103" spans="1:6" ht="15.75" thickBot="1" x14ac:dyDescent="0.3">
      <c r="A103" s="3" t="s">
        <v>12</v>
      </c>
      <c r="B103" s="3" t="s">
        <v>11</v>
      </c>
      <c r="C103" s="5">
        <v>1172.6500000000001</v>
      </c>
      <c r="D103" s="5">
        <v>1614.61</v>
      </c>
      <c r="E103" s="5">
        <v>1798.81</v>
      </c>
      <c r="F103" s="5">
        <v>2192.34</v>
      </c>
    </row>
    <row r="104" spans="1:6" ht="15.75" thickBot="1" x14ac:dyDescent="0.3">
      <c r="A104" s="3" t="s">
        <v>26</v>
      </c>
      <c r="B104" s="3" t="s">
        <v>11</v>
      </c>
      <c r="C104" s="4">
        <v>46.41</v>
      </c>
      <c r="D104" s="4">
        <v>46.41</v>
      </c>
      <c r="E104" s="4">
        <v>46.41</v>
      </c>
      <c r="F104" s="4">
        <v>46.41</v>
      </c>
    </row>
    <row r="105" spans="1:6" ht="24.75" thickBot="1" x14ac:dyDescent="0.3">
      <c r="A105" s="3" t="s">
        <v>13</v>
      </c>
      <c r="B105" s="3" t="s">
        <v>11</v>
      </c>
      <c r="C105" s="4">
        <v>3.05</v>
      </c>
      <c r="D105" s="4">
        <v>3.05</v>
      </c>
      <c r="E105" s="4">
        <v>3.05</v>
      </c>
      <c r="F105" s="4">
        <v>3.05</v>
      </c>
    </row>
    <row r="106" spans="1:6" ht="15.75" thickBot="1" x14ac:dyDescent="0.3">
      <c r="A106" s="3" t="s">
        <v>19</v>
      </c>
      <c r="B106" s="3" t="s">
        <v>25</v>
      </c>
      <c r="C106" s="4">
        <v>5.44414</v>
      </c>
      <c r="D106" s="4">
        <v>5.8860999999999999</v>
      </c>
      <c r="E106" s="4">
        <v>6.0702999999999996</v>
      </c>
      <c r="F106" s="4">
        <v>6.4638299999999997</v>
      </c>
    </row>
    <row r="107" spans="1:6" ht="24.75" thickBot="1" x14ac:dyDescent="0.3">
      <c r="A107" s="3" t="s">
        <v>10</v>
      </c>
      <c r="B107" s="3" t="s">
        <v>11</v>
      </c>
      <c r="C107" s="5">
        <v>4173.3500000000004</v>
      </c>
      <c r="D107" s="5">
        <v>4173.3500000000004</v>
      </c>
      <c r="E107" s="5">
        <v>4173.3500000000004</v>
      </c>
      <c r="F107" s="5">
        <v>4173.3500000000004</v>
      </c>
    </row>
    <row r="108" spans="1:6" ht="15.75" thickBot="1" x14ac:dyDescent="0.3">
      <c r="A108" s="3" t="s">
        <v>12</v>
      </c>
      <c r="B108" s="3" t="s">
        <v>11</v>
      </c>
      <c r="C108" s="5">
        <v>1172.6500000000001</v>
      </c>
      <c r="D108" s="5">
        <v>1614.61</v>
      </c>
      <c r="E108" s="5">
        <v>1798.81</v>
      </c>
      <c r="F108" s="5">
        <v>2192.34</v>
      </c>
    </row>
    <row r="109" spans="1:6" ht="15.75" thickBot="1" x14ac:dyDescent="0.3">
      <c r="A109" s="3" t="s">
        <v>26</v>
      </c>
      <c r="B109" s="3" t="s">
        <v>11</v>
      </c>
      <c r="C109" s="4">
        <v>95.09</v>
      </c>
      <c r="D109" s="4">
        <v>95.09</v>
      </c>
      <c r="E109" s="4">
        <v>95.09</v>
      </c>
      <c r="F109" s="4">
        <v>95.09</v>
      </c>
    </row>
    <row r="110" spans="1:6" ht="24.75" thickBot="1" x14ac:dyDescent="0.3">
      <c r="A110" s="3" t="s">
        <v>13</v>
      </c>
      <c r="B110" s="3" t="s">
        <v>11</v>
      </c>
      <c r="C110" s="4">
        <v>3.05</v>
      </c>
      <c r="D110" s="4">
        <v>3.05</v>
      </c>
      <c r="E110" s="4">
        <v>3.05</v>
      </c>
      <c r="F110" s="4">
        <v>3.05</v>
      </c>
    </row>
    <row r="111" spans="1:6" ht="15.75" thickBot="1" x14ac:dyDescent="0.3">
      <c r="A111" s="20" t="s">
        <v>28</v>
      </c>
      <c r="B111" s="21"/>
      <c r="C111" s="21"/>
      <c r="D111" s="21"/>
      <c r="E111" s="21"/>
      <c r="F111" s="22"/>
    </row>
    <row r="112" spans="1:6" ht="15.75" thickBot="1" x14ac:dyDescent="0.3">
      <c r="A112" s="20" t="s">
        <v>9</v>
      </c>
      <c r="B112" s="21"/>
      <c r="C112" s="21"/>
      <c r="D112" s="21"/>
      <c r="E112" s="21"/>
      <c r="F112" s="22"/>
    </row>
    <row r="113" spans="1:6" ht="15.75" thickBot="1" x14ac:dyDescent="0.3">
      <c r="A113" s="3" t="s">
        <v>20</v>
      </c>
      <c r="B113" s="3" t="s">
        <v>29</v>
      </c>
      <c r="C113" s="5">
        <v>445789.47</v>
      </c>
      <c r="D113" s="5">
        <v>445789.47</v>
      </c>
      <c r="E113" s="5">
        <v>445789.47</v>
      </c>
      <c r="F113" s="5">
        <v>445789.47</v>
      </c>
    </row>
    <row r="114" spans="1:6" ht="24.75" thickBot="1" x14ac:dyDescent="0.3">
      <c r="A114" s="3" t="s">
        <v>21</v>
      </c>
      <c r="B114" s="3" t="s">
        <v>22</v>
      </c>
      <c r="C114" s="5">
        <v>419828.14</v>
      </c>
      <c r="D114" s="5">
        <v>419828.14</v>
      </c>
      <c r="E114" s="5">
        <v>419828.14</v>
      </c>
      <c r="F114" s="5">
        <v>419828.14</v>
      </c>
    </row>
    <row r="115" spans="1:6" ht="15.75" thickBot="1" x14ac:dyDescent="0.3">
      <c r="A115" s="3" t="s">
        <v>26</v>
      </c>
      <c r="B115" s="3" t="s">
        <v>22</v>
      </c>
      <c r="C115" s="5">
        <v>25961.33</v>
      </c>
      <c r="D115" s="5">
        <v>25961.33</v>
      </c>
      <c r="E115" s="5">
        <v>25961.33</v>
      </c>
      <c r="F115" s="5">
        <v>25961.33</v>
      </c>
    </row>
    <row r="116" spans="1:6" ht="15.75" thickBot="1" x14ac:dyDescent="0.3">
      <c r="A116" s="3" t="s">
        <v>23</v>
      </c>
      <c r="B116" s="3" t="s">
        <v>25</v>
      </c>
      <c r="C116" s="4">
        <v>2.4967800000000002</v>
      </c>
      <c r="D116" s="4">
        <v>2.9387400000000001</v>
      </c>
      <c r="E116" s="4">
        <v>3.1229399999999998</v>
      </c>
      <c r="F116" s="4">
        <v>3.51647</v>
      </c>
    </row>
    <row r="117" spans="1:6" ht="24.75" thickBot="1" x14ac:dyDescent="0.3">
      <c r="A117" s="3" t="s">
        <v>24</v>
      </c>
      <c r="B117" s="3" t="s">
        <v>11</v>
      </c>
      <c r="C117" s="5">
        <v>1244.1500000000001</v>
      </c>
      <c r="D117" s="5">
        <v>1244.1500000000001</v>
      </c>
      <c r="E117" s="5">
        <v>1244.1500000000001</v>
      </c>
      <c r="F117" s="5">
        <v>1244.1500000000001</v>
      </c>
    </row>
    <row r="118" spans="1:6" ht="15.75" thickBot="1" x14ac:dyDescent="0.3">
      <c r="A118" s="3" t="s">
        <v>12</v>
      </c>
      <c r="B118" s="3" t="s">
        <v>11</v>
      </c>
      <c r="C118" s="5">
        <v>1172.6500000000001</v>
      </c>
      <c r="D118" s="5">
        <v>1614.61</v>
      </c>
      <c r="E118" s="5">
        <v>1798.81</v>
      </c>
      <c r="F118" s="5">
        <v>2192.34</v>
      </c>
    </row>
    <row r="119" spans="1:6" ht="15.75" thickBot="1" x14ac:dyDescent="0.3">
      <c r="A119" s="3" t="s">
        <v>26</v>
      </c>
      <c r="B119" s="3" t="s">
        <v>11</v>
      </c>
      <c r="C119" s="4">
        <v>76.94</v>
      </c>
      <c r="D119" s="4">
        <v>76.94</v>
      </c>
      <c r="E119" s="4">
        <v>76.94</v>
      </c>
      <c r="F119" s="4">
        <v>76.94</v>
      </c>
    </row>
    <row r="120" spans="1:6" ht="24.75" thickBot="1" x14ac:dyDescent="0.3">
      <c r="A120" s="3" t="s">
        <v>13</v>
      </c>
      <c r="B120" s="3" t="s">
        <v>11</v>
      </c>
      <c r="C120" s="4">
        <v>3.05</v>
      </c>
      <c r="D120" s="4">
        <v>3.05</v>
      </c>
      <c r="E120" s="4">
        <v>3.05</v>
      </c>
      <c r="F120" s="4">
        <v>3.05</v>
      </c>
    </row>
    <row r="121" spans="1:6" ht="15.75" thickBot="1" x14ac:dyDescent="0.3">
      <c r="A121" s="20" t="s">
        <v>14</v>
      </c>
      <c r="B121" s="21"/>
      <c r="C121" s="21"/>
      <c r="D121" s="21"/>
      <c r="E121" s="21"/>
      <c r="F121" s="22"/>
    </row>
    <row r="122" spans="1:6" ht="15.75" thickBot="1" x14ac:dyDescent="0.3">
      <c r="A122" s="3" t="s">
        <v>20</v>
      </c>
      <c r="B122" s="3" t="s">
        <v>29</v>
      </c>
      <c r="C122" s="5">
        <v>443896.88</v>
      </c>
      <c r="D122" s="5">
        <v>443896.88</v>
      </c>
      <c r="E122" s="5">
        <v>443896.88</v>
      </c>
      <c r="F122" s="5">
        <v>443896.88</v>
      </c>
    </row>
    <row r="123" spans="1:6" ht="24.75" thickBot="1" x14ac:dyDescent="0.3">
      <c r="A123" s="3" t="s">
        <v>21</v>
      </c>
      <c r="B123" s="3" t="s">
        <v>22</v>
      </c>
      <c r="C123" s="5">
        <v>419828.14</v>
      </c>
      <c r="D123" s="5">
        <v>419828.14</v>
      </c>
      <c r="E123" s="5">
        <v>419828.14</v>
      </c>
      <c r="F123" s="5">
        <v>419828.14</v>
      </c>
    </row>
    <row r="124" spans="1:6" ht="15.75" thickBot="1" x14ac:dyDescent="0.3">
      <c r="A124" s="3" t="s">
        <v>26</v>
      </c>
      <c r="B124" s="3" t="s">
        <v>22</v>
      </c>
      <c r="C124" s="5">
        <v>24068.75</v>
      </c>
      <c r="D124" s="5">
        <v>24068.75</v>
      </c>
      <c r="E124" s="5">
        <v>24068.75</v>
      </c>
      <c r="F124" s="5">
        <v>24068.75</v>
      </c>
    </row>
    <row r="125" spans="1:6" ht="15.75" thickBot="1" x14ac:dyDescent="0.3">
      <c r="A125" s="3" t="s">
        <v>23</v>
      </c>
      <c r="B125" s="3" t="s">
        <v>25</v>
      </c>
      <c r="C125" s="4">
        <v>2.4911699999999999</v>
      </c>
      <c r="D125" s="4">
        <v>2.9331299999999998</v>
      </c>
      <c r="E125" s="4">
        <v>3.1173299999999999</v>
      </c>
      <c r="F125" s="4">
        <v>3.5108600000000001</v>
      </c>
    </row>
    <row r="126" spans="1:6" ht="24.75" thickBot="1" x14ac:dyDescent="0.3">
      <c r="A126" s="3" t="s">
        <v>24</v>
      </c>
      <c r="B126" s="3" t="s">
        <v>11</v>
      </c>
      <c r="C126" s="5">
        <v>1244.1500000000001</v>
      </c>
      <c r="D126" s="5">
        <v>1244.1500000000001</v>
      </c>
      <c r="E126" s="5">
        <v>1244.1500000000001</v>
      </c>
      <c r="F126" s="5">
        <v>1244.1500000000001</v>
      </c>
    </row>
    <row r="127" spans="1:6" ht="15.75" thickBot="1" x14ac:dyDescent="0.3">
      <c r="A127" s="3" t="s">
        <v>12</v>
      </c>
      <c r="B127" s="3" t="s">
        <v>11</v>
      </c>
      <c r="C127" s="5">
        <v>1172.6500000000001</v>
      </c>
      <c r="D127" s="5">
        <v>1614.61</v>
      </c>
      <c r="E127" s="5">
        <v>1798.81</v>
      </c>
      <c r="F127" s="5">
        <v>2192.34</v>
      </c>
    </row>
    <row r="128" spans="1:6" ht="15.75" thickBot="1" x14ac:dyDescent="0.3">
      <c r="A128" s="3" t="s">
        <v>26</v>
      </c>
      <c r="B128" s="3" t="s">
        <v>11</v>
      </c>
      <c r="C128" s="4">
        <v>71.33</v>
      </c>
      <c r="D128" s="4">
        <v>71.33</v>
      </c>
      <c r="E128" s="4">
        <v>71.33</v>
      </c>
      <c r="F128" s="4">
        <v>71.33</v>
      </c>
    </row>
    <row r="129" spans="1:6" ht="24.75" thickBot="1" x14ac:dyDescent="0.3">
      <c r="A129" s="3" t="s">
        <v>13</v>
      </c>
      <c r="B129" s="3" t="s">
        <v>11</v>
      </c>
      <c r="C129" s="4">
        <v>3.05</v>
      </c>
      <c r="D129" s="4">
        <v>3.05</v>
      </c>
      <c r="E129" s="4">
        <v>3.05</v>
      </c>
      <c r="F129" s="4">
        <v>3.05</v>
      </c>
    </row>
    <row r="130" spans="1:6" ht="15.75" thickBot="1" x14ac:dyDescent="0.3">
      <c r="A130" s="20" t="s">
        <v>15</v>
      </c>
      <c r="B130" s="21"/>
      <c r="C130" s="21"/>
      <c r="D130" s="21"/>
      <c r="E130" s="21"/>
      <c r="F130" s="22"/>
    </row>
    <row r="131" spans="1:6" ht="15.75" thickBot="1" x14ac:dyDescent="0.3">
      <c r="A131" s="3" t="s">
        <v>20</v>
      </c>
      <c r="B131" s="3" t="s">
        <v>29</v>
      </c>
      <c r="C131" s="5">
        <v>435997.4</v>
      </c>
      <c r="D131" s="5">
        <v>435997.4</v>
      </c>
      <c r="E131" s="5">
        <v>435997.4</v>
      </c>
      <c r="F131" s="5">
        <v>435997.4</v>
      </c>
    </row>
    <row r="132" spans="1:6" ht="24.75" thickBot="1" x14ac:dyDescent="0.3">
      <c r="A132" s="3" t="s">
        <v>21</v>
      </c>
      <c r="B132" s="3" t="s">
        <v>22</v>
      </c>
      <c r="C132" s="5">
        <v>419828.14</v>
      </c>
      <c r="D132" s="5">
        <v>419828.14</v>
      </c>
      <c r="E132" s="5">
        <v>419828.14</v>
      </c>
      <c r="F132" s="5">
        <v>419828.14</v>
      </c>
    </row>
    <row r="133" spans="1:6" ht="15.75" thickBot="1" x14ac:dyDescent="0.3">
      <c r="A133" s="3" t="s">
        <v>26</v>
      </c>
      <c r="B133" s="3" t="s">
        <v>22</v>
      </c>
      <c r="C133" s="5">
        <v>16169.26</v>
      </c>
      <c r="D133" s="5">
        <v>16169.26</v>
      </c>
      <c r="E133" s="5">
        <v>16169.26</v>
      </c>
      <c r="F133" s="5">
        <v>16169.26</v>
      </c>
    </row>
    <row r="134" spans="1:6" ht="15.75" thickBot="1" x14ac:dyDescent="0.3">
      <c r="A134" s="3" t="s">
        <v>23</v>
      </c>
      <c r="B134" s="3" t="s">
        <v>25</v>
      </c>
      <c r="C134" s="4">
        <v>2.4677699999999998</v>
      </c>
      <c r="D134" s="4">
        <v>2.9097300000000001</v>
      </c>
      <c r="E134" s="4">
        <v>3.0939299999999998</v>
      </c>
      <c r="F134" s="4">
        <v>3.48746</v>
      </c>
    </row>
    <row r="135" spans="1:6" ht="24.75" thickBot="1" x14ac:dyDescent="0.3">
      <c r="A135" s="3" t="s">
        <v>24</v>
      </c>
      <c r="B135" s="3" t="s">
        <v>11</v>
      </c>
      <c r="C135" s="5">
        <v>1244.1500000000001</v>
      </c>
      <c r="D135" s="5">
        <v>1244.1500000000001</v>
      </c>
      <c r="E135" s="5">
        <v>1244.1500000000001</v>
      </c>
      <c r="F135" s="5">
        <v>1244.1500000000001</v>
      </c>
    </row>
    <row r="136" spans="1:6" ht="15.75" thickBot="1" x14ac:dyDescent="0.3">
      <c r="A136" s="3" t="s">
        <v>12</v>
      </c>
      <c r="B136" s="3" t="s">
        <v>11</v>
      </c>
      <c r="C136" s="5">
        <v>1172.6500000000001</v>
      </c>
      <c r="D136" s="5">
        <v>1614.61</v>
      </c>
      <c r="E136" s="5">
        <v>1798.81</v>
      </c>
      <c r="F136" s="5">
        <v>2192.34</v>
      </c>
    </row>
    <row r="137" spans="1:6" ht="15.75" thickBot="1" x14ac:dyDescent="0.3">
      <c r="A137" s="3" t="s">
        <v>26</v>
      </c>
      <c r="B137" s="3" t="s">
        <v>11</v>
      </c>
      <c r="C137" s="4">
        <v>47.92</v>
      </c>
      <c r="D137" s="4">
        <v>47.92</v>
      </c>
      <c r="E137" s="4">
        <v>47.92</v>
      </c>
      <c r="F137" s="4">
        <v>47.92</v>
      </c>
    </row>
    <row r="138" spans="1:6" ht="24.75" thickBot="1" x14ac:dyDescent="0.3">
      <c r="A138" s="3" t="s">
        <v>13</v>
      </c>
      <c r="B138" s="3" t="s">
        <v>11</v>
      </c>
      <c r="C138" s="4">
        <v>3.05</v>
      </c>
      <c r="D138" s="4">
        <v>3.05</v>
      </c>
      <c r="E138" s="4">
        <v>3.05</v>
      </c>
      <c r="F138" s="4">
        <v>3.05</v>
      </c>
    </row>
    <row r="139" spans="1:6" ht="15.75" thickBot="1" x14ac:dyDescent="0.3">
      <c r="A139" s="20" t="s">
        <v>16</v>
      </c>
      <c r="B139" s="21"/>
      <c r="C139" s="21"/>
      <c r="D139" s="21"/>
      <c r="E139" s="21"/>
      <c r="F139" s="22"/>
    </row>
    <row r="140" spans="1:6" ht="15.75" thickBot="1" x14ac:dyDescent="0.3">
      <c r="A140" s="3" t="s">
        <v>20</v>
      </c>
      <c r="B140" s="3" t="s">
        <v>29</v>
      </c>
      <c r="C140" s="5">
        <v>429393.91999999998</v>
      </c>
      <c r="D140" s="5">
        <v>429393.91999999998</v>
      </c>
      <c r="E140" s="5">
        <v>429393.91999999998</v>
      </c>
      <c r="F140" s="5">
        <v>429393.91999999998</v>
      </c>
    </row>
    <row r="141" spans="1:6" ht="24.75" thickBot="1" x14ac:dyDescent="0.3">
      <c r="A141" s="3" t="s">
        <v>21</v>
      </c>
      <c r="B141" s="3" t="s">
        <v>22</v>
      </c>
      <c r="C141" s="5">
        <v>419828.14</v>
      </c>
      <c r="D141" s="5">
        <v>419828.14</v>
      </c>
      <c r="E141" s="5">
        <v>419828.14</v>
      </c>
      <c r="F141" s="5">
        <v>419828.14</v>
      </c>
    </row>
    <row r="142" spans="1:6" ht="15.75" thickBot="1" x14ac:dyDescent="0.3">
      <c r="A142" s="3" t="s">
        <v>26</v>
      </c>
      <c r="B142" s="3" t="s">
        <v>22</v>
      </c>
      <c r="C142" s="5">
        <v>9565.7800000000007</v>
      </c>
      <c r="D142" s="5">
        <v>9565.7800000000007</v>
      </c>
      <c r="E142" s="5">
        <v>9565.7800000000007</v>
      </c>
      <c r="F142" s="5">
        <v>9565.7800000000007</v>
      </c>
    </row>
    <row r="143" spans="1:6" ht="15.75" thickBot="1" x14ac:dyDescent="0.3">
      <c r="A143" s="3" t="s">
        <v>23</v>
      </c>
      <c r="B143" s="3" t="s">
        <v>25</v>
      </c>
      <c r="C143" s="4">
        <v>2.4481999999999999</v>
      </c>
      <c r="D143" s="4">
        <v>2.8901599999999998</v>
      </c>
      <c r="E143" s="4">
        <v>3.07436</v>
      </c>
      <c r="F143" s="4">
        <v>3.4678900000000001</v>
      </c>
    </row>
    <row r="144" spans="1:6" ht="24.75" thickBot="1" x14ac:dyDescent="0.3">
      <c r="A144" s="3" t="s">
        <v>24</v>
      </c>
      <c r="B144" s="3" t="s">
        <v>11</v>
      </c>
      <c r="C144" s="5">
        <v>1244.1500000000001</v>
      </c>
      <c r="D144" s="5">
        <v>1244.1500000000001</v>
      </c>
      <c r="E144" s="5">
        <v>1244.1500000000001</v>
      </c>
      <c r="F144" s="5">
        <v>1244.1500000000001</v>
      </c>
    </row>
    <row r="145" spans="1:6" ht="15.75" thickBot="1" x14ac:dyDescent="0.3">
      <c r="A145" s="3" t="s">
        <v>12</v>
      </c>
      <c r="B145" s="3" t="s">
        <v>11</v>
      </c>
      <c r="C145" s="5">
        <v>1172.6500000000001</v>
      </c>
      <c r="D145" s="5">
        <v>1614.61</v>
      </c>
      <c r="E145" s="5">
        <v>1798.81</v>
      </c>
      <c r="F145" s="5">
        <v>2192.34</v>
      </c>
    </row>
    <row r="146" spans="1:6" ht="15.75" thickBot="1" x14ac:dyDescent="0.3">
      <c r="A146" s="3" t="s">
        <v>26</v>
      </c>
      <c r="B146" s="3" t="s">
        <v>11</v>
      </c>
      <c r="C146" s="4">
        <v>28.35</v>
      </c>
      <c r="D146" s="4">
        <v>28.35</v>
      </c>
      <c r="E146" s="4">
        <v>28.35</v>
      </c>
      <c r="F146" s="4">
        <v>28.35</v>
      </c>
    </row>
    <row r="147" spans="1:6" ht="24.75" thickBot="1" x14ac:dyDescent="0.3">
      <c r="A147" s="3" t="s">
        <v>13</v>
      </c>
      <c r="B147" s="3" t="s">
        <v>11</v>
      </c>
      <c r="C147" s="4">
        <v>3.05</v>
      </c>
      <c r="D147" s="4">
        <v>3.05</v>
      </c>
      <c r="E147" s="4">
        <v>3.05</v>
      </c>
      <c r="F147" s="4">
        <v>3.05</v>
      </c>
    </row>
    <row r="148" spans="1:6" ht="15.75" thickBot="1" x14ac:dyDescent="0.3">
      <c r="A148" s="20" t="s">
        <v>30</v>
      </c>
      <c r="B148" s="21"/>
      <c r="C148" s="21"/>
      <c r="D148" s="21"/>
      <c r="E148" s="21"/>
      <c r="F148" s="22"/>
    </row>
    <row r="149" spans="1:6" ht="15.75" thickBot="1" x14ac:dyDescent="0.3">
      <c r="A149" s="20" t="s">
        <v>9</v>
      </c>
      <c r="B149" s="21"/>
      <c r="C149" s="21"/>
      <c r="D149" s="21"/>
      <c r="E149" s="21"/>
      <c r="F149" s="22"/>
    </row>
    <row r="150" spans="1:6" ht="15.75" thickBot="1" x14ac:dyDescent="0.3">
      <c r="A150" s="3" t="s">
        <v>20</v>
      </c>
      <c r="B150" s="3" t="s">
        <v>29</v>
      </c>
      <c r="C150" s="5">
        <v>1024839.13</v>
      </c>
      <c r="D150" s="5">
        <v>1205003.8799999999</v>
      </c>
      <c r="E150" s="5">
        <v>1225294.26</v>
      </c>
      <c r="F150" s="5">
        <v>1272931.23</v>
      </c>
    </row>
    <row r="151" spans="1:6" ht="24.75" thickBot="1" x14ac:dyDescent="0.3">
      <c r="A151" s="3" t="s">
        <v>21</v>
      </c>
      <c r="B151" s="3" t="s">
        <v>22</v>
      </c>
      <c r="C151" s="5">
        <v>419828.14</v>
      </c>
      <c r="D151" s="5">
        <v>419828.14</v>
      </c>
      <c r="E151" s="5">
        <v>419828.14</v>
      </c>
      <c r="F151" s="5">
        <v>419828.14</v>
      </c>
    </row>
    <row r="152" spans="1:6" ht="15.75" thickBot="1" x14ac:dyDescent="0.3">
      <c r="A152" s="3" t="s">
        <v>12</v>
      </c>
      <c r="B152" s="3" t="s">
        <v>22</v>
      </c>
      <c r="C152" s="5">
        <v>579049.66</v>
      </c>
      <c r="D152" s="5">
        <v>759214.41</v>
      </c>
      <c r="E152" s="5">
        <v>779504.79</v>
      </c>
      <c r="F152" s="5">
        <v>827141.76</v>
      </c>
    </row>
    <row r="153" spans="1:6" ht="15.75" thickBot="1" x14ac:dyDescent="0.3">
      <c r="A153" s="3" t="s">
        <v>26</v>
      </c>
      <c r="B153" s="3" t="s">
        <v>22</v>
      </c>
      <c r="C153" s="5">
        <v>25961.33</v>
      </c>
      <c r="D153" s="5">
        <v>25961.33</v>
      </c>
      <c r="E153" s="5">
        <v>25961.33</v>
      </c>
      <c r="F153" s="5">
        <v>25961.33</v>
      </c>
    </row>
    <row r="154" spans="1:6" ht="15.75" thickBot="1" x14ac:dyDescent="0.3">
      <c r="A154" s="3" t="s">
        <v>23</v>
      </c>
      <c r="B154" s="3" t="s">
        <v>25</v>
      </c>
      <c r="C154" s="4">
        <v>1.37829</v>
      </c>
      <c r="D154" s="4">
        <v>1.4300299999999999</v>
      </c>
      <c r="E154" s="4">
        <v>1.5739099999999999</v>
      </c>
      <c r="F154" s="4">
        <v>1.87277</v>
      </c>
    </row>
    <row r="155" spans="1:6" ht="24.75" thickBot="1" x14ac:dyDescent="0.3">
      <c r="A155" s="3" t="s">
        <v>24</v>
      </c>
      <c r="B155" s="3" t="s">
        <v>11</v>
      </c>
      <c r="C155" s="5">
        <v>1244.1500000000001</v>
      </c>
      <c r="D155" s="5">
        <v>1244.1500000000001</v>
      </c>
      <c r="E155" s="5">
        <v>1244.1500000000001</v>
      </c>
      <c r="F155" s="5">
        <v>1244.1500000000001</v>
      </c>
    </row>
    <row r="156" spans="1:6" ht="15.75" thickBot="1" x14ac:dyDescent="0.3">
      <c r="A156" s="3" t="s">
        <v>12</v>
      </c>
      <c r="B156" s="3" t="s">
        <v>11</v>
      </c>
      <c r="C156" s="4">
        <v>54.16</v>
      </c>
      <c r="D156" s="4">
        <v>105.9</v>
      </c>
      <c r="E156" s="4">
        <v>249.78</v>
      </c>
      <c r="F156" s="4">
        <v>548.64</v>
      </c>
    </row>
    <row r="157" spans="1:6" ht="15.75" thickBot="1" x14ac:dyDescent="0.3">
      <c r="A157" s="3" t="s">
        <v>26</v>
      </c>
      <c r="B157" s="3" t="s">
        <v>11</v>
      </c>
      <c r="C157" s="4">
        <v>76.94</v>
      </c>
      <c r="D157" s="4">
        <v>76.94</v>
      </c>
      <c r="E157" s="4">
        <v>76.94</v>
      </c>
      <c r="F157" s="4">
        <v>76.94</v>
      </c>
    </row>
    <row r="158" spans="1:6" ht="24.75" thickBot="1" x14ac:dyDescent="0.3">
      <c r="A158" s="3" t="s">
        <v>13</v>
      </c>
      <c r="B158" s="3" t="s">
        <v>11</v>
      </c>
      <c r="C158" s="4">
        <v>3.05</v>
      </c>
      <c r="D158" s="4">
        <v>3.05</v>
      </c>
      <c r="E158" s="4">
        <v>3.05</v>
      </c>
      <c r="F158" s="4">
        <v>3.05</v>
      </c>
    </row>
    <row r="159" spans="1:6" ht="15.75" thickBot="1" x14ac:dyDescent="0.3">
      <c r="A159" s="20" t="s">
        <v>14</v>
      </c>
      <c r="B159" s="21"/>
      <c r="C159" s="21"/>
      <c r="D159" s="21"/>
      <c r="E159" s="21"/>
      <c r="F159" s="22"/>
    </row>
    <row r="160" spans="1:6" ht="15.75" thickBot="1" x14ac:dyDescent="0.3">
      <c r="A160" s="3" t="s">
        <v>20</v>
      </c>
      <c r="B160" s="3" t="s">
        <v>29</v>
      </c>
      <c r="C160" s="5">
        <v>1022946.54</v>
      </c>
      <c r="D160" s="5">
        <v>1203111.29</v>
      </c>
      <c r="E160" s="5">
        <v>1223401.67</v>
      </c>
      <c r="F160" s="5">
        <v>1271038.6399999999</v>
      </c>
    </row>
    <row r="161" spans="1:6" ht="24.75" thickBot="1" x14ac:dyDescent="0.3">
      <c r="A161" s="3" t="s">
        <v>21</v>
      </c>
      <c r="B161" s="3" t="s">
        <v>22</v>
      </c>
      <c r="C161" s="5">
        <v>419828.14</v>
      </c>
      <c r="D161" s="5">
        <v>419828.14</v>
      </c>
      <c r="E161" s="5">
        <v>419828.14</v>
      </c>
      <c r="F161" s="5">
        <v>419828.14</v>
      </c>
    </row>
    <row r="162" spans="1:6" ht="15.75" thickBot="1" x14ac:dyDescent="0.3">
      <c r="A162" s="3" t="s">
        <v>12</v>
      </c>
      <c r="B162" s="3" t="s">
        <v>22</v>
      </c>
      <c r="C162" s="5">
        <v>579049.66</v>
      </c>
      <c r="D162" s="5">
        <v>759214.41</v>
      </c>
      <c r="E162" s="5">
        <v>779504.79</v>
      </c>
      <c r="F162" s="5">
        <v>827141.76</v>
      </c>
    </row>
    <row r="163" spans="1:6" ht="15.75" thickBot="1" x14ac:dyDescent="0.3">
      <c r="A163" s="3" t="s">
        <v>26</v>
      </c>
      <c r="B163" s="3" t="s">
        <v>22</v>
      </c>
      <c r="C163" s="5">
        <v>24068.75</v>
      </c>
      <c r="D163" s="5">
        <v>24068.75</v>
      </c>
      <c r="E163" s="5">
        <v>24068.75</v>
      </c>
      <c r="F163" s="5">
        <v>24068.75</v>
      </c>
    </row>
    <row r="164" spans="1:6" ht="15.75" thickBot="1" x14ac:dyDescent="0.3">
      <c r="A164" s="3" t="s">
        <v>23</v>
      </c>
      <c r="B164" s="3" t="s">
        <v>25</v>
      </c>
      <c r="C164" s="4">
        <v>1.3726799999999999</v>
      </c>
      <c r="D164" s="4">
        <v>1.42442</v>
      </c>
      <c r="E164" s="4">
        <v>1.5683</v>
      </c>
      <c r="F164" s="4">
        <v>1.8671599999999999</v>
      </c>
    </row>
    <row r="165" spans="1:6" ht="24.75" thickBot="1" x14ac:dyDescent="0.3">
      <c r="A165" s="3" t="s">
        <v>24</v>
      </c>
      <c r="B165" s="3" t="s">
        <v>11</v>
      </c>
      <c r="C165" s="5">
        <v>1244.1500000000001</v>
      </c>
      <c r="D165" s="5">
        <v>1244.1500000000001</v>
      </c>
      <c r="E165" s="5">
        <v>1244.1500000000001</v>
      </c>
      <c r="F165" s="5">
        <v>1244.1500000000001</v>
      </c>
    </row>
    <row r="166" spans="1:6" ht="15.75" thickBot="1" x14ac:dyDescent="0.3">
      <c r="A166" s="3" t="s">
        <v>12</v>
      </c>
      <c r="B166" s="3" t="s">
        <v>11</v>
      </c>
      <c r="C166" s="4">
        <v>54.16</v>
      </c>
      <c r="D166" s="4">
        <v>105.9</v>
      </c>
      <c r="E166" s="4">
        <v>249.78</v>
      </c>
      <c r="F166" s="4">
        <v>548.64</v>
      </c>
    </row>
    <row r="167" spans="1:6" ht="15.75" thickBot="1" x14ac:dyDescent="0.3">
      <c r="A167" s="3" t="s">
        <v>26</v>
      </c>
      <c r="B167" s="3" t="s">
        <v>11</v>
      </c>
      <c r="C167" s="4">
        <v>71.33</v>
      </c>
      <c r="D167" s="4">
        <v>71.33</v>
      </c>
      <c r="E167" s="4">
        <v>71.33</v>
      </c>
      <c r="F167" s="4">
        <v>71.33</v>
      </c>
    </row>
    <row r="168" spans="1:6" ht="24.75" thickBot="1" x14ac:dyDescent="0.3">
      <c r="A168" s="3" t="s">
        <v>13</v>
      </c>
      <c r="B168" s="3" t="s">
        <v>11</v>
      </c>
      <c r="C168" s="4">
        <v>3.05</v>
      </c>
      <c r="D168" s="4">
        <v>3.05</v>
      </c>
      <c r="E168" s="4">
        <v>3.05</v>
      </c>
      <c r="F168" s="4">
        <v>3.05</v>
      </c>
    </row>
    <row r="169" spans="1:6" ht="15.75" thickBot="1" x14ac:dyDescent="0.3">
      <c r="A169" s="20" t="s">
        <v>15</v>
      </c>
      <c r="B169" s="21"/>
      <c r="C169" s="21"/>
      <c r="D169" s="21"/>
      <c r="E169" s="21"/>
      <c r="F169" s="22"/>
    </row>
    <row r="170" spans="1:6" ht="15.75" thickBot="1" x14ac:dyDescent="0.3">
      <c r="A170" s="3" t="s">
        <v>20</v>
      </c>
      <c r="B170" s="3" t="s">
        <v>29</v>
      </c>
      <c r="C170" s="5">
        <v>1015047.06</v>
      </c>
      <c r="D170" s="5">
        <v>1195211.81</v>
      </c>
      <c r="E170" s="5">
        <v>1215502.19</v>
      </c>
      <c r="F170" s="5">
        <v>1263139.1599999999</v>
      </c>
    </row>
    <row r="171" spans="1:6" ht="24.75" thickBot="1" x14ac:dyDescent="0.3">
      <c r="A171" s="3" t="s">
        <v>21</v>
      </c>
      <c r="B171" s="3" t="s">
        <v>22</v>
      </c>
      <c r="C171" s="5">
        <v>419828.14</v>
      </c>
      <c r="D171" s="5">
        <v>419828.14</v>
      </c>
      <c r="E171" s="5">
        <v>419828.14</v>
      </c>
      <c r="F171" s="5">
        <v>419828.14</v>
      </c>
    </row>
    <row r="172" spans="1:6" ht="15.75" thickBot="1" x14ac:dyDescent="0.3">
      <c r="A172" s="3" t="s">
        <v>12</v>
      </c>
      <c r="B172" s="3" t="s">
        <v>22</v>
      </c>
      <c r="C172" s="5">
        <v>579049.66</v>
      </c>
      <c r="D172" s="5">
        <v>759214.41</v>
      </c>
      <c r="E172" s="5">
        <v>779504.79</v>
      </c>
      <c r="F172" s="5">
        <v>827141.76</v>
      </c>
    </row>
    <row r="173" spans="1:6" ht="15.75" thickBot="1" x14ac:dyDescent="0.3">
      <c r="A173" s="3" t="s">
        <v>26</v>
      </c>
      <c r="B173" s="3" t="s">
        <v>22</v>
      </c>
      <c r="C173" s="5">
        <v>16169.26</v>
      </c>
      <c r="D173" s="5">
        <v>16169.26</v>
      </c>
      <c r="E173" s="5">
        <v>16169.26</v>
      </c>
      <c r="F173" s="5">
        <v>16169.26</v>
      </c>
    </row>
    <row r="174" spans="1:6" ht="15.75" thickBot="1" x14ac:dyDescent="0.3">
      <c r="A174" s="3" t="s">
        <v>23</v>
      </c>
      <c r="B174" s="3" t="s">
        <v>25</v>
      </c>
      <c r="C174" s="4">
        <v>1.34928</v>
      </c>
      <c r="D174" s="4">
        <v>1.4010199999999999</v>
      </c>
      <c r="E174" s="4">
        <v>1.5448999999999999</v>
      </c>
      <c r="F174" s="4">
        <v>1.8437600000000001</v>
      </c>
    </row>
    <row r="175" spans="1:6" ht="24.75" thickBot="1" x14ac:dyDescent="0.3">
      <c r="A175" s="3" t="s">
        <v>24</v>
      </c>
      <c r="B175" s="3" t="s">
        <v>11</v>
      </c>
      <c r="C175" s="5">
        <v>1244.1500000000001</v>
      </c>
      <c r="D175" s="5">
        <v>1244.1500000000001</v>
      </c>
      <c r="E175" s="5">
        <v>1244.1500000000001</v>
      </c>
      <c r="F175" s="5">
        <v>1244.1500000000001</v>
      </c>
    </row>
    <row r="176" spans="1:6" ht="15.75" thickBot="1" x14ac:dyDescent="0.3">
      <c r="A176" s="3" t="s">
        <v>12</v>
      </c>
      <c r="B176" s="3" t="s">
        <v>11</v>
      </c>
      <c r="C176" s="4">
        <v>54.16</v>
      </c>
      <c r="D176" s="4">
        <v>105.9</v>
      </c>
      <c r="E176" s="4">
        <v>249.78</v>
      </c>
      <c r="F176" s="4">
        <v>548.64</v>
      </c>
    </row>
    <row r="177" spans="1:6" ht="15.75" thickBot="1" x14ac:dyDescent="0.3">
      <c r="A177" s="3" t="s">
        <v>26</v>
      </c>
      <c r="B177" s="3" t="s">
        <v>11</v>
      </c>
      <c r="C177" s="4">
        <v>47.92</v>
      </c>
      <c r="D177" s="4">
        <v>47.92</v>
      </c>
      <c r="E177" s="4">
        <v>47.92</v>
      </c>
      <c r="F177" s="4">
        <v>47.92</v>
      </c>
    </row>
    <row r="178" spans="1:6" ht="24.75" thickBot="1" x14ac:dyDescent="0.3">
      <c r="A178" s="3" t="s">
        <v>13</v>
      </c>
      <c r="B178" s="3" t="s">
        <v>11</v>
      </c>
      <c r="C178" s="4">
        <v>3.05</v>
      </c>
      <c r="D178" s="4">
        <v>3.05</v>
      </c>
      <c r="E178" s="4">
        <v>3.05</v>
      </c>
      <c r="F178" s="4">
        <v>3.05</v>
      </c>
    </row>
    <row r="179" spans="1:6" ht="15.75" thickBot="1" x14ac:dyDescent="0.3">
      <c r="A179" s="20" t="s">
        <v>16</v>
      </c>
      <c r="B179" s="21"/>
      <c r="C179" s="21"/>
      <c r="D179" s="21"/>
      <c r="E179" s="21"/>
      <c r="F179" s="22"/>
    </row>
    <row r="180" spans="1:6" ht="15.75" thickBot="1" x14ac:dyDescent="0.3">
      <c r="A180" s="3" t="s">
        <v>20</v>
      </c>
      <c r="B180" s="3" t="s">
        <v>29</v>
      </c>
      <c r="C180" s="5">
        <v>1008443.58</v>
      </c>
      <c r="D180" s="5">
        <v>1188608.33</v>
      </c>
      <c r="E180" s="5">
        <v>1208898.71</v>
      </c>
      <c r="F180" s="5">
        <v>1256535.68</v>
      </c>
    </row>
    <row r="181" spans="1:6" ht="24.75" thickBot="1" x14ac:dyDescent="0.3">
      <c r="A181" s="3" t="s">
        <v>21</v>
      </c>
      <c r="B181" s="3" t="s">
        <v>22</v>
      </c>
      <c r="C181" s="5">
        <v>419828.14</v>
      </c>
      <c r="D181" s="5">
        <v>419828.14</v>
      </c>
      <c r="E181" s="5">
        <v>419828.14</v>
      </c>
      <c r="F181" s="5">
        <v>419828.14</v>
      </c>
    </row>
    <row r="182" spans="1:6" ht="15.75" thickBot="1" x14ac:dyDescent="0.3">
      <c r="A182" s="3" t="s">
        <v>12</v>
      </c>
      <c r="B182" s="3" t="s">
        <v>22</v>
      </c>
      <c r="C182" s="5">
        <v>579049.66</v>
      </c>
      <c r="D182" s="5">
        <v>759214.41</v>
      </c>
      <c r="E182" s="5">
        <v>779504.79</v>
      </c>
      <c r="F182" s="5">
        <v>827141.76</v>
      </c>
    </row>
    <row r="183" spans="1:6" ht="15.75" thickBot="1" x14ac:dyDescent="0.3">
      <c r="A183" s="3" t="s">
        <v>26</v>
      </c>
      <c r="B183" s="3" t="s">
        <v>22</v>
      </c>
      <c r="C183" s="5">
        <v>9565.7800000000007</v>
      </c>
      <c r="D183" s="5">
        <v>9565.7800000000007</v>
      </c>
      <c r="E183" s="5">
        <v>9565.7800000000007</v>
      </c>
      <c r="F183" s="5">
        <v>9565.7800000000007</v>
      </c>
    </row>
    <row r="184" spans="1:6" ht="15.75" thickBot="1" x14ac:dyDescent="0.3">
      <c r="A184" s="3" t="s">
        <v>23</v>
      </c>
      <c r="B184" s="3" t="s">
        <v>25</v>
      </c>
      <c r="C184" s="4">
        <v>1.3297099999999999</v>
      </c>
      <c r="D184" s="4">
        <v>1.3814500000000001</v>
      </c>
      <c r="E184" s="4">
        <v>1.5253300000000001</v>
      </c>
      <c r="F184" s="4">
        <v>1.82419</v>
      </c>
    </row>
    <row r="185" spans="1:6" ht="24.75" thickBot="1" x14ac:dyDescent="0.3">
      <c r="A185" s="3" t="s">
        <v>24</v>
      </c>
      <c r="B185" s="3" t="s">
        <v>11</v>
      </c>
      <c r="C185" s="5">
        <v>1244.1500000000001</v>
      </c>
      <c r="D185" s="5">
        <v>1244.1500000000001</v>
      </c>
      <c r="E185" s="5">
        <v>1244.1500000000001</v>
      </c>
      <c r="F185" s="5">
        <v>1244.1500000000001</v>
      </c>
    </row>
    <row r="186" spans="1:6" ht="15.75" thickBot="1" x14ac:dyDescent="0.3">
      <c r="A186" s="3" t="s">
        <v>12</v>
      </c>
      <c r="B186" s="3" t="s">
        <v>11</v>
      </c>
      <c r="C186" s="4">
        <v>54.16</v>
      </c>
      <c r="D186" s="4">
        <v>105.9</v>
      </c>
      <c r="E186" s="4">
        <v>249.78</v>
      </c>
      <c r="F186" s="4">
        <v>548.64</v>
      </c>
    </row>
    <row r="187" spans="1:6" ht="15.75" thickBot="1" x14ac:dyDescent="0.3">
      <c r="A187" s="3" t="s">
        <v>26</v>
      </c>
      <c r="B187" s="3" t="s">
        <v>11</v>
      </c>
      <c r="C187" s="4">
        <v>28.35</v>
      </c>
      <c r="D187" s="4">
        <v>28.35</v>
      </c>
      <c r="E187" s="4">
        <v>28.35</v>
      </c>
      <c r="F187" s="4">
        <v>28.35</v>
      </c>
    </row>
    <row r="188" spans="1:6" ht="24.75" thickBot="1" x14ac:dyDescent="0.3">
      <c r="A188" s="3" t="s">
        <v>13</v>
      </c>
      <c r="B188" s="3" t="s">
        <v>11</v>
      </c>
      <c r="C188" s="4">
        <v>3.05</v>
      </c>
      <c r="D188" s="4">
        <v>3.05</v>
      </c>
      <c r="E188" s="4">
        <v>3.05</v>
      </c>
      <c r="F188" s="4">
        <v>3.05</v>
      </c>
    </row>
  </sheetData>
  <mergeCells count="22">
    <mergeCell ref="A179:F179"/>
    <mergeCell ref="B11:D11"/>
    <mergeCell ref="E11:F11"/>
    <mergeCell ref="A24:A25"/>
    <mergeCell ref="B24:B25"/>
    <mergeCell ref="C24:F24"/>
    <mergeCell ref="A111:F111"/>
    <mergeCell ref="A112:F112"/>
    <mergeCell ref="A121:F121"/>
    <mergeCell ref="A130:F130"/>
    <mergeCell ref="A139:F139"/>
    <mergeCell ref="A148:F148"/>
    <mergeCell ref="A46:F46"/>
    <mergeCell ref="A47:F47"/>
    <mergeCell ref="A63:F63"/>
    <mergeCell ref="A79:F79"/>
    <mergeCell ref="I12:I16"/>
    <mergeCell ref="K11:M11"/>
    <mergeCell ref="A149:F149"/>
    <mergeCell ref="A159:F159"/>
    <mergeCell ref="A169:F169"/>
    <mergeCell ref="A95:F95"/>
  </mergeCells>
  <hyperlinks>
    <hyperlink ref="I1" r:id="rId1"/>
    <hyperlink ref="I24" r:id="rId2"/>
    <hyperlink ref="I26" r:id="rId3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 Windows</cp:lastModifiedBy>
  <dcterms:created xsi:type="dcterms:W3CDTF">2019-02-04T22:16:27Z</dcterms:created>
  <dcterms:modified xsi:type="dcterms:W3CDTF">2019-02-25T16:37:56Z</dcterms:modified>
</cp:coreProperties>
</file>