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445BE2-9149-4FFB-A0C0-2FE3D6EEC6C2}" xr6:coauthVersionLast="47" xr6:coauthVersionMax="47" xr10:uidLastSave="{00000000-0000-0000-0000-000000000000}"/>
  <bookViews>
    <workbookView xWindow="-120" yWindow="-120" windowWidth="20730" windowHeight="11310" activeTab="1" xr2:uid="{C101DD37-7D80-4A7F-BADC-D144D49E693E}"/>
  </bookViews>
  <sheets>
    <sheet name="DATA" sheetId="1" r:id="rId1"/>
    <sheet name="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6" i="1"/>
  <c r="B15" i="2"/>
  <c r="B14" i="2"/>
  <c r="B13" i="2"/>
  <c r="B12" i="2"/>
  <c r="B11" i="2"/>
  <c r="B10" i="2"/>
  <c r="B9" i="2"/>
  <c r="B8" i="2"/>
  <c r="B6" i="2"/>
  <c r="B7" i="2"/>
  <c r="B5" i="2"/>
  <c r="B4" i="2"/>
  <c r="B3" i="2"/>
  <c r="B2" i="2"/>
</calcChain>
</file>

<file path=xl/sharedStrings.xml><?xml version="1.0" encoding="utf-8"?>
<sst xmlns="http://schemas.openxmlformats.org/spreadsheetml/2006/main" count="73" uniqueCount="38">
  <si>
    <t>Account</t>
  </si>
  <si>
    <t>Business Unit</t>
  </si>
  <si>
    <t>Jan</t>
  </si>
  <si>
    <t>Feb</t>
  </si>
  <si>
    <t>March</t>
  </si>
  <si>
    <t>April</t>
  </si>
  <si>
    <t>Sales</t>
  </si>
  <si>
    <t>Software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</si>
  <si>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</si>
  <si>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</si>
  <si>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</si>
  <si>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</si>
  <si>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</si>
  <si>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</si>
  <si>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</si>
  <si>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</si>
  <si>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</si>
  <si>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</si>
  <si>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 xml:space="preserve">AND </t>
  </si>
  <si>
    <t>FUNCTION</t>
  </si>
  <si>
    <t>WORKING</t>
  </si>
  <si>
    <t>OR</t>
  </si>
  <si>
    <t>MIN</t>
  </si>
  <si>
    <t>MAX</t>
  </si>
  <si>
    <t>MODE</t>
  </si>
  <si>
    <t>MEDIAN</t>
  </si>
  <si>
    <t>(NO MODE)</t>
  </si>
  <si>
    <t>AVERAGE</t>
  </si>
  <si>
    <t>AVERAGEIF</t>
  </si>
  <si>
    <t>AVERAGEIFS</t>
  </si>
  <si>
    <t>COUNTA</t>
  </si>
  <si>
    <t>COUNTIF</t>
  </si>
  <si>
    <t>COUNTIFS</t>
  </si>
  <si>
    <t>SUMIF</t>
  </si>
  <si>
    <t>SUMIFS</t>
  </si>
  <si>
    <t>VLOOKUP</t>
  </si>
  <si>
    <t>HLOOKUP</t>
  </si>
  <si>
    <t>CHECK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</si>
</sst>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6" formatCode="0_);\(0\)"/>
    <numFmt numFmtId="169" formatCode="&quot;$&quot;#,##0.00"/>
    <numFmt numFmtId="172" formatCode="&quot;$&quot;#,##0"/>
    <numFmt numFmtId="17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37" fontId="0" fillId="0" borderId="0" xfId="0" applyNumberFormat="1"/>
    <xf numFmtId="0" fontId="0" fillId="0" borderId="0" xfId="0" applyAlignment="1"/>
    <xf numFmtId="0" fontId="4" fillId="2" borderId="0" xfId="2"/>
    <xf numFmtId="166" fontId="0" fillId="0" borderId="0" xfId="0" applyNumberFormat="1"/>
    <xf numFmtId="169" fontId="0" fillId="0" borderId="0" xfId="0" applyNumberFormat="1"/>
    <xf numFmtId="7" fontId="0" fillId="0" borderId="0" xfId="0" applyNumberFormat="1"/>
    <xf numFmtId="5" fontId="0" fillId="0" borderId="0" xfId="0" applyNumberFormat="1"/>
    <xf numFmtId="172" fontId="0" fillId="0" borderId="0" xfId="0" applyNumberFormat="1"/>
    <xf numFmtId="44" fontId="0" fillId="0" borderId="0" xfId="1" applyFont="1"/>
    <xf numFmtId="174" fontId="0" fillId="0" borderId="0" xfId="1" applyNumberFormat="1" applyFont="1"/>
    <xf numFmtId="0" fontId="2" fillId="3" borderId="0" xfId="0" applyFont="1" applyFill="1"/>
    <xf numFmtId="44" fontId="3" fillId="0" borderId="0" xfId="1" applyFont="1"/>
  </cellXfs>
  <cellStyles count="3">
    <cellStyle name="Accent4" xfId="2" builtinId="41"/>
    <cellStyle name="Currency" xfId="1" builtinId="4"/>
    <cellStyle name="Normal" xfId="0" builtinId="0"/>
  </cellStyles>
  <dxfs count="8"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E189F-ECC8-4D5F-8F07-C3A2D895574B}" name="Table1" displayName="Table1" ref="A1:F23" headerRowDxfId="7">
  <autoFilter ref="A1:F23" xr:uid="{0B4E189F-ECC8-4D5F-8F07-C3A2D895574B}"/>
  <tableColumns count="6">
    <tableColumn id="1" xr3:uid="{491C467E-39C6-49FC-942C-FAEE01C3CA98}" name="Account" totalsRowLabel="Total" dataDxfId="6"/>
    <tableColumn id="2" xr3:uid="{FAE72C1A-D919-47D0-94BC-8454EF1A07E2}" name="Business Unit" dataDxfId="5"/>
    <tableColumn id="3" xr3:uid="{24F31FE9-5BA5-4256-904D-F7CFD1EDE670}" name="Jan" dataDxfId="4"/>
    <tableColumn id="4" xr3:uid="{185CA89E-6153-4EC8-AB01-15DF8BDF23C5}" name="Feb" dataDxfId="3"/>
    <tableColumn id="5" xr3:uid="{39A724B1-CFEF-4632-A8B8-247A42C4AF59}" name="March" dataDxfId="2"/>
    <tableColumn id="6" xr3:uid="{20492FFC-A07A-436F-BE42-7AC692C1BBBD}" name="April" totalsRowFunction="sum" dataDxfId="0" totalsRowDxfId="1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8E3-0708-475D-A362-EE66FE1749F5}">
  <dimension ref="A1:H23"/>
  <sheetViews>
    <sheetView topLeftCell="B1" workbookViewId="0">
      <selection activeCell="H11" sqref="H11"/>
    </sheetView>
  </sheetViews>
  <sheetFormatPr defaultRowHeight="15" x14ac:dyDescent="0.25"/>
  <cols>
    <col min="1" max="1" width="29.140625" customWidth="1"/>
    <col min="2" max="2" width="17" customWidth="1"/>
    <col min="3" max="3" width="21.5703125" customWidth="1"/>
    <col min="4" max="4" width="19.7109375" customWidth="1"/>
    <col min="5" max="6" width="15.28515625" bestFit="1" customWidth="1"/>
    <col min="8" max="8" width="15.28515625" bestFit="1" customWidth="1"/>
  </cols>
  <sheetData>
    <row r="1" spans="1:8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1" t="s">
        <v>6</v>
      </c>
      <c r="B2" s="1" t="s">
        <v>7</v>
      </c>
      <c r="C2" s="1">
        <v>90924002</v>
      </c>
      <c r="D2" s="1">
        <v>82606134</v>
      </c>
      <c r="E2" s="1">
        <v>72780220</v>
      </c>
      <c r="F2" s="1">
        <v>52943701</v>
      </c>
    </row>
    <row r="3" spans="1:8" x14ac:dyDescent="0.25">
      <c r="A3" s="1" t="s">
        <v>8</v>
      </c>
      <c r="B3" s="1" t="s">
        <v>7</v>
      </c>
      <c r="C3" s="1">
        <v>-41623278</v>
      </c>
      <c r="D3" s="1">
        <v>-40464347</v>
      </c>
      <c r="E3" s="1">
        <v>-30806326</v>
      </c>
      <c r="F3" s="1">
        <v>-21412962</v>
      </c>
    </row>
    <row r="4" spans="1:8" x14ac:dyDescent="0.25">
      <c r="A4" s="1" t="s">
        <v>9</v>
      </c>
      <c r="B4" s="1" t="s">
        <v>7</v>
      </c>
      <c r="C4" s="1">
        <v>-4454359</v>
      </c>
      <c r="D4" s="1">
        <v>-3386032</v>
      </c>
      <c r="E4" s="1">
        <v>-3389705</v>
      </c>
      <c r="F4" s="1">
        <v>-2149257</v>
      </c>
    </row>
    <row r="5" spans="1:8" x14ac:dyDescent="0.25">
      <c r="A5" s="1" t="s">
        <v>10</v>
      </c>
      <c r="B5" s="1" t="s">
        <v>7</v>
      </c>
      <c r="C5" s="1">
        <v>-9901680</v>
      </c>
      <c r="D5" s="1">
        <v>-9871172</v>
      </c>
      <c r="E5" s="1">
        <v>-8459696</v>
      </c>
      <c r="F5" s="1">
        <v>-6303408</v>
      </c>
      <c r="H5" s="11" t="s">
        <v>35</v>
      </c>
    </row>
    <row r="6" spans="1:8" x14ac:dyDescent="0.25">
      <c r="A6" s="1" t="s">
        <v>11</v>
      </c>
      <c r="B6" s="1" t="s">
        <v>7</v>
      </c>
      <c r="C6" s="1">
        <v>-951255</v>
      </c>
      <c r="D6" s="1">
        <v>-838985</v>
      </c>
      <c r="E6" s="1">
        <v>-872700</v>
      </c>
      <c r="F6" s="1">
        <v>-624416</v>
      </c>
      <c r="H6" s="9">
        <f>VLOOKUP("Software", A2:F9, 3,TRUE )</f>
        <v>-5261471</v>
      </c>
    </row>
    <row r="7" spans="1:8" x14ac:dyDescent="0.25">
      <c r="A7" s="1" t="s">
        <v>12</v>
      </c>
      <c r="B7" s="1" t="s">
        <v>7</v>
      </c>
      <c r="C7" s="1">
        <v>-4094116</v>
      </c>
      <c r="D7" s="1">
        <v>-3599297</v>
      </c>
      <c r="E7" s="1">
        <v>-3213050</v>
      </c>
      <c r="F7" s="1">
        <v>-2466394</v>
      </c>
    </row>
    <row r="8" spans="1:8" x14ac:dyDescent="0.25">
      <c r="A8" s="1" t="s">
        <v>13</v>
      </c>
      <c r="B8" s="1" t="s">
        <v>7</v>
      </c>
      <c r="C8" s="1">
        <v>-5261471</v>
      </c>
      <c r="D8" s="1">
        <v>-4215309</v>
      </c>
      <c r="E8" s="1">
        <v>-3781799</v>
      </c>
      <c r="F8" s="1">
        <v>-2788120</v>
      </c>
      <c r="H8" s="11" t="s">
        <v>36</v>
      </c>
    </row>
    <row r="9" spans="1:8" x14ac:dyDescent="0.25">
      <c r="A9" s="1" t="s">
        <v>14</v>
      </c>
      <c r="B9" s="1" t="s">
        <v>7</v>
      </c>
      <c r="C9" s="1">
        <v>-7549491</v>
      </c>
      <c r="D9" s="1">
        <v>-6744180</v>
      </c>
      <c r="E9" s="1">
        <v>-5424173</v>
      </c>
      <c r="F9" s="1">
        <v>-3818856</v>
      </c>
      <c r="H9" s="12">
        <f>HLOOKUP("January", A1:F9, 2,TRUE )</f>
        <v>82606134</v>
      </c>
    </row>
    <row r="10" spans="1:8" x14ac:dyDescent="0.25">
      <c r="A10" s="1" t="s">
        <v>15</v>
      </c>
      <c r="B10" s="1" t="s">
        <v>7</v>
      </c>
      <c r="C10" s="1">
        <v>-1865763</v>
      </c>
      <c r="D10" s="1">
        <v>-2004386</v>
      </c>
      <c r="E10" s="1">
        <v>-1667521</v>
      </c>
      <c r="F10" s="1">
        <v>-1103735</v>
      </c>
    </row>
    <row r="11" spans="1:8" x14ac:dyDescent="0.25">
      <c r="A11" s="1" t="s">
        <v>6</v>
      </c>
      <c r="B11" s="1" t="s">
        <v>16</v>
      </c>
      <c r="C11" s="1">
        <v>20003280</v>
      </c>
      <c r="D11" s="1">
        <v>24781840</v>
      </c>
      <c r="E11" s="1">
        <v>15283846</v>
      </c>
      <c r="F11" s="1">
        <v>15883110</v>
      </c>
    </row>
    <row r="12" spans="1:8" x14ac:dyDescent="0.25">
      <c r="A12" s="1" t="s">
        <v>8</v>
      </c>
      <c r="B12" s="1" t="s">
        <v>16</v>
      </c>
      <c r="C12" s="1">
        <v>-9353324</v>
      </c>
      <c r="D12" s="1">
        <v>-11513937</v>
      </c>
      <c r="E12" s="1">
        <v>-6166965</v>
      </c>
      <c r="F12" s="1">
        <v>-7501106</v>
      </c>
    </row>
    <row r="13" spans="1:8" x14ac:dyDescent="0.25">
      <c r="A13" s="1" t="s">
        <v>9</v>
      </c>
      <c r="B13" s="1" t="s">
        <v>16</v>
      </c>
      <c r="C13" s="1">
        <v>-941821</v>
      </c>
      <c r="D13" s="1">
        <v>-1002323</v>
      </c>
      <c r="E13" s="1">
        <v>-746736</v>
      </c>
      <c r="F13" s="1">
        <v>-764074</v>
      </c>
    </row>
    <row r="14" spans="1:8" x14ac:dyDescent="0.25">
      <c r="A14" s="1" t="s">
        <v>10</v>
      </c>
      <c r="B14" s="1" t="s">
        <v>16</v>
      </c>
      <c r="C14" s="1">
        <v>-2496366</v>
      </c>
      <c r="D14" s="1">
        <v>-2697904</v>
      </c>
      <c r="E14" s="1">
        <v>-1679239</v>
      </c>
      <c r="F14" s="1">
        <v>-1918713</v>
      </c>
    </row>
    <row r="15" spans="1:8" x14ac:dyDescent="0.25">
      <c r="A15" s="1" t="s">
        <v>11</v>
      </c>
      <c r="B15" s="1" t="s">
        <v>16</v>
      </c>
      <c r="C15" s="1">
        <v>-212638</v>
      </c>
      <c r="D15" s="1">
        <v>-297458</v>
      </c>
      <c r="E15" s="1">
        <v>-167930</v>
      </c>
      <c r="F15" s="1">
        <v>-194736</v>
      </c>
    </row>
    <row r="16" spans="1:8" x14ac:dyDescent="0.25">
      <c r="A16" s="1" t="s">
        <v>12</v>
      </c>
      <c r="B16" s="1" t="s">
        <v>16</v>
      </c>
      <c r="C16" s="1">
        <v>-977169</v>
      </c>
      <c r="D16" s="1">
        <v>-1029549</v>
      </c>
      <c r="E16" s="1">
        <v>-674412</v>
      </c>
      <c r="F16" s="1">
        <v>-792920</v>
      </c>
    </row>
    <row r="17" spans="1:6" x14ac:dyDescent="0.25">
      <c r="A17" s="1" t="s">
        <v>13</v>
      </c>
      <c r="B17" s="1" t="s">
        <v>16</v>
      </c>
      <c r="C17" s="1">
        <v>-1176605</v>
      </c>
      <c r="D17" s="1">
        <v>-1291439</v>
      </c>
      <c r="E17" s="1">
        <v>-934063</v>
      </c>
      <c r="F17" s="1">
        <v>-937518</v>
      </c>
    </row>
    <row r="18" spans="1:6" x14ac:dyDescent="0.25">
      <c r="A18" s="1" t="s">
        <v>14</v>
      </c>
      <c r="B18" s="1" t="s">
        <v>16</v>
      </c>
      <c r="C18" s="1">
        <v>-1729022</v>
      </c>
      <c r="D18" s="1">
        <v>-2125980</v>
      </c>
      <c r="E18" s="1">
        <v>-1266805</v>
      </c>
      <c r="F18" s="1">
        <v>-1181160</v>
      </c>
    </row>
    <row r="19" spans="1:6" x14ac:dyDescent="0.25">
      <c r="A19" s="1" t="s">
        <v>15</v>
      </c>
      <c r="B19" s="1" t="s">
        <v>16</v>
      </c>
      <c r="C19" s="1">
        <v>-477650</v>
      </c>
      <c r="D19" s="1">
        <v>-500810</v>
      </c>
      <c r="E19" s="1">
        <v>-350137</v>
      </c>
      <c r="F19" s="1">
        <v>-390161</v>
      </c>
    </row>
    <row r="20" spans="1:6" x14ac:dyDescent="0.25">
      <c r="A20" s="1" t="s">
        <v>6</v>
      </c>
      <c r="B20" s="1" t="s">
        <v>17</v>
      </c>
      <c r="C20" s="1">
        <v>32732641</v>
      </c>
      <c r="D20" s="1">
        <v>30564270</v>
      </c>
      <c r="E20" s="1">
        <v>26200879</v>
      </c>
      <c r="F20" s="1">
        <v>19589169</v>
      </c>
    </row>
    <row r="21" spans="1:6" x14ac:dyDescent="0.25">
      <c r="A21" s="1" t="s">
        <v>8</v>
      </c>
      <c r="B21" s="1" t="s">
        <v>17</v>
      </c>
      <c r="C21" s="1">
        <v>-15174996</v>
      </c>
      <c r="D21" s="1">
        <v>-13026257</v>
      </c>
      <c r="E21" s="1">
        <v>-11675693</v>
      </c>
      <c r="F21" s="1">
        <v>-8655251</v>
      </c>
    </row>
    <row r="22" spans="1:6" x14ac:dyDescent="0.25">
      <c r="A22" s="1" t="s">
        <v>9</v>
      </c>
      <c r="B22" s="1" t="s">
        <v>17</v>
      </c>
      <c r="C22" s="1">
        <v>-1365874</v>
      </c>
      <c r="D22" s="1">
        <v>-1359525</v>
      </c>
      <c r="E22" s="1">
        <v>-1296743</v>
      </c>
      <c r="F22" s="1">
        <v>-900105</v>
      </c>
    </row>
    <row r="23" spans="1:6" x14ac:dyDescent="0.25">
      <c r="A23" s="1" t="s">
        <v>10</v>
      </c>
      <c r="B23" s="1" t="s">
        <v>17</v>
      </c>
      <c r="C23" s="1">
        <v>-3625840</v>
      </c>
      <c r="D23" s="1">
        <v>-3423587</v>
      </c>
      <c r="E23" s="1">
        <v>-2865530</v>
      </c>
      <c r="F23" s="1">
        <v>-2430054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8B65-9C22-4B0E-9AB7-322E5922C892}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18.42578125" customWidth="1"/>
    <col min="2" max="2" width="18" customWidth="1"/>
    <col min="3" max="3" width="14.7109375" customWidth="1"/>
  </cols>
  <sheetData>
    <row r="1" spans="1:3" x14ac:dyDescent="0.25">
      <c r="A1" s="3" t="s">
        <v>19</v>
      </c>
      <c r="B1" s="3" t="s">
        <v>20</v>
      </c>
    </row>
    <row r="2" spans="1:3" x14ac:dyDescent="0.25">
      <c r="A2" s="2" t="s">
        <v>18</v>
      </c>
      <c r="B2" t="b">
        <f>AND(DATA!C2 &gt; 80000000, DATA!D2 &gt; 80000000)</f>
        <v>1</v>
      </c>
    </row>
    <row r="3" spans="1:3" x14ac:dyDescent="0.25">
      <c r="A3" t="s">
        <v>21</v>
      </c>
      <c r="B3" t="b">
        <f>OR(DATA!C11&gt; 25000000, DATA!D11&gt; 25000000)</f>
        <v>0</v>
      </c>
    </row>
    <row r="4" spans="1:3" x14ac:dyDescent="0.25">
      <c r="A4" t="s">
        <v>22</v>
      </c>
      <c r="B4" s="7">
        <f>MIN(DATA!C2:C23)</f>
        <v>-41623278</v>
      </c>
    </row>
    <row r="5" spans="1:3" x14ac:dyDescent="0.25">
      <c r="A5" t="s">
        <v>23</v>
      </c>
      <c r="B5" s="8">
        <f>MAX(DATA!C2:C23)</f>
        <v>90924002</v>
      </c>
    </row>
    <row r="6" spans="1:3" x14ac:dyDescent="0.25">
      <c r="A6" t="s">
        <v>24</v>
      </c>
      <c r="B6" t="e">
        <f>_xlfn.MODE.MULT(Table1[[Jan]:[April]])</f>
        <v>#N/A</v>
      </c>
      <c r="C6" t="s">
        <v>26</v>
      </c>
    </row>
    <row r="7" spans="1:3" x14ac:dyDescent="0.25">
      <c r="A7" t="s">
        <v>25</v>
      </c>
      <c r="B7" s="4">
        <f>MEDIAN(Table1[[Jan]:[April]])</f>
        <v>-1673380</v>
      </c>
    </row>
    <row r="8" spans="1:3" x14ac:dyDescent="0.25">
      <c r="A8" t="s">
        <v>27</v>
      </c>
      <c r="B8" s="5">
        <f>AVERAGE(DATA!C11:F19)</f>
        <v>346150.16666666669</v>
      </c>
    </row>
    <row r="9" spans="1:3" x14ac:dyDescent="0.25">
      <c r="A9" t="s">
        <v>28</v>
      </c>
      <c r="B9" s="6">
        <f>AVERAGEIF(DATA!C20:F23, "&gt;20000000")</f>
        <v>29832596.666666668</v>
      </c>
    </row>
    <row r="10" spans="1:3" x14ac:dyDescent="0.25">
      <c r="A10" t="s">
        <v>29</v>
      </c>
      <c r="B10" s="8">
        <f>AVERAGEIFS(DATA!C11:F19,DATA!C$11:F$19, "&gt;15000000", DATA!C$11:F$19, "&lt;25000000")</f>
        <v>18988019</v>
      </c>
    </row>
    <row r="11" spans="1:3" x14ac:dyDescent="0.25">
      <c r="A11" t="s">
        <v>30</v>
      </c>
      <c r="B11">
        <f>COUNTA(Table1[[Jan]:[April]])</f>
        <v>88</v>
      </c>
    </row>
    <row r="12" spans="1:3" x14ac:dyDescent="0.25">
      <c r="A12" t="s">
        <v>31</v>
      </c>
      <c r="B12">
        <f>COUNTIF(DATA!F2:F23, "&gt;70000000")</f>
        <v>0</v>
      </c>
    </row>
    <row r="13" spans="1:3" x14ac:dyDescent="0.25">
      <c r="A13" t="s">
        <v>32</v>
      </c>
      <c r="B13">
        <f>COUNTIFS(DATA!C2:F2, "&gt;70000000", DATA!C20:F20, "&gt;25000000")</f>
        <v>3</v>
      </c>
    </row>
    <row r="14" spans="1:3" x14ac:dyDescent="0.25">
      <c r="A14" t="s">
        <v>33</v>
      </c>
      <c r="B14" s="10">
        <f>SUMIF(DATA!$C$2:$F$2, "&gt;60000000", DATA!C2:F2)</f>
        <v>246310356</v>
      </c>
    </row>
    <row r="15" spans="1:3" x14ac:dyDescent="0.25">
      <c r="A15" t="s">
        <v>34</v>
      </c>
      <c r="B15" s="10">
        <f>SUMIFS(DATA!C2:F2, DATA!C2:F2, "&gt;60000000", DATA!C2:F2, "&lt;80000000")</f>
        <v>72780220</v>
      </c>
    </row>
    <row r="16" spans="1:3" x14ac:dyDescent="0.25">
      <c r="A16" t="s">
        <v>35</v>
      </c>
      <c r="B16" t="s">
        <v>37</v>
      </c>
    </row>
    <row r="17" spans="1:2" x14ac:dyDescent="0.25">
      <c r="A17" t="s">
        <v>36</v>
      </c>
      <c r="B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Triza</dc:creator>
  <cp:lastModifiedBy>Tutor Triza</cp:lastModifiedBy>
  <dcterms:created xsi:type="dcterms:W3CDTF">2024-03-07T05:07:18Z</dcterms:created>
  <dcterms:modified xsi:type="dcterms:W3CDTF">2024-03-07T06:10:59Z</dcterms:modified>
</cp:coreProperties>
</file>