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qms931_ku_dk/Documents/KineFox/Publications/Data/"/>
    </mc:Choice>
  </mc:AlternateContent>
  <xr:revisionPtr revIDLastSave="453" documentId="13_ncr:1_{71F2B1E4-1D2A-4014-8391-8E547B5C8E6C}" xr6:coauthVersionLast="47" xr6:coauthVersionMax="47" xr10:uidLastSave="{67B0E49E-EE10-4890-92A2-6BD000B06C01}"/>
  <bookViews>
    <workbookView xWindow="0" yWindow="500" windowWidth="28560" windowHeight="18920" firstSheet="1" activeTab="1" xr2:uid="{D50C1E4A-41EB-430B-96F9-87EC114155B3}"/>
  </bookViews>
  <sheets>
    <sheet name="V1_Experiment1-4" sheetId="3" r:id="rId1"/>
    <sheet name="V2_Experiment5-7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I3" i="3"/>
  <c r="J3" i="3" s="1"/>
  <c r="I5" i="3"/>
  <c r="J5" i="3" s="1"/>
  <c r="I7" i="3"/>
  <c r="J7" i="3" s="1"/>
  <c r="I9" i="3"/>
  <c r="J9" i="3" s="1"/>
  <c r="I13" i="3"/>
  <c r="J13" i="3" s="1"/>
  <c r="I14" i="3"/>
  <c r="J14" i="3" s="1"/>
  <c r="I15" i="3"/>
  <c r="J15" i="3" s="1"/>
  <c r="I20" i="3"/>
  <c r="J20" i="3" s="1"/>
  <c r="I24" i="3"/>
  <c r="J24" i="3" s="1"/>
  <c r="I25" i="3"/>
  <c r="J25" i="3" s="1"/>
  <c r="I26" i="3"/>
  <c r="J26" i="3" s="1"/>
  <c r="I30" i="3"/>
  <c r="J30" i="3" s="1"/>
  <c r="I31" i="3"/>
  <c r="J31" i="3" s="1"/>
  <c r="I32" i="3"/>
  <c r="J32" i="3" s="1"/>
  <c r="I2" i="3"/>
  <c r="J2" i="3" s="1"/>
  <c r="C13" i="3"/>
  <c r="C15" i="3"/>
  <c r="C16" i="3"/>
  <c r="C17" i="3"/>
  <c r="C18" i="3"/>
  <c r="C20" i="3"/>
  <c r="C21" i="3"/>
  <c r="C22" i="3"/>
  <c r="C23" i="3"/>
  <c r="C24" i="3"/>
  <c r="C25" i="3"/>
  <c r="C26" i="3"/>
  <c r="C27" i="3"/>
  <c r="C30" i="3"/>
  <c r="C31" i="3"/>
  <c r="C32" i="3"/>
  <c r="C33" i="3"/>
  <c r="C35" i="3"/>
  <c r="C36" i="3"/>
  <c r="C37" i="3"/>
  <c r="C38" i="3"/>
  <c r="C3" i="3"/>
  <c r="C4" i="3"/>
  <c r="C5" i="3"/>
  <c r="C6" i="3"/>
  <c r="C7" i="3"/>
  <c r="C8" i="3"/>
  <c r="C10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F2" i="1"/>
  <c r="D3" i="3"/>
  <c r="D4" i="3"/>
  <c r="D5" i="3"/>
  <c r="D6" i="3"/>
  <c r="D7" i="3"/>
  <c r="D8" i="3"/>
  <c r="D10" i="3"/>
  <c r="D13" i="3"/>
  <c r="D15" i="3"/>
  <c r="D16" i="3"/>
  <c r="D17" i="3"/>
  <c r="D18" i="3"/>
  <c r="D20" i="3"/>
  <c r="D21" i="3"/>
  <c r="D22" i="3"/>
  <c r="D23" i="3"/>
  <c r="D24" i="3"/>
  <c r="D25" i="3"/>
  <c r="D26" i="3"/>
  <c r="D27" i="3"/>
  <c r="D30" i="3"/>
  <c r="D31" i="3"/>
  <c r="D32" i="3"/>
  <c r="D33" i="3"/>
  <c r="D35" i="3"/>
  <c r="D36" i="3"/>
  <c r="D37" i="3"/>
  <c r="D38" i="3"/>
  <c r="D2" i="3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4" i="3"/>
  <c r="G14" i="3" s="1"/>
  <c r="F15" i="3"/>
  <c r="G15" i="3" s="1"/>
  <c r="F16" i="3"/>
  <c r="G16" i="3" s="1"/>
  <c r="F17" i="3"/>
  <c r="G17" i="3" s="1"/>
  <c r="F20" i="3"/>
  <c r="G20" i="3" s="1"/>
  <c r="F21" i="3"/>
  <c r="G21" i="3" s="1"/>
  <c r="F23" i="3"/>
  <c r="G23" i="3" s="1"/>
  <c r="F24" i="3"/>
  <c r="G24" i="3" s="1"/>
  <c r="F25" i="3"/>
  <c r="G25" i="3" s="1"/>
  <c r="F27" i="3"/>
  <c r="G27" i="3" s="1"/>
  <c r="F28" i="3"/>
  <c r="G28" i="3" s="1"/>
  <c r="F29" i="3"/>
  <c r="G29" i="3" s="1"/>
  <c r="F30" i="3"/>
  <c r="G30" i="3" s="1"/>
  <c r="F31" i="3"/>
  <c r="G31" i="3" s="1"/>
  <c r="F33" i="3"/>
  <c r="G33" i="3" s="1"/>
  <c r="F34" i="3"/>
  <c r="G34" i="3" s="1"/>
  <c r="F35" i="3"/>
  <c r="G35" i="3" s="1"/>
  <c r="F2" i="3"/>
  <c r="G2" i="3" s="1"/>
  <c r="O2" i="3"/>
  <c r="P2" i="3" s="1"/>
  <c r="O19" i="3"/>
  <c r="P19" i="3" s="1"/>
  <c r="O42" i="3"/>
  <c r="P42" i="3" s="1"/>
  <c r="O49" i="3"/>
  <c r="P49" i="3" s="1"/>
  <c r="M3" i="3"/>
  <c r="M4" i="3"/>
  <c r="M10" i="3"/>
  <c r="M13" i="3"/>
  <c r="M14" i="3"/>
  <c r="M25" i="3"/>
  <c r="M29" i="3"/>
  <c r="M35" i="3"/>
  <c r="M37" i="3"/>
  <c r="M38" i="3"/>
  <c r="M2" i="3"/>
  <c r="G2" i="1"/>
  <c r="F3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G3" i="1"/>
  <c r="L5" i="1"/>
  <c r="M5" i="1" s="1"/>
  <c r="L7" i="1"/>
  <c r="M7" i="1" s="1"/>
  <c r="L8" i="1"/>
  <c r="M8" i="1" s="1"/>
  <c r="L10" i="1"/>
  <c r="M10" i="1" s="1"/>
  <c r="L11" i="1"/>
  <c r="M11" i="1" s="1"/>
  <c r="L12" i="1"/>
  <c r="M12" i="1" s="1"/>
  <c r="L14" i="1"/>
  <c r="M14" i="1" s="1"/>
  <c r="L2" i="1"/>
  <c r="M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2" i="1"/>
  <c r="J2" i="1" s="1"/>
</calcChain>
</file>

<file path=xl/sharedStrings.xml><?xml version="1.0" encoding="utf-8"?>
<sst xmlns="http://schemas.openxmlformats.org/spreadsheetml/2006/main" count="123" uniqueCount="90">
  <si>
    <t>Sequence number</t>
  </si>
  <si>
    <t>Baseline (HEX)</t>
  </si>
  <si>
    <t>Basline (DEC)</t>
  </si>
  <si>
    <t>Baseline (From 0)</t>
  </si>
  <si>
    <t>Exp 1 (HEX)</t>
  </si>
  <si>
    <t>Exp 1 (DEC)</t>
  </si>
  <si>
    <t>Exp 1 (From 0)</t>
  </si>
  <si>
    <t>Exp 2 (HEX)</t>
  </si>
  <si>
    <t>Exp 2 (DEC)</t>
  </si>
  <si>
    <t>Exp 2 (From 0)</t>
  </si>
  <si>
    <t>Exp 3 (HEX)</t>
  </si>
  <si>
    <t>Exp 3 (DEC)</t>
  </si>
  <si>
    <t>Exp 3 (From 0)</t>
  </si>
  <si>
    <t>Exp 4 (HEX)</t>
  </si>
  <si>
    <t>Exp 4 (DEC)</t>
  </si>
  <si>
    <t>Exp 4 (From 0)</t>
  </si>
  <si>
    <t>0c78</t>
  </si>
  <si>
    <t>0c25</t>
  </si>
  <si>
    <t>0c0c</t>
  </si>
  <si>
    <t>0c2c</t>
  </si>
  <si>
    <t>0c6b</t>
  </si>
  <si>
    <t>0c73</t>
  </si>
  <si>
    <t>0c22</t>
  </si>
  <si>
    <t>0c12</t>
  </si>
  <si>
    <t>0c29</t>
  </si>
  <si>
    <t>0c1c</t>
  </si>
  <si>
    <t>0c43</t>
  </si>
  <si>
    <t>0c64</t>
  </si>
  <si>
    <t>0c17</t>
  </si>
  <si>
    <t>0c5f</t>
  </si>
  <si>
    <t>0c5b</t>
  </si>
  <si>
    <t>0c07</t>
  </si>
  <si>
    <t>0c53</t>
  </si>
  <si>
    <t>0c03</t>
  </si>
  <si>
    <t>0c4a</t>
  </si>
  <si>
    <t>0c09</t>
  </si>
  <si>
    <t>0c7c</t>
  </si>
  <si>
    <t>0c3a</t>
  </si>
  <si>
    <t>0bf3</t>
  </si>
  <si>
    <t>0c7a</t>
  </si>
  <si>
    <t>0bf7</t>
  </si>
  <si>
    <t>0bec</t>
  </si>
  <si>
    <t>0c75</t>
  </si>
  <si>
    <t>0c30</t>
  </si>
  <si>
    <t>0bf1</t>
  </si>
  <si>
    <t>0bee</t>
  </si>
  <si>
    <t>0c20</t>
  </si>
  <si>
    <t>0bda</t>
  </si>
  <si>
    <t>0c10</t>
  </si>
  <si>
    <t>0bea</t>
  </si>
  <si>
    <t>0bdf</t>
  </si>
  <si>
    <t>0bdd</t>
  </si>
  <si>
    <t>0bfc</t>
  </si>
  <si>
    <t>0c97</t>
  </si>
  <si>
    <t>0bf5</t>
  </si>
  <si>
    <t>0bd4</t>
  </si>
  <si>
    <t>0bd6</t>
  </si>
  <si>
    <t>0bd0</t>
  </si>
  <si>
    <t>0bd2</t>
  </si>
  <si>
    <t>0ca9</t>
  </si>
  <si>
    <t>0be3</t>
  </si>
  <si>
    <t>0bcd</t>
  </si>
  <si>
    <t>0bc9</t>
  </si>
  <si>
    <t>0bcb</t>
  </si>
  <si>
    <t>0bd8</t>
  </si>
  <si>
    <t>0bc7</t>
  </si>
  <si>
    <t>0bc5</t>
  </si>
  <si>
    <t>0bbe</t>
  </si>
  <si>
    <t>0bbc</t>
  </si>
  <si>
    <t>0cb5</t>
  </si>
  <si>
    <t>0cae</t>
  </si>
  <si>
    <t>0ca6</t>
  </si>
  <si>
    <t>Baseline (Downloaded from EEPROM)</t>
  </si>
  <si>
    <t>Exp 5 (Downloaded from EEPROM)</t>
  </si>
  <si>
    <t>Exp 5 (DEC)</t>
  </si>
  <si>
    <t>Exp 5 (From 0)</t>
  </si>
  <si>
    <t>Exp 6 (Downloaded from EEPROM)</t>
  </si>
  <si>
    <t>Exp 6 (DEC)</t>
  </si>
  <si>
    <t>Exp 6 (From 0)</t>
  </si>
  <si>
    <t>Exp 7 (HEX)</t>
  </si>
  <si>
    <t>Exp 7 (DEC)</t>
  </si>
  <si>
    <t>Exp 7 (From 0)</t>
  </si>
  <si>
    <t>0d73</t>
  </si>
  <si>
    <t>0d6b</t>
  </si>
  <si>
    <t>0d68</t>
  </si>
  <si>
    <t>0d65</t>
  </si>
  <si>
    <t>0d5f</t>
  </si>
  <si>
    <t>0d5d</t>
  </si>
  <si>
    <t>0d5a</t>
  </si>
  <si>
    <t>0d54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</si>
</sst>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0"/>
      <color theme="1"/>
      <name val="Liberation Sans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6DCE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642A-DD5F-44A9-865F-3558BBF4372B}">
  <dimension ref="A1:X49"/>
  <sheetViews>
    <sheetView zoomScale="70" zoomScaleNormal="70" workbookViewId="0">
      <selection activeCell="S24" sqref="S24"/>
    </sheetView>
  </sheetViews>
  <sheetFormatPr defaultColWidth="8.85546875" defaultRowHeight="15"/>
  <cols>
    <col min="1" max="1" width="18.42578125" customWidth="1"/>
    <col min="2" max="2" width="13.28515625" customWidth="1"/>
    <col min="3" max="3" width="13.42578125" customWidth="1"/>
    <col min="4" max="4" width="16.140625" customWidth="1"/>
    <col min="5" max="5" width="11.7109375" customWidth="1"/>
    <col min="6" max="6" width="11.5703125" customWidth="1"/>
    <col min="7" max="7" width="15" customWidth="1"/>
    <col min="8" max="9" width="11.28515625" customWidth="1"/>
    <col min="10" max="10" width="14" customWidth="1"/>
    <col min="11" max="11" width="13.140625" customWidth="1"/>
    <col min="12" max="12" width="11.7109375" customWidth="1"/>
    <col min="13" max="13" width="13.7109375" customWidth="1"/>
    <col min="14" max="14" width="12.42578125" customWidth="1"/>
    <col min="15" max="15" width="12.140625" customWidth="1"/>
    <col min="16" max="16" width="14.5703125" customWidth="1"/>
    <col min="17" max="18" width="10.5703125" customWidth="1"/>
    <col min="19" max="19" width="13.28515625" customWidth="1"/>
  </cols>
  <sheetData>
    <row r="1" spans="1:24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3" t="s">
        <v>8</v>
      </c>
      <c r="J1" s="13" t="s">
        <v>9</v>
      </c>
      <c r="K1" s="12" t="s">
        <v>10</v>
      </c>
      <c r="L1" s="12" t="s">
        <v>11</v>
      </c>
      <c r="M1" s="12" t="s">
        <v>12</v>
      </c>
      <c r="N1" s="14" t="s">
        <v>13</v>
      </c>
      <c r="O1" s="14" t="s">
        <v>14</v>
      </c>
      <c r="P1" s="14" t="s">
        <v>15</v>
      </c>
    </row>
    <row r="2" spans="1:24">
      <c r="A2" s="4">
        <v>1</v>
      </c>
      <c r="B2" s="7" t="s">
        <v>16</v>
      </c>
      <c r="C2" s="8">
        <f>HEX2DEC(B2)</f>
        <v>3192</v>
      </c>
      <c r="D2" s="6">
        <f>C2-3192</f>
        <v>0</v>
      </c>
      <c r="E2" s="4" t="s">
        <v>17</v>
      </c>
      <c r="F2" s="4">
        <f>HEX2DEC(E2)</f>
        <v>3109</v>
      </c>
      <c r="G2" s="4">
        <f>F2-3109</f>
        <v>0</v>
      </c>
      <c r="H2" s="5" t="s">
        <v>18</v>
      </c>
      <c r="I2" s="4">
        <f>HEX2DEC(H2)</f>
        <v>3084</v>
      </c>
      <c r="J2" s="6">
        <f>I2-3084</f>
        <v>0</v>
      </c>
      <c r="K2" s="5" t="s">
        <v>19</v>
      </c>
      <c r="L2" s="6">
        <v>3116</v>
      </c>
      <c r="M2" s="6">
        <f>L2-3116</f>
        <v>0</v>
      </c>
      <c r="N2" s="4" t="s">
        <v>20</v>
      </c>
      <c r="O2" s="4">
        <f>HEX2DEC(N2)</f>
        <v>3179</v>
      </c>
      <c r="P2" s="4">
        <f>O2-3179</f>
        <v>0</v>
      </c>
    </row>
    <row r="3" spans="1:24">
      <c r="A3" s="4">
        <v>2</v>
      </c>
      <c r="B3" s="7" t="s">
        <v>21</v>
      </c>
      <c r="C3" s="8">
        <f>HEX2DEC(B3)</f>
        <v>3187</v>
      </c>
      <c r="D3" s="6">
        <f>C3-3192</f>
        <v>-5</v>
      </c>
      <c r="E3" s="4" t="s">
        <v>22</v>
      </c>
      <c r="F3" s="4">
        <f>HEX2DEC(E3)</f>
        <v>3106</v>
      </c>
      <c r="G3" s="4">
        <f>F3-3109</f>
        <v>-3</v>
      </c>
      <c r="H3" s="5" t="s">
        <v>23</v>
      </c>
      <c r="I3" s="4">
        <f>HEX2DEC(H3)</f>
        <v>3090</v>
      </c>
      <c r="J3" s="6">
        <f>I3-3084</f>
        <v>6</v>
      </c>
      <c r="K3" s="5" t="s">
        <v>24</v>
      </c>
      <c r="L3" s="6">
        <v>3113</v>
      </c>
      <c r="M3" s="6">
        <f>L3-3116</f>
        <v>-3</v>
      </c>
      <c r="N3" s="4"/>
      <c r="O3" s="4"/>
      <c r="P3" s="4"/>
    </row>
    <row r="4" spans="1:24">
      <c r="A4" s="4">
        <v>3</v>
      </c>
      <c r="B4" s="7" t="s">
        <v>20</v>
      </c>
      <c r="C4" s="8">
        <f>HEX2DEC(B4)</f>
        <v>3179</v>
      </c>
      <c r="D4" s="6">
        <f>C4-3192</f>
        <v>-13</v>
      </c>
      <c r="E4" s="4" t="s">
        <v>25</v>
      </c>
      <c r="F4" s="4">
        <f>HEX2DEC(E4)</f>
        <v>3100</v>
      </c>
      <c r="G4" s="4">
        <f>F4-3109</f>
        <v>-9</v>
      </c>
      <c r="H4" s="4"/>
      <c r="I4" s="4"/>
      <c r="J4" s="6"/>
      <c r="K4" s="5" t="s">
        <v>26</v>
      </c>
      <c r="L4" s="6">
        <v>3139</v>
      </c>
      <c r="M4" s="6">
        <f>L4-3116</f>
        <v>23</v>
      </c>
      <c r="N4" s="4"/>
      <c r="O4" s="4"/>
      <c r="P4" s="4"/>
      <c r="U4" s="3"/>
    </row>
    <row r="5" spans="1:24">
      <c r="A5" s="4">
        <v>4</v>
      </c>
      <c r="B5" s="7" t="s">
        <v>27</v>
      </c>
      <c r="C5" s="8">
        <f>HEX2DEC(B5)</f>
        <v>3172</v>
      </c>
      <c r="D5" s="6">
        <f>C5-3192</f>
        <v>-20</v>
      </c>
      <c r="E5" s="4" t="s">
        <v>28</v>
      </c>
      <c r="F5" s="4">
        <f>HEX2DEC(E5)</f>
        <v>3095</v>
      </c>
      <c r="G5" s="4">
        <f>F5-3109</f>
        <v>-14</v>
      </c>
      <c r="H5" s="5" t="s">
        <v>23</v>
      </c>
      <c r="I5" s="4">
        <f>HEX2DEC(H5)</f>
        <v>3090</v>
      </c>
      <c r="J5" s="6">
        <f>I5-3084</f>
        <v>6</v>
      </c>
      <c r="K5" s="4"/>
      <c r="L5" s="6"/>
      <c r="M5" s="6"/>
      <c r="N5" s="4"/>
      <c r="O5" s="4"/>
      <c r="P5" s="4"/>
      <c r="U5" s="3"/>
    </row>
    <row r="6" spans="1:24">
      <c r="A6" s="4">
        <v>5</v>
      </c>
      <c r="B6" s="7" t="s">
        <v>29</v>
      </c>
      <c r="C6" s="8">
        <f>HEX2DEC(B6)</f>
        <v>3167</v>
      </c>
      <c r="D6" s="6">
        <f>C6-3192</f>
        <v>-25</v>
      </c>
      <c r="E6" s="4" t="s">
        <v>28</v>
      </c>
      <c r="F6" s="4">
        <f>HEX2DEC(E6)</f>
        <v>3095</v>
      </c>
      <c r="G6" s="4">
        <f>F6-3109</f>
        <v>-14</v>
      </c>
      <c r="H6" s="4"/>
      <c r="I6" s="4"/>
      <c r="J6" s="6"/>
      <c r="K6" s="4"/>
      <c r="L6" s="6"/>
      <c r="M6" s="6"/>
      <c r="N6" s="4"/>
      <c r="O6" s="4"/>
      <c r="P6" s="4"/>
      <c r="U6" s="3"/>
    </row>
    <row r="7" spans="1:24">
      <c r="A7" s="4">
        <v>6</v>
      </c>
      <c r="B7" s="7" t="s">
        <v>30</v>
      </c>
      <c r="C7" s="8">
        <f>HEX2DEC(B7)</f>
        <v>3163</v>
      </c>
      <c r="D7" s="6">
        <f>C7-3192</f>
        <v>-29</v>
      </c>
      <c r="E7" s="4" t="s">
        <v>28</v>
      </c>
      <c r="F7" s="4">
        <f>HEX2DEC(E7)</f>
        <v>3095</v>
      </c>
      <c r="G7" s="4">
        <f>F7-3109</f>
        <v>-14</v>
      </c>
      <c r="H7" s="5" t="s">
        <v>31</v>
      </c>
      <c r="I7" s="4">
        <f>HEX2DEC(H7)</f>
        <v>3079</v>
      </c>
      <c r="J7" s="6">
        <f>I7-3084</f>
        <v>-5</v>
      </c>
      <c r="K7" s="4"/>
      <c r="L7" s="6"/>
      <c r="M7" s="6"/>
      <c r="N7" s="4"/>
      <c r="O7" s="4"/>
      <c r="P7" s="4"/>
      <c r="U7" s="3"/>
    </row>
    <row r="8" spans="1:24">
      <c r="A8" s="4">
        <v>7</v>
      </c>
      <c r="B8" s="7" t="s">
        <v>32</v>
      </c>
      <c r="C8" s="8">
        <f>HEX2DEC(B8)</f>
        <v>3155</v>
      </c>
      <c r="D8" s="6">
        <f>C8-3192</f>
        <v>-37</v>
      </c>
      <c r="E8" s="4" t="s">
        <v>23</v>
      </c>
      <c r="F8" s="4">
        <f>HEX2DEC(E8)</f>
        <v>3090</v>
      </c>
      <c r="G8" s="4">
        <f>F8-3109</f>
        <v>-19</v>
      </c>
      <c r="H8" s="4"/>
      <c r="I8" s="4"/>
      <c r="J8" s="6"/>
      <c r="K8" s="4"/>
      <c r="L8" s="6"/>
      <c r="M8" s="6"/>
      <c r="N8" s="4"/>
      <c r="O8" s="4"/>
      <c r="P8" s="4"/>
      <c r="U8" s="3"/>
    </row>
    <row r="9" spans="1:24">
      <c r="A9" s="4">
        <v>8</v>
      </c>
      <c r="B9" s="7"/>
      <c r="C9" s="8"/>
      <c r="D9" s="6"/>
      <c r="E9" s="4" t="s">
        <v>18</v>
      </c>
      <c r="F9" s="4">
        <f>HEX2DEC(E9)</f>
        <v>3084</v>
      </c>
      <c r="G9" s="4">
        <f>F9-3109</f>
        <v>-25</v>
      </c>
      <c r="H9" s="5" t="s">
        <v>33</v>
      </c>
      <c r="I9" s="4">
        <f>HEX2DEC(H9)</f>
        <v>3075</v>
      </c>
      <c r="J9" s="6">
        <f>I9-3084</f>
        <v>-9</v>
      </c>
      <c r="K9" s="4"/>
      <c r="L9" s="6"/>
      <c r="M9" s="6"/>
      <c r="N9" s="4"/>
      <c r="O9" s="4"/>
      <c r="P9" s="4"/>
      <c r="U9" s="3"/>
    </row>
    <row r="10" spans="1:24">
      <c r="A10" s="4">
        <v>9</v>
      </c>
      <c r="B10" s="7" t="s">
        <v>34</v>
      </c>
      <c r="C10" s="8">
        <f>HEX2DEC(B10)</f>
        <v>3146</v>
      </c>
      <c r="D10" s="6">
        <f>C10-3192</f>
        <v>-46</v>
      </c>
      <c r="E10" s="4" t="s">
        <v>35</v>
      </c>
      <c r="F10" s="4">
        <f>HEX2DEC(E10)</f>
        <v>3081</v>
      </c>
      <c r="G10" s="4">
        <f>F10-3109</f>
        <v>-28</v>
      </c>
      <c r="H10" s="4"/>
      <c r="I10" s="4"/>
      <c r="J10" s="6"/>
      <c r="K10" s="5" t="s">
        <v>36</v>
      </c>
      <c r="L10" s="6">
        <v>3196</v>
      </c>
      <c r="M10" s="6">
        <f>L10-3116</f>
        <v>80</v>
      </c>
      <c r="N10" s="4"/>
      <c r="O10" s="4"/>
      <c r="P10" s="4"/>
      <c r="U10" s="3"/>
    </row>
    <row r="11" spans="1:24">
      <c r="A11" s="4">
        <v>10</v>
      </c>
      <c r="B11" s="7"/>
      <c r="C11" s="8"/>
      <c r="D11" s="6"/>
      <c r="E11" s="4" t="s">
        <v>31</v>
      </c>
      <c r="F11" s="4">
        <f>HEX2DEC(E11)</f>
        <v>3079</v>
      </c>
      <c r="G11" s="4">
        <f>F11-3109</f>
        <v>-30</v>
      </c>
      <c r="H11" s="4"/>
      <c r="I11" s="4"/>
      <c r="J11" s="6"/>
      <c r="K11" s="4"/>
      <c r="L11" s="6"/>
      <c r="M11" s="6"/>
      <c r="N11" s="4"/>
      <c r="O11" s="4"/>
      <c r="P11" s="4"/>
      <c r="U11" s="3"/>
    </row>
    <row r="12" spans="1:24">
      <c r="A12" s="4">
        <v>11</v>
      </c>
      <c r="B12" s="7"/>
      <c r="C12" s="8"/>
      <c r="D12" s="6"/>
      <c r="E12" s="4"/>
      <c r="F12" s="4"/>
      <c r="G12" s="4"/>
      <c r="H12" s="4"/>
      <c r="I12" s="4"/>
      <c r="J12" s="6"/>
      <c r="K12" s="4"/>
      <c r="L12" s="6"/>
      <c r="M12" s="6"/>
      <c r="N12" s="4"/>
      <c r="O12" s="4"/>
      <c r="P12" s="4"/>
      <c r="U12" s="3"/>
    </row>
    <row r="13" spans="1:24">
      <c r="A13" s="4">
        <v>12</v>
      </c>
      <c r="B13" s="7" t="s">
        <v>37</v>
      </c>
      <c r="C13" s="8">
        <f>HEX2DEC(B13)</f>
        <v>3130</v>
      </c>
      <c r="D13" s="6">
        <f>C13-3192</f>
        <v>-62</v>
      </c>
      <c r="E13" s="4"/>
      <c r="F13" s="4"/>
      <c r="G13" s="4"/>
      <c r="H13" s="5" t="s">
        <v>38</v>
      </c>
      <c r="I13" s="4">
        <f>HEX2DEC(H13)</f>
        <v>3059</v>
      </c>
      <c r="J13" s="6">
        <f>I13-3084</f>
        <v>-25</v>
      </c>
      <c r="K13" s="5" t="s">
        <v>39</v>
      </c>
      <c r="L13" s="6">
        <v>3194</v>
      </c>
      <c r="M13" s="6">
        <f>L13-3116</f>
        <v>78</v>
      </c>
      <c r="N13" s="4"/>
      <c r="O13" s="4"/>
      <c r="P13" s="4"/>
      <c r="U13" s="3"/>
    </row>
    <row r="14" spans="1:24">
      <c r="A14" s="4">
        <v>13</v>
      </c>
      <c r="B14" s="7"/>
      <c r="C14" s="8"/>
      <c r="D14" s="6"/>
      <c r="E14" s="4" t="s">
        <v>40</v>
      </c>
      <c r="F14" s="4">
        <f>HEX2DEC(E14)</f>
        <v>3063</v>
      </c>
      <c r="G14" s="4">
        <f>F14-3109</f>
        <v>-46</v>
      </c>
      <c r="H14" s="5" t="s">
        <v>41</v>
      </c>
      <c r="I14" s="4">
        <f>HEX2DEC(H14)</f>
        <v>3052</v>
      </c>
      <c r="J14" s="6">
        <f>I14-3084</f>
        <v>-32</v>
      </c>
      <c r="K14" s="5" t="s">
        <v>42</v>
      </c>
      <c r="L14" s="6">
        <v>3189</v>
      </c>
      <c r="M14" s="6">
        <f>L14-3116</f>
        <v>73</v>
      </c>
      <c r="N14" s="4"/>
      <c r="O14" s="4"/>
      <c r="P14" s="4"/>
      <c r="U14" s="3"/>
    </row>
    <row r="15" spans="1:24">
      <c r="A15" s="4">
        <v>14</v>
      </c>
      <c r="B15" s="7" t="s">
        <v>43</v>
      </c>
      <c r="C15" s="8">
        <f>HEX2DEC(B15)</f>
        <v>3120</v>
      </c>
      <c r="D15" s="6">
        <f>C15-3192</f>
        <v>-72</v>
      </c>
      <c r="E15" s="4" t="s">
        <v>40</v>
      </c>
      <c r="F15" s="4">
        <f>HEX2DEC(E15)</f>
        <v>3063</v>
      </c>
      <c r="G15" s="4">
        <f>F15-3109</f>
        <v>-46</v>
      </c>
      <c r="H15" s="5" t="s">
        <v>44</v>
      </c>
      <c r="I15" s="4">
        <f>HEX2DEC(H15)</f>
        <v>3057</v>
      </c>
      <c r="J15" s="6">
        <f>I15-3084</f>
        <v>-27</v>
      </c>
      <c r="K15" s="4"/>
      <c r="L15" s="6"/>
      <c r="M15" s="6"/>
      <c r="N15" s="4"/>
      <c r="O15" s="4"/>
      <c r="P15" s="4"/>
      <c r="U15" s="3"/>
    </row>
    <row r="16" spans="1:24">
      <c r="A16" s="4">
        <v>15</v>
      </c>
      <c r="B16" s="7" t="s">
        <v>19</v>
      </c>
      <c r="C16" s="8">
        <f>HEX2DEC(B16)</f>
        <v>3116</v>
      </c>
      <c r="D16" s="6">
        <f>C16-3192</f>
        <v>-76</v>
      </c>
      <c r="E16" s="4" t="s">
        <v>44</v>
      </c>
      <c r="F16" s="4">
        <f>HEX2DEC(E16)</f>
        <v>3057</v>
      </c>
      <c r="G16" s="4">
        <f>F16-3109</f>
        <v>-52</v>
      </c>
      <c r="H16" s="4"/>
      <c r="I16" s="4"/>
      <c r="J16" s="6"/>
      <c r="K16" s="4"/>
      <c r="L16" s="6"/>
      <c r="M16" s="6"/>
      <c r="N16" s="4"/>
      <c r="O16" s="4"/>
      <c r="P16" s="4"/>
      <c r="U16" s="3"/>
      <c r="X16" s="3"/>
    </row>
    <row r="17" spans="1:24">
      <c r="A17" s="4">
        <v>16</v>
      </c>
      <c r="B17" s="7" t="s">
        <v>17</v>
      </c>
      <c r="C17" s="8">
        <f>HEX2DEC(B17)</f>
        <v>3109</v>
      </c>
      <c r="D17" s="6">
        <f>C17-3192</f>
        <v>-83</v>
      </c>
      <c r="E17" s="4" t="s">
        <v>45</v>
      </c>
      <c r="F17" s="4">
        <f>HEX2DEC(E17)</f>
        <v>3054</v>
      </c>
      <c r="G17" s="4">
        <f>F17-3109</f>
        <v>-55</v>
      </c>
      <c r="H17" s="4"/>
      <c r="I17" s="4"/>
      <c r="J17" s="6"/>
      <c r="K17" s="4"/>
      <c r="L17" s="6"/>
      <c r="M17" s="6"/>
      <c r="N17" s="4"/>
      <c r="O17" s="4"/>
      <c r="P17" s="4"/>
      <c r="U17" s="3"/>
      <c r="X17" s="3"/>
    </row>
    <row r="18" spans="1:24">
      <c r="A18" s="4">
        <v>17</v>
      </c>
      <c r="B18" s="7" t="s">
        <v>46</v>
      </c>
      <c r="C18" s="8">
        <f>HEX2DEC(B18)</f>
        <v>3104</v>
      </c>
      <c r="D18" s="6">
        <f>C18-3192</f>
        <v>-88</v>
      </c>
      <c r="E18" s="4"/>
      <c r="F18" s="4"/>
      <c r="G18" s="4"/>
      <c r="H18" s="4"/>
      <c r="I18" s="4"/>
      <c r="J18" s="6"/>
      <c r="K18" s="4"/>
      <c r="L18" s="6"/>
      <c r="M18" s="6"/>
      <c r="N18" s="4"/>
      <c r="O18" s="4"/>
      <c r="P18" s="4"/>
      <c r="U18" s="3"/>
      <c r="X18" s="3"/>
    </row>
    <row r="19" spans="1:24">
      <c r="A19" s="4">
        <v>18</v>
      </c>
      <c r="B19" s="7"/>
      <c r="C19" s="8"/>
      <c r="D19" s="6"/>
      <c r="E19" s="4"/>
      <c r="F19" s="4"/>
      <c r="G19" s="4"/>
      <c r="H19" s="4"/>
      <c r="I19" s="4"/>
      <c r="J19" s="6"/>
      <c r="K19" s="4"/>
      <c r="L19" s="6"/>
      <c r="M19" s="6"/>
      <c r="N19" s="4" t="s">
        <v>43</v>
      </c>
      <c r="O19" s="4">
        <f>HEX2DEC(N19)</f>
        <v>3120</v>
      </c>
      <c r="P19" s="4">
        <f>O19-3179</f>
        <v>-59</v>
      </c>
      <c r="U19" s="3"/>
      <c r="X19" s="3"/>
    </row>
    <row r="20" spans="1:24">
      <c r="A20" s="4">
        <v>19</v>
      </c>
      <c r="B20" s="7" t="s">
        <v>28</v>
      </c>
      <c r="C20" s="8">
        <f>HEX2DEC(B20)</f>
        <v>3095</v>
      </c>
      <c r="D20" s="6">
        <f>C20-3192</f>
        <v>-97</v>
      </c>
      <c r="E20" s="4" t="s">
        <v>41</v>
      </c>
      <c r="F20" s="4">
        <f>HEX2DEC(E20)</f>
        <v>3052</v>
      </c>
      <c r="G20" s="4">
        <f>F20-3109</f>
        <v>-57</v>
      </c>
      <c r="H20" s="5" t="s">
        <v>47</v>
      </c>
      <c r="I20" s="4">
        <f>HEX2DEC(H20)</f>
        <v>3034</v>
      </c>
      <c r="J20" s="6">
        <f>I20-3084</f>
        <v>-50</v>
      </c>
      <c r="K20" s="4"/>
      <c r="L20" s="6"/>
      <c r="M20" s="6"/>
      <c r="N20" s="4"/>
      <c r="O20" s="4"/>
      <c r="P20" s="4"/>
      <c r="U20" s="3"/>
      <c r="X20" s="3"/>
    </row>
    <row r="21" spans="1:24">
      <c r="A21" s="4">
        <v>20</v>
      </c>
      <c r="B21" s="7" t="s">
        <v>48</v>
      </c>
      <c r="C21" s="8">
        <f>HEX2DEC(B21)</f>
        <v>3088</v>
      </c>
      <c r="D21" s="6">
        <f>C21-3192</f>
        <v>-104</v>
      </c>
      <c r="E21" s="4" t="s">
        <v>49</v>
      </c>
      <c r="F21" s="4">
        <f>HEX2DEC(E21)</f>
        <v>3050</v>
      </c>
      <c r="G21" s="4">
        <f>F21-3109</f>
        <v>-59</v>
      </c>
      <c r="H21" s="4"/>
      <c r="I21" s="4"/>
      <c r="J21" s="6"/>
      <c r="K21" s="4"/>
      <c r="L21" s="6"/>
      <c r="M21" s="6"/>
      <c r="N21" s="4"/>
      <c r="O21" s="4"/>
      <c r="P21" s="4"/>
      <c r="U21" s="3"/>
      <c r="X21" s="3"/>
    </row>
    <row r="22" spans="1:24">
      <c r="A22" s="4">
        <v>21</v>
      </c>
      <c r="B22" s="7" t="s">
        <v>18</v>
      </c>
      <c r="C22" s="8">
        <f>HEX2DEC(B22)</f>
        <v>3084</v>
      </c>
      <c r="D22" s="6">
        <f>C22-3192</f>
        <v>-108</v>
      </c>
      <c r="E22" s="4"/>
      <c r="F22" s="4"/>
      <c r="G22" s="4"/>
      <c r="H22" s="4"/>
      <c r="I22" s="4"/>
      <c r="J22" s="6"/>
      <c r="K22" s="4"/>
      <c r="L22" s="6"/>
      <c r="M22" s="6"/>
      <c r="N22" s="4"/>
      <c r="O22" s="4"/>
      <c r="P22" s="4"/>
      <c r="U22" s="3"/>
      <c r="X22" s="3"/>
    </row>
    <row r="23" spans="1:24">
      <c r="A23" s="4">
        <v>22</v>
      </c>
      <c r="B23" s="7" t="s">
        <v>31</v>
      </c>
      <c r="C23" s="8">
        <f>HEX2DEC(B23)</f>
        <v>3079</v>
      </c>
      <c r="D23" s="6">
        <f>C23-3192</f>
        <v>-113</v>
      </c>
      <c r="E23" s="4" t="s">
        <v>50</v>
      </c>
      <c r="F23" s="4">
        <f>HEX2DEC(E23)</f>
        <v>3039</v>
      </c>
      <c r="G23" s="4">
        <f>F23-3109</f>
        <v>-70</v>
      </c>
      <c r="H23" s="4"/>
      <c r="I23" s="4"/>
      <c r="J23" s="6"/>
      <c r="K23" s="6"/>
      <c r="L23" s="6"/>
      <c r="M23" s="6"/>
      <c r="N23" s="4"/>
      <c r="O23" s="4"/>
      <c r="P23" s="4"/>
      <c r="U23" s="3"/>
      <c r="X23" s="3"/>
    </row>
    <row r="24" spans="1:24">
      <c r="A24" s="4">
        <v>23</v>
      </c>
      <c r="B24" s="7" t="s">
        <v>33</v>
      </c>
      <c r="C24" s="8">
        <f>HEX2DEC(B24)</f>
        <v>3075</v>
      </c>
      <c r="D24" s="6">
        <f>C24-3192</f>
        <v>-117</v>
      </c>
      <c r="E24" s="4" t="s">
        <v>50</v>
      </c>
      <c r="F24" s="4">
        <f>HEX2DEC(E24)</f>
        <v>3039</v>
      </c>
      <c r="G24" s="4">
        <f>F24-3109</f>
        <v>-70</v>
      </c>
      <c r="H24" s="5" t="s">
        <v>51</v>
      </c>
      <c r="I24" s="4">
        <f>HEX2DEC(H24)</f>
        <v>3037</v>
      </c>
      <c r="J24" s="6">
        <f>I24-3084</f>
        <v>-47</v>
      </c>
      <c r="K24" s="6"/>
      <c r="L24" s="6"/>
      <c r="M24" s="6"/>
      <c r="N24" s="4"/>
      <c r="O24" s="4"/>
      <c r="P24" s="4"/>
      <c r="U24" s="3"/>
      <c r="X24" s="3"/>
    </row>
    <row r="25" spans="1:24">
      <c r="A25" s="4">
        <v>24</v>
      </c>
      <c r="B25" s="7" t="s">
        <v>52</v>
      </c>
      <c r="C25" s="8">
        <f>HEX2DEC(B25)</f>
        <v>3068</v>
      </c>
      <c r="D25" s="6">
        <f>C25-3192</f>
        <v>-124</v>
      </c>
      <c r="E25" s="4" t="s">
        <v>51</v>
      </c>
      <c r="F25" s="4">
        <f>HEX2DEC(E25)</f>
        <v>3037</v>
      </c>
      <c r="G25" s="4">
        <f>F25-3109</f>
        <v>-72</v>
      </c>
      <c r="H25" s="5" t="s">
        <v>51</v>
      </c>
      <c r="I25" s="4">
        <f>HEX2DEC(H25)</f>
        <v>3037</v>
      </c>
      <c r="J25" s="6">
        <f>I25-3084</f>
        <v>-47</v>
      </c>
      <c r="K25" s="5" t="s">
        <v>53</v>
      </c>
      <c r="L25" s="6">
        <v>3223</v>
      </c>
      <c r="M25" s="6">
        <f>L25-3116</f>
        <v>107</v>
      </c>
      <c r="N25" s="4"/>
      <c r="O25" s="4"/>
      <c r="P25" s="4"/>
      <c r="U25" s="3"/>
      <c r="X25" s="3"/>
    </row>
    <row r="26" spans="1:24">
      <c r="A26" s="4">
        <v>25</v>
      </c>
      <c r="B26" s="7" t="s">
        <v>54</v>
      </c>
      <c r="C26" s="8">
        <f>HEX2DEC(B26)</f>
        <v>3061</v>
      </c>
      <c r="D26" s="6">
        <f>C26-3192</f>
        <v>-131</v>
      </c>
      <c r="E26" s="4"/>
      <c r="F26" s="4"/>
      <c r="G26" s="4"/>
      <c r="H26" s="5" t="s">
        <v>55</v>
      </c>
      <c r="I26" s="4">
        <f>HEX2DEC(H26)</f>
        <v>3028</v>
      </c>
      <c r="J26" s="6">
        <f>I26-3084</f>
        <v>-56</v>
      </c>
      <c r="K26" s="4"/>
      <c r="L26" s="6"/>
      <c r="M26" s="6"/>
      <c r="N26" s="4"/>
      <c r="O26" s="4"/>
      <c r="P26" s="4"/>
      <c r="U26" s="3"/>
      <c r="X26" s="3"/>
    </row>
    <row r="27" spans="1:24">
      <c r="A27" s="4">
        <v>26</v>
      </c>
      <c r="B27" s="7" t="s">
        <v>38</v>
      </c>
      <c r="C27" s="8">
        <f>HEX2DEC(B27)</f>
        <v>3059</v>
      </c>
      <c r="D27" s="6">
        <f>C27-3192</f>
        <v>-133</v>
      </c>
      <c r="E27" s="4" t="s">
        <v>56</v>
      </c>
      <c r="F27" s="4">
        <f>HEX2DEC(E27)</f>
        <v>3030</v>
      </c>
      <c r="G27" s="4">
        <f>F27-3109</f>
        <v>-79</v>
      </c>
      <c r="H27" s="4"/>
      <c r="I27" s="4"/>
      <c r="J27" s="6"/>
      <c r="K27" s="4"/>
      <c r="L27" s="6"/>
      <c r="M27" s="6"/>
      <c r="N27" s="4"/>
      <c r="O27" s="4"/>
      <c r="P27" s="4"/>
      <c r="U27" s="3"/>
      <c r="X27" s="3"/>
    </row>
    <row r="28" spans="1:24">
      <c r="A28" s="4">
        <v>27</v>
      </c>
      <c r="B28" s="7"/>
      <c r="C28" s="8"/>
      <c r="D28" s="6"/>
      <c r="E28" s="4" t="s">
        <v>57</v>
      </c>
      <c r="F28" s="4">
        <f>HEX2DEC(E28)</f>
        <v>3024</v>
      </c>
      <c r="G28" s="4">
        <f>F28-3109</f>
        <v>-85</v>
      </c>
      <c r="H28" s="4"/>
      <c r="I28" s="4"/>
      <c r="J28" s="6"/>
      <c r="K28" s="4"/>
      <c r="L28" s="6"/>
      <c r="M28" s="6"/>
      <c r="N28" s="4"/>
      <c r="O28" s="4"/>
      <c r="P28" s="4"/>
      <c r="U28" s="3"/>
      <c r="X28" s="3"/>
    </row>
    <row r="29" spans="1:24">
      <c r="A29" s="4">
        <v>28</v>
      </c>
      <c r="B29" s="7"/>
      <c r="C29" s="8"/>
      <c r="D29" s="6"/>
      <c r="E29" s="4" t="s">
        <v>58</v>
      </c>
      <c r="F29" s="4">
        <f>HEX2DEC(E29)</f>
        <v>3026</v>
      </c>
      <c r="G29" s="4">
        <f>F29-3109</f>
        <v>-83</v>
      </c>
      <c r="H29" s="4"/>
      <c r="I29" s="4"/>
      <c r="J29" s="6"/>
      <c r="K29" s="5" t="s">
        <v>59</v>
      </c>
      <c r="L29" s="6">
        <v>3241</v>
      </c>
      <c r="M29" s="6">
        <f>L29-3116</f>
        <v>125</v>
      </c>
      <c r="N29" s="4"/>
      <c r="O29" s="4"/>
      <c r="P29" s="4"/>
      <c r="U29" s="3"/>
      <c r="X29" s="3"/>
    </row>
    <row r="30" spans="1:24">
      <c r="A30" s="4">
        <v>29</v>
      </c>
      <c r="B30" s="7" t="s">
        <v>60</v>
      </c>
      <c r="C30" s="8">
        <f>HEX2DEC(B30)</f>
        <v>3043</v>
      </c>
      <c r="D30" s="6">
        <f>C30-3192</f>
        <v>-149</v>
      </c>
      <c r="E30" s="4" t="s">
        <v>61</v>
      </c>
      <c r="F30" s="4">
        <f>HEX2DEC(E30)</f>
        <v>3021</v>
      </c>
      <c r="G30" s="4">
        <f>F30-3109</f>
        <v>-88</v>
      </c>
      <c r="H30" s="5" t="s">
        <v>57</v>
      </c>
      <c r="I30" s="4">
        <f>HEX2DEC(H30)</f>
        <v>3024</v>
      </c>
      <c r="J30" s="6">
        <f>I30-3084</f>
        <v>-60</v>
      </c>
      <c r="K30" s="4"/>
      <c r="L30" s="6"/>
      <c r="M30" s="6"/>
      <c r="N30" s="4"/>
      <c r="O30" s="4"/>
      <c r="P30" s="4"/>
      <c r="U30" s="3"/>
      <c r="X30" s="3"/>
    </row>
    <row r="31" spans="1:24">
      <c r="A31" s="4">
        <v>30</v>
      </c>
      <c r="B31" s="7" t="s">
        <v>51</v>
      </c>
      <c r="C31" s="8">
        <f>HEX2DEC(B31)</f>
        <v>3037</v>
      </c>
      <c r="D31" s="6">
        <f>C31-3192</f>
        <v>-155</v>
      </c>
      <c r="E31" s="4" t="s">
        <v>62</v>
      </c>
      <c r="F31" s="4">
        <f>HEX2DEC(E31)</f>
        <v>3017</v>
      </c>
      <c r="G31" s="4">
        <f>F31-3109</f>
        <v>-92</v>
      </c>
      <c r="H31" s="5" t="s">
        <v>63</v>
      </c>
      <c r="I31" s="4">
        <f>HEX2DEC(H31)</f>
        <v>3019</v>
      </c>
      <c r="J31" s="6">
        <f>I31-3084</f>
        <v>-65</v>
      </c>
      <c r="K31" s="4"/>
      <c r="L31" s="6"/>
      <c r="M31" s="6"/>
      <c r="N31" s="4"/>
      <c r="O31" s="4"/>
      <c r="P31" s="4"/>
      <c r="U31" s="3"/>
      <c r="X31" s="3"/>
    </row>
    <row r="32" spans="1:24">
      <c r="A32" s="4">
        <v>31</v>
      </c>
      <c r="B32" s="7" t="s">
        <v>64</v>
      </c>
      <c r="C32" s="8">
        <f>HEX2DEC(B32)</f>
        <v>3032</v>
      </c>
      <c r="D32" s="6">
        <f>C32-3192</f>
        <v>-160</v>
      </c>
      <c r="E32" s="4"/>
      <c r="F32" s="4"/>
      <c r="G32" s="4"/>
      <c r="H32" s="5" t="s">
        <v>65</v>
      </c>
      <c r="I32" s="4">
        <f>HEX2DEC(H32)</f>
        <v>3015</v>
      </c>
      <c r="J32" s="6">
        <f>I32-3084</f>
        <v>-69</v>
      </c>
      <c r="K32" s="4"/>
      <c r="L32" s="6"/>
      <c r="M32" s="6"/>
      <c r="N32" s="4"/>
      <c r="O32" s="4"/>
      <c r="P32" s="4"/>
      <c r="X32" s="3"/>
    </row>
    <row r="33" spans="1:24">
      <c r="A33" s="4">
        <v>32</v>
      </c>
      <c r="B33" s="7" t="s">
        <v>58</v>
      </c>
      <c r="C33" s="8">
        <f>HEX2DEC(B33)</f>
        <v>3026</v>
      </c>
      <c r="D33" s="6">
        <f>C33-3192</f>
        <v>-166</v>
      </c>
      <c r="E33" s="4" t="s">
        <v>66</v>
      </c>
      <c r="F33" s="4">
        <f>HEX2DEC(E33)</f>
        <v>3013</v>
      </c>
      <c r="G33" s="4">
        <f>F33-3109</f>
        <v>-96</v>
      </c>
      <c r="H33" s="4"/>
      <c r="I33" s="4"/>
      <c r="J33" s="6"/>
      <c r="K33" s="6"/>
      <c r="L33" s="6"/>
      <c r="M33" s="6"/>
      <c r="N33" s="4"/>
      <c r="O33" s="4"/>
      <c r="P33" s="4"/>
      <c r="X33" s="3"/>
    </row>
    <row r="34" spans="1:24">
      <c r="A34" s="4">
        <v>33</v>
      </c>
      <c r="B34" s="7"/>
      <c r="C34" s="8"/>
      <c r="D34" s="6"/>
      <c r="E34" s="4" t="s">
        <v>67</v>
      </c>
      <c r="F34" s="4">
        <f>HEX2DEC(E34)</f>
        <v>3006</v>
      </c>
      <c r="G34" s="4">
        <f>F34-3109</f>
        <v>-103</v>
      </c>
      <c r="H34" s="4"/>
      <c r="I34" s="4"/>
      <c r="J34" s="6"/>
      <c r="K34" s="6"/>
      <c r="L34" s="6"/>
      <c r="M34" s="6"/>
      <c r="N34" s="4"/>
      <c r="O34" s="4"/>
      <c r="P34" s="4"/>
      <c r="X34" s="3"/>
    </row>
    <row r="35" spans="1:24">
      <c r="A35" s="4">
        <v>34</v>
      </c>
      <c r="B35" s="7" t="s">
        <v>62</v>
      </c>
      <c r="C35" s="8">
        <f>HEX2DEC(B35)</f>
        <v>3017</v>
      </c>
      <c r="D35" s="6">
        <f>C35-3192</f>
        <v>-175</v>
      </c>
      <c r="E35" s="4" t="s">
        <v>68</v>
      </c>
      <c r="F35" s="4">
        <f>HEX2DEC(E35)</f>
        <v>3004</v>
      </c>
      <c r="G35" s="4">
        <f>F35-3109</f>
        <v>-105</v>
      </c>
      <c r="H35" s="4"/>
      <c r="I35" s="4"/>
      <c r="J35" s="6"/>
      <c r="K35" s="5" t="s">
        <v>69</v>
      </c>
      <c r="L35" s="6">
        <v>3253</v>
      </c>
      <c r="M35" s="6">
        <f>L35-3116</f>
        <v>137</v>
      </c>
      <c r="N35" s="4"/>
      <c r="O35" s="4"/>
      <c r="P35" s="4"/>
      <c r="X35" s="3"/>
    </row>
    <row r="36" spans="1:24">
      <c r="A36" s="4">
        <v>35</v>
      </c>
      <c r="B36" s="7" t="s">
        <v>66</v>
      </c>
      <c r="C36" s="8">
        <f>HEX2DEC(B36)</f>
        <v>3013</v>
      </c>
      <c r="D36" s="6">
        <f>C36-3192</f>
        <v>-179</v>
      </c>
      <c r="E36" s="4"/>
      <c r="F36" s="4"/>
      <c r="G36" s="4"/>
      <c r="H36" s="4"/>
      <c r="I36" s="4"/>
      <c r="J36" s="6"/>
      <c r="K36" s="4"/>
      <c r="L36" s="6"/>
      <c r="M36" s="6"/>
      <c r="N36" s="4"/>
      <c r="O36" s="4"/>
      <c r="P36" s="4"/>
      <c r="X36" s="3"/>
    </row>
    <row r="37" spans="1:24">
      <c r="A37" s="4">
        <v>36</v>
      </c>
      <c r="B37" s="7" t="s">
        <v>67</v>
      </c>
      <c r="C37" s="8">
        <f>HEX2DEC(B37)</f>
        <v>3006</v>
      </c>
      <c r="D37" s="6">
        <f>C37-3192</f>
        <v>-186</v>
      </c>
      <c r="E37" s="4"/>
      <c r="F37" s="4"/>
      <c r="G37" s="4"/>
      <c r="H37" s="4"/>
      <c r="I37" s="4"/>
      <c r="J37" s="6"/>
      <c r="K37" s="5" t="s">
        <v>70</v>
      </c>
      <c r="L37" s="6">
        <v>3246</v>
      </c>
      <c r="M37" s="6">
        <f>L37-3116</f>
        <v>130</v>
      </c>
      <c r="N37" s="4"/>
      <c r="O37" s="4"/>
      <c r="P37" s="4"/>
      <c r="X37" s="3"/>
    </row>
    <row r="38" spans="1:24">
      <c r="A38" s="4">
        <v>37</v>
      </c>
      <c r="B38" s="7" t="s">
        <v>68</v>
      </c>
      <c r="C38" s="8">
        <f>HEX2DEC(B38)</f>
        <v>3004</v>
      </c>
      <c r="D38" s="6">
        <f>C38-3192</f>
        <v>-188</v>
      </c>
      <c r="E38" s="4"/>
      <c r="F38" s="4"/>
      <c r="G38" s="4"/>
      <c r="H38" s="4"/>
      <c r="I38" s="4"/>
      <c r="J38" s="6"/>
      <c r="K38" s="5" t="s">
        <v>71</v>
      </c>
      <c r="L38" s="6">
        <v>3238</v>
      </c>
      <c r="M38" s="6">
        <f>L38-3116</f>
        <v>122</v>
      </c>
      <c r="N38" s="4"/>
      <c r="O38" s="4"/>
      <c r="P38" s="4"/>
      <c r="X38" s="3"/>
    </row>
    <row r="39" spans="1:24">
      <c r="A39" s="4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X39" s="3"/>
    </row>
    <row r="40" spans="1:24">
      <c r="A40" s="4">
        <v>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X40" s="3"/>
    </row>
    <row r="41" spans="1:24">
      <c r="A41" s="4">
        <v>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X41" s="3"/>
    </row>
    <row r="42" spans="1:24">
      <c r="A42" s="4">
        <v>41</v>
      </c>
      <c r="E42" s="4"/>
      <c r="F42" s="4"/>
      <c r="G42" s="4"/>
      <c r="H42" s="4"/>
      <c r="I42" s="4"/>
      <c r="J42" s="4"/>
      <c r="K42" s="4"/>
      <c r="L42" s="4"/>
      <c r="M42" s="4"/>
      <c r="N42" s="4" t="s">
        <v>54</v>
      </c>
      <c r="O42" s="4">
        <f>HEX2DEC(N42)</f>
        <v>3061</v>
      </c>
      <c r="P42" s="4">
        <f>O42-3179</f>
        <v>-118</v>
      </c>
      <c r="Q42" s="4"/>
      <c r="R42" s="4"/>
      <c r="S42" s="4"/>
      <c r="X42" s="3"/>
    </row>
    <row r="43" spans="1:24">
      <c r="A43" s="4">
        <v>42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24">
      <c r="A44" s="4">
        <v>43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24">
      <c r="A45" s="4">
        <v>44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24">
      <c r="A46" s="4">
        <v>45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24">
      <c r="A47" s="4">
        <v>46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24">
      <c r="A48" s="4">
        <v>47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>
        <v>48</v>
      </c>
      <c r="E49" s="4"/>
      <c r="F49" s="4"/>
      <c r="G49" s="4"/>
      <c r="H49" s="4"/>
      <c r="I49" s="4"/>
      <c r="J49" s="4"/>
      <c r="K49" s="4"/>
      <c r="L49" s="4"/>
      <c r="M49" s="4"/>
      <c r="N49" s="4" t="s">
        <v>64</v>
      </c>
      <c r="O49" s="4">
        <f>HEX2DEC(N49)</f>
        <v>3032</v>
      </c>
      <c r="P49" s="4">
        <f>O49-3179</f>
        <v>-147</v>
      </c>
      <c r="Q49" s="4"/>
      <c r="R49" s="4"/>
      <c r="S49" s="4"/>
    </row>
  </sheetData>
  <sortState xmlns:xlrd2="http://schemas.microsoft.com/office/spreadsheetml/2017/richdata2" ref="A2:A49">
    <sortCondition ref="A2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069-3706-4F3F-A6AC-CD8C3025D591}">
  <dimension ref="A1:AB34"/>
  <sheetViews>
    <sheetView tabSelected="1" zoomScaleNormal="100" workbookViewId="0">
      <selection activeCell="I22" sqref="I22"/>
    </sheetView>
  </sheetViews>
  <sheetFormatPr defaultColWidth="8.85546875" defaultRowHeight="15"/>
  <cols>
    <col min="1" max="1" width="17.7109375" customWidth="1"/>
    <col min="2" max="2" width="34.140625" customWidth="1"/>
    <col min="3" max="3" width="13" customWidth="1"/>
    <col min="4" max="4" width="16.28515625" customWidth="1"/>
    <col min="5" max="5" width="31.140625" customWidth="1"/>
    <col min="6" max="6" width="11.140625" bestFit="1" customWidth="1"/>
    <col min="7" max="7" width="13.85546875" customWidth="1"/>
    <col min="8" max="8" width="31.140625" customWidth="1"/>
    <col min="9" max="9" width="11" customWidth="1"/>
    <col min="10" max="10" width="13.42578125" customWidth="1"/>
    <col min="11" max="11" width="10.85546875" customWidth="1"/>
    <col min="12" max="12" width="11.7109375" customWidth="1"/>
    <col min="13" max="13" width="14" customWidth="1"/>
  </cols>
  <sheetData>
    <row r="1" spans="1:28">
      <c r="A1" s="9" t="s">
        <v>0</v>
      </c>
      <c r="B1" s="10" t="s">
        <v>72</v>
      </c>
      <c r="C1" s="10" t="s">
        <v>2</v>
      </c>
      <c r="D1" s="10" t="s">
        <v>3</v>
      </c>
      <c r="E1" s="11" t="s">
        <v>73</v>
      </c>
      <c r="F1" s="11" t="s">
        <v>74</v>
      </c>
      <c r="G1" s="11" t="s">
        <v>75</v>
      </c>
      <c r="H1" s="12" t="s">
        <v>76</v>
      </c>
      <c r="I1" s="12" t="s">
        <v>77</v>
      </c>
      <c r="J1" s="12" t="s">
        <v>78</v>
      </c>
      <c r="K1" s="13" t="s">
        <v>79</v>
      </c>
      <c r="L1" s="13" t="s">
        <v>80</v>
      </c>
      <c r="M1" s="13" t="s">
        <v>81</v>
      </c>
    </row>
    <row r="2" spans="1:28">
      <c r="A2" s="4">
        <v>1</v>
      </c>
      <c r="B2" s="4">
        <v>174</v>
      </c>
      <c r="C2" s="6">
        <f>(B2 - 0) * (3700 -2800) / (255 - 0) + 2800</f>
        <v>3414.1176470588234</v>
      </c>
      <c r="D2" s="6">
        <f>C2-3414</f>
        <v>0.11764705882342241</v>
      </c>
      <c r="E2" s="4">
        <v>165</v>
      </c>
      <c r="F2" s="6">
        <f>(E2 - 0) * (3700 -2800) / (255 - 0) + 2800</f>
        <v>3382.3529411764707</v>
      </c>
      <c r="G2" s="6">
        <f>F2-3382.35</f>
        <v>2.941176470812934E-3</v>
      </c>
      <c r="H2" s="6">
        <v>169</v>
      </c>
      <c r="I2" s="6">
        <f>(H2 - 0) * (3700 -2800) / (255 - 0) + 2800</f>
        <v>3396.4705882352941</v>
      </c>
      <c r="J2" s="6">
        <f>I2-3396.47</f>
        <v>5.8823529434448574E-4</v>
      </c>
      <c r="K2" s="4" t="s">
        <v>82</v>
      </c>
      <c r="L2" s="6">
        <f>HEX2DEC(K2)</f>
        <v>3443</v>
      </c>
      <c r="M2" s="6">
        <f>L2-3443</f>
        <v>0</v>
      </c>
      <c r="N2" s="4"/>
      <c r="AB2" s="1"/>
    </row>
    <row r="3" spans="1:28">
      <c r="A3" s="4">
        <v>2</v>
      </c>
      <c r="B3" s="4">
        <v>172</v>
      </c>
      <c r="C3" s="6">
        <f t="shared" ref="C3:C16" si="0">(B3 - 0) * (3700 -2800) / (255 - 0) + 2800</f>
        <v>3407.0588235294117</v>
      </c>
      <c r="D3" s="6">
        <f t="shared" ref="D3:D16" si="1">C3-3414</f>
        <v>-6.9411764705882888</v>
      </c>
      <c r="E3" s="4">
        <v>164</v>
      </c>
      <c r="F3" s="6">
        <f t="shared" ref="F3:F16" si="2">(E3 - 0) * (3700 -2800) / (255 - 0) + 2800</f>
        <v>3378.8235294117649</v>
      </c>
      <c r="G3" s="6">
        <f t="shared" ref="G3:G16" si="3">F3-3382.35</f>
        <v>-3.5264705882350427</v>
      </c>
      <c r="H3" s="6">
        <v>171</v>
      </c>
      <c r="I3" s="6">
        <f t="shared" ref="I3:I16" si="4">(H3 - 0) * (3700 -2800) / (255 - 0) + 2800</f>
        <v>3403.5294117647059</v>
      </c>
      <c r="J3" s="6">
        <f t="shared" ref="J3:J16" si="5">I3-3396.47</f>
        <v>7.0594117647060557</v>
      </c>
      <c r="K3" s="4"/>
      <c r="L3" s="6"/>
      <c r="M3" s="6"/>
      <c r="N3" s="4"/>
      <c r="AB3" s="1"/>
    </row>
    <row r="4" spans="1:28">
      <c r="A4" s="4">
        <v>3</v>
      </c>
      <c r="B4" s="4">
        <v>169</v>
      </c>
      <c r="C4" s="6">
        <f t="shared" si="0"/>
        <v>3396.4705882352941</v>
      </c>
      <c r="D4" s="6">
        <f t="shared" si="1"/>
        <v>-17.529411764705856</v>
      </c>
      <c r="E4" s="4">
        <v>164</v>
      </c>
      <c r="F4" s="6">
        <f t="shared" si="2"/>
        <v>3378.8235294117649</v>
      </c>
      <c r="G4" s="6">
        <f t="shared" si="3"/>
        <v>-3.5264705882350427</v>
      </c>
      <c r="H4" s="6">
        <v>173</v>
      </c>
      <c r="I4" s="6">
        <f t="shared" si="4"/>
        <v>3410.5882352941176</v>
      </c>
      <c r="J4" s="6">
        <f t="shared" si="5"/>
        <v>14.118235294117767</v>
      </c>
      <c r="K4" s="4"/>
      <c r="L4" s="6"/>
      <c r="M4" s="6"/>
      <c r="N4" s="4"/>
      <c r="AB4" s="1"/>
    </row>
    <row r="5" spans="1:28">
      <c r="A5" s="4">
        <v>4</v>
      </c>
      <c r="B5" s="4">
        <v>167</v>
      </c>
      <c r="C5" s="6">
        <f t="shared" si="0"/>
        <v>3389.4117647058824</v>
      </c>
      <c r="D5" s="6">
        <f t="shared" si="1"/>
        <v>-24.588235294117567</v>
      </c>
      <c r="E5" s="4">
        <v>163</v>
      </c>
      <c r="F5" s="6">
        <f t="shared" si="2"/>
        <v>3375.2941176470586</v>
      </c>
      <c r="G5" s="6">
        <f t="shared" si="3"/>
        <v>-7.055882352941353</v>
      </c>
      <c r="H5" s="6">
        <v>175</v>
      </c>
      <c r="I5" s="6">
        <f t="shared" si="4"/>
        <v>3417.6470588235293</v>
      </c>
      <c r="J5" s="6">
        <f t="shared" si="5"/>
        <v>21.177058823529478</v>
      </c>
      <c r="K5" s="4" t="s">
        <v>83</v>
      </c>
      <c r="L5" s="6">
        <f t="shared" ref="L5:L14" si="6">HEX2DEC(K5)</f>
        <v>3435</v>
      </c>
      <c r="M5" s="6">
        <f t="shared" ref="M5:M14" si="7">L5-3443</f>
        <v>-8</v>
      </c>
      <c r="N5" s="4"/>
      <c r="AB5" s="1"/>
    </row>
    <row r="6" spans="1:28">
      <c r="A6" s="4">
        <v>5</v>
      </c>
      <c r="B6" s="4">
        <v>166</v>
      </c>
      <c r="C6" s="6">
        <f t="shared" si="0"/>
        <v>3385.8823529411766</v>
      </c>
      <c r="D6" s="6">
        <f t="shared" si="1"/>
        <v>-28.117647058823422</v>
      </c>
      <c r="E6" s="4">
        <v>165</v>
      </c>
      <c r="F6" s="6">
        <f t="shared" si="2"/>
        <v>3382.3529411764707</v>
      </c>
      <c r="G6" s="6">
        <f t="shared" si="3"/>
        <v>2.941176470812934E-3</v>
      </c>
      <c r="H6" s="6">
        <v>176</v>
      </c>
      <c r="I6" s="6">
        <f t="shared" si="4"/>
        <v>3421.1764705882351</v>
      </c>
      <c r="J6" s="6">
        <f t="shared" si="5"/>
        <v>24.706470588235334</v>
      </c>
      <c r="K6" s="4"/>
      <c r="L6" s="6"/>
      <c r="M6" s="6"/>
      <c r="N6" s="4"/>
      <c r="AB6" s="1"/>
    </row>
    <row r="7" spans="1:28">
      <c r="A7" s="4">
        <v>6</v>
      </c>
      <c r="B7" s="4">
        <v>163</v>
      </c>
      <c r="C7" s="6">
        <f t="shared" si="0"/>
        <v>3375.2941176470586</v>
      </c>
      <c r="D7" s="6">
        <f t="shared" si="1"/>
        <v>-38.705882352941444</v>
      </c>
      <c r="E7" s="4">
        <v>164</v>
      </c>
      <c r="F7" s="6">
        <f t="shared" si="2"/>
        <v>3378.8235294117649</v>
      </c>
      <c r="G7" s="6">
        <f t="shared" si="3"/>
        <v>-3.5264705882350427</v>
      </c>
      <c r="H7" s="6">
        <v>180</v>
      </c>
      <c r="I7" s="6">
        <f t="shared" si="4"/>
        <v>3435.2941176470586</v>
      </c>
      <c r="J7" s="6">
        <f t="shared" si="5"/>
        <v>38.824117647058756</v>
      </c>
      <c r="K7" s="4" t="s">
        <v>84</v>
      </c>
      <c r="L7" s="6">
        <f t="shared" si="6"/>
        <v>3432</v>
      </c>
      <c r="M7" s="6">
        <f t="shared" si="7"/>
        <v>-11</v>
      </c>
      <c r="N7" s="4"/>
      <c r="AB7" s="1"/>
    </row>
    <row r="8" spans="1:28">
      <c r="A8" s="4">
        <v>7</v>
      </c>
      <c r="B8" s="4">
        <v>161</v>
      </c>
      <c r="C8" s="6">
        <f t="shared" si="0"/>
        <v>3368.2352941176468</v>
      </c>
      <c r="D8" s="6">
        <f t="shared" si="1"/>
        <v>-45.764705882353155</v>
      </c>
      <c r="E8" s="4">
        <v>166</v>
      </c>
      <c r="F8" s="6">
        <f t="shared" si="2"/>
        <v>3385.8823529411766</v>
      </c>
      <c r="G8" s="6">
        <f t="shared" si="3"/>
        <v>3.5323529411766685</v>
      </c>
      <c r="H8" s="6">
        <v>185</v>
      </c>
      <c r="I8" s="6">
        <f t="shared" si="4"/>
        <v>3452.9411764705883</v>
      </c>
      <c r="J8" s="6">
        <f t="shared" si="5"/>
        <v>56.471176470588489</v>
      </c>
      <c r="K8" s="4" t="s">
        <v>85</v>
      </c>
      <c r="L8" s="6">
        <f t="shared" si="6"/>
        <v>3429</v>
      </c>
      <c r="M8" s="6">
        <f t="shared" si="7"/>
        <v>-14</v>
      </c>
      <c r="N8" s="4"/>
      <c r="AB8" s="1"/>
    </row>
    <row r="9" spans="1:28">
      <c r="A9" s="4">
        <v>8</v>
      </c>
      <c r="B9" s="4">
        <v>159</v>
      </c>
      <c r="C9" s="6">
        <f t="shared" si="0"/>
        <v>3361.1764705882351</v>
      </c>
      <c r="D9" s="6">
        <f t="shared" si="1"/>
        <v>-52.823529411764866</v>
      </c>
      <c r="E9" s="4">
        <v>166</v>
      </c>
      <c r="F9" s="6">
        <f t="shared" si="2"/>
        <v>3385.8823529411766</v>
      </c>
      <c r="G9" s="6">
        <f t="shared" si="3"/>
        <v>3.5323529411766685</v>
      </c>
      <c r="H9" s="6">
        <v>185</v>
      </c>
      <c r="I9" s="6">
        <f t="shared" si="4"/>
        <v>3452.9411764705883</v>
      </c>
      <c r="J9" s="6">
        <f t="shared" si="5"/>
        <v>56.471176470588489</v>
      </c>
      <c r="K9" s="4"/>
      <c r="L9" s="6"/>
      <c r="M9" s="6"/>
      <c r="N9" s="4"/>
      <c r="AB9" s="1"/>
    </row>
    <row r="10" spans="1:28">
      <c r="A10" s="4">
        <v>9</v>
      </c>
      <c r="B10" s="4">
        <v>157</v>
      </c>
      <c r="C10" s="6">
        <f t="shared" si="0"/>
        <v>3354.1176470588234</v>
      </c>
      <c r="D10" s="6">
        <f t="shared" si="1"/>
        <v>-59.882352941176578</v>
      </c>
      <c r="E10" s="4">
        <v>167</v>
      </c>
      <c r="F10" s="6">
        <f t="shared" si="2"/>
        <v>3389.4117647058824</v>
      </c>
      <c r="G10" s="6">
        <f t="shared" si="3"/>
        <v>7.0617647058825241</v>
      </c>
      <c r="H10" s="6">
        <v>188</v>
      </c>
      <c r="I10" s="6">
        <f t="shared" si="4"/>
        <v>3463.5294117647059</v>
      </c>
      <c r="J10" s="6">
        <f t="shared" si="5"/>
        <v>67.059411764706056</v>
      </c>
      <c r="K10" s="4" t="s">
        <v>86</v>
      </c>
      <c r="L10" s="6">
        <f t="shared" si="6"/>
        <v>3423</v>
      </c>
      <c r="M10" s="6">
        <f t="shared" si="7"/>
        <v>-20</v>
      </c>
      <c r="N10" s="4"/>
      <c r="AB10" s="1"/>
    </row>
    <row r="11" spans="1:28">
      <c r="A11" s="4">
        <v>10</v>
      </c>
      <c r="B11" s="4">
        <v>156</v>
      </c>
      <c r="C11" s="6">
        <f t="shared" si="0"/>
        <v>3350.5882352941176</v>
      </c>
      <c r="D11" s="6">
        <f t="shared" si="1"/>
        <v>-63.411764705882433</v>
      </c>
      <c r="E11" s="4">
        <v>167</v>
      </c>
      <c r="F11" s="6">
        <f t="shared" si="2"/>
        <v>3389.4117647058824</v>
      </c>
      <c r="G11" s="6">
        <f t="shared" si="3"/>
        <v>7.0617647058825241</v>
      </c>
      <c r="H11" s="6">
        <v>193</v>
      </c>
      <c r="I11" s="6">
        <f t="shared" si="4"/>
        <v>3481.1764705882351</v>
      </c>
      <c r="J11" s="6">
        <f t="shared" si="5"/>
        <v>84.706470588235334</v>
      </c>
      <c r="K11" s="4" t="s">
        <v>87</v>
      </c>
      <c r="L11" s="6">
        <f t="shared" si="6"/>
        <v>3421</v>
      </c>
      <c r="M11" s="6">
        <f t="shared" si="7"/>
        <v>-22</v>
      </c>
      <c r="N11" s="4"/>
      <c r="AB11" s="1"/>
    </row>
    <row r="12" spans="1:28">
      <c r="A12" s="4">
        <v>11</v>
      </c>
      <c r="B12" s="4">
        <v>153</v>
      </c>
      <c r="C12" s="6">
        <f t="shared" si="0"/>
        <v>3340</v>
      </c>
      <c r="D12" s="6">
        <f t="shared" si="1"/>
        <v>-74</v>
      </c>
      <c r="E12" s="4">
        <v>167</v>
      </c>
      <c r="F12" s="6">
        <f t="shared" si="2"/>
        <v>3389.4117647058824</v>
      </c>
      <c r="G12" s="6">
        <f t="shared" si="3"/>
        <v>7.0617647058825241</v>
      </c>
      <c r="H12" s="6">
        <v>193</v>
      </c>
      <c r="I12" s="6">
        <f t="shared" si="4"/>
        <v>3481.1764705882351</v>
      </c>
      <c r="J12" s="6">
        <f t="shared" si="5"/>
        <v>84.706470588235334</v>
      </c>
      <c r="K12" s="4" t="s">
        <v>88</v>
      </c>
      <c r="L12" s="6">
        <f t="shared" si="6"/>
        <v>3418</v>
      </c>
      <c r="M12" s="6">
        <f t="shared" si="7"/>
        <v>-25</v>
      </c>
      <c r="N12" s="4"/>
    </row>
    <row r="13" spans="1:28">
      <c r="A13" s="4">
        <v>12</v>
      </c>
      <c r="B13" s="4">
        <v>151</v>
      </c>
      <c r="C13" s="6">
        <f t="shared" si="0"/>
        <v>3332.9411764705883</v>
      </c>
      <c r="D13" s="6">
        <f t="shared" si="1"/>
        <v>-81.058823529411711</v>
      </c>
      <c r="E13" s="4">
        <v>167</v>
      </c>
      <c r="F13" s="6">
        <f t="shared" si="2"/>
        <v>3389.4117647058824</v>
      </c>
      <c r="G13" s="6">
        <f t="shared" si="3"/>
        <v>7.0617647058825241</v>
      </c>
      <c r="H13" s="6">
        <v>195</v>
      </c>
      <c r="I13" s="6">
        <f t="shared" si="4"/>
        <v>3488.2352941176468</v>
      </c>
      <c r="J13" s="6">
        <f t="shared" si="5"/>
        <v>91.765294117647045</v>
      </c>
      <c r="K13" s="4"/>
      <c r="L13" s="6"/>
      <c r="M13" s="6"/>
      <c r="N13" s="4"/>
    </row>
    <row r="14" spans="1:28">
      <c r="A14" s="4">
        <v>13</v>
      </c>
      <c r="B14" s="4">
        <v>150</v>
      </c>
      <c r="C14" s="6">
        <f t="shared" si="0"/>
        <v>3329.4117647058824</v>
      </c>
      <c r="D14" s="6">
        <f t="shared" si="1"/>
        <v>-84.588235294117567</v>
      </c>
      <c r="E14" s="4">
        <v>167</v>
      </c>
      <c r="F14" s="6">
        <f t="shared" si="2"/>
        <v>3389.4117647058824</v>
      </c>
      <c r="G14" s="6">
        <f t="shared" si="3"/>
        <v>7.0617647058825241</v>
      </c>
      <c r="H14" s="6">
        <v>198</v>
      </c>
      <c r="I14" s="6">
        <f t="shared" si="4"/>
        <v>3498.8235294117649</v>
      </c>
      <c r="J14" s="6">
        <f t="shared" si="5"/>
        <v>102.35352941176507</v>
      </c>
      <c r="K14" s="4" t="s">
        <v>89</v>
      </c>
      <c r="L14" s="6">
        <f t="shared" si="6"/>
        <v>3412</v>
      </c>
      <c r="M14" s="6">
        <f t="shared" si="7"/>
        <v>-31</v>
      </c>
      <c r="N14" s="4"/>
    </row>
    <row r="15" spans="1:28">
      <c r="A15" s="4">
        <v>14</v>
      </c>
      <c r="B15" s="4">
        <v>147</v>
      </c>
      <c r="C15" s="6">
        <f t="shared" si="0"/>
        <v>3318.8235294117649</v>
      </c>
      <c r="D15" s="6">
        <f t="shared" si="1"/>
        <v>-95.176470588235134</v>
      </c>
      <c r="E15" s="4">
        <v>168</v>
      </c>
      <c r="F15" s="6">
        <f t="shared" si="2"/>
        <v>3392.9411764705883</v>
      </c>
      <c r="G15" s="6">
        <f t="shared" si="3"/>
        <v>10.59117647058838</v>
      </c>
      <c r="H15" s="6">
        <v>204</v>
      </c>
      <c r="I15" s="6">
        <f t="shared" si="4"/>
        <v>3520</v>
      </c>
      <c r="J15" s="6">
        <f t="shared" si="5"/>
        <v>123.5300000000002</v>
      </c>
      <c r="K15" s="4"/>
      <c r="L15" s="6"/>
      <c r="M15" s="6"/>
      <c r="N15" s="4"/>
    </row>
    <row r="16" spans="1:28">
      <c r="A16" s="4">
        <v>15</v>
      </c>
      <c r="B16" s="4">
        <v>145</v>
      </c>
      <c r="C16" s="6">
        <f t="shared" si="0"/>
        <v>3311.7647058823532</v>
      </c>
      <c r="D16" s="6">
        <f t="shared" si="1"/>
        <v>-102.23529411764684</v>
      </c>
      <c r="E16" s="4">
        <v>167</v>
      </c>
      <c r="F16" s="6">
        <f t="shared" si="2"/>
        <v>3389.4117647058824</v>
      </c>
      <c r="G16" s="6">
        <f t="shared" si="3"/>
        <v>7.0617647058825241</v>
      </c>
      <c r="H16" s="6">
        <v>206</v>
      </c>
      <c r="I16" s="6">
        <f t="shared" si="4"/>
        <v>3527.0588235294117</v>
      </c>
      <c r="J16" s="6">
        <f t="shared" si="5"/>
        <v>130.58882352941191</v>
      </c>
      <c r="K16" s="4"/>
      <c r="L16" s="6"/>
      <c r="M16" s="6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20" spans="1:14">
      <c r="F20" s="2"/>
    </row>
    <row r="21" spans="1:14">
      <c r="F21" s="2"/>
    </row>
    <row r="22" spans="1:14">
      <c r="F22" s="2"/>
    </row>
    <row r="23" spans="1:14">
      <c r="F23" s="2"/>
    </row>
    <row r="24" spans="1:14">
      <c r="F24" s="2"/>
    </row>
    <row r="25" spans="1:14">
      <c r="F25" s="2"/>
    </row>
    <row r="26" spans="1:14">
      <c r="F26" s="2"/>
    </row>
    <row r="27" spans="1:14">
      <c r="F27" s="2"/>
    </row>
    <row r="28" spans="1:14">
      <c r="F28" s="2"/>
    </row>
    <row r="29" spans="1:14">
      <c r="F29" s="2"/>
    </row>
    <row r="30" spans="1:14">
      <c r="F30" s="2"/>
    </row>
    <row r="31" spans="1:14">
      <c r="F31" s="2"/>
    </row>
    <row r="32" spans="1:14">
      <c r="F32" s="2"/>
    </row>
    <row r="33" spans="6:6">
      <c r="F33" s="2"/>
    </row>
    <row r="34" spans="6:6">
      <c r="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Troels Gregersen</dc:creator>
  <cp:keywords/>
  <dc:description/>
  <cp:lastModifiedBy>troelsgregersen</cp:lastModifiedBy>
  <cp:revision/>
  <dcterms:created xsi:type="dcterms:W3CDTF">2023-01-05T09:18:17Z</dcterms:created>
  <dcterms:modified xsi:type="dcterms:W3CDTF">2023-04-26T07:44:16Z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2023-01-31T08:30:05Z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34c77088-55bb-4cb7-945f-b7dd429c129e</vt:lpwstr>
  </property>
  <property fmtid="{D5CDD505-2E9C-101B-9397-08002B2CF9AE}" pid="8" name="MSIP_Label_6a2630e2-1ac5-455e-8217-0156b1936a76_ContentBits">
    <vt:lpwstr>0</vt:lpwstr>
  </property>
</Properties>
</file>