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data" sheetId="1" r:id="rId4"/>
    <sheet state="visible" name="numeric_responses" sheetId="2" r:id="rId5"/>
    <sheet state="visible" name="simple_stats" sheetId="3" r:id="rId6"/>
    <sheet state="visible" name="section_scores" sheetId="4" r:id="rId7"/>
    <sheet state="visible" name="enums" sheetId="5" r:id="rId8"/>
  </sheets>
  <definedNames/>
  <calcPr/>
</workbook>
</file>

<file path=xl/sharedStrings.xml><?xml version="1.0" encoding="utf-8"?>
<sst xmlns="http://schemas.openxmlformats.org/spreadsheetml/2006/main" count="1080" uniqueCount="82">
  <si>
    <t>Timestamp</t>
  </si>
  <si>
    <t>I will probably complete the survey</t>
  </si>
  <si>
    <t>Failures are treated as learning opportunities</t>
  </si>
  <si>
    <t>Responsibilities are shared</t>
  </si>
  <si>
    <t>Cross-functional collaboration is encouraged and rewarded</t>
  </si>
  <si>
    <t>New ideas are welcomed</t>
  </si>
  <si>
    <t>Unbiased information is actively sought</t>
  </si>
  <si>
    <t xml:space="preserve">Failures lead to inquiry rather than punishment or shame </t>
  </si>
  <si>
    <t>Our Source Control Management tools easily support my work</t>
  </si>
  <si>
    <t>Our build and task-running tools easily support my work</t>
  </si>
  <si>
    <t>Our package and artifact management tools easily support my work</t>
  </si>
  <si>
    <t>Integrating my work with other [Organization] components or services is simple</t>
  </si>
  <si>
    <t>I can easily make the changes I care about, without unintended side effects</t>
  </si>
  <si>
    <t>Changes made by others rarely cause problems for my work</t>
  </si>
  <si>
    <t>It is easy for me to discover information about what has changed in the [Organization] environments, services or components I depend on</t>
  </si>
  <si>
    <t>It is easy for me to understand how to release my changes</t>
  </si>
  <si>
    <t>It is easy for me to specify the details of the environment in which my service will operate</t>
  </si>
  <si>
    <t>It is easy for me to create the necessary environment(s) for developing and operating my service</t>
  </si>
  <si>
    <t xml:space="preserve">I have access to the compute, storage or network resources I need for developing or operating my service </t>
  </si>
  <si>
    <t xml:space="preserve">I can easily access environments that allow me to experiment safely </t>
  </si>
  <si>
    <t>My experimental environments are easy to use</t>
  </si>
  <si>
    <t>I understand or can easily reference [Organization] policies, standards, and common procedures</t>
  </si>
  <si>
    <t>I usually apply [Organization] policies, standards and common procedures to my work</t>
  </si>
  <si>
    <t>It is easy for me to find information about how [Organization] builds and operates our product and its supporting systems</t>
  </si>
  <si>
    <t xml:space="preserve">I understand the intent of policies, standards and common procedures </t>
  </si>
  <si>
    <t xml:space="preserve">In your job role, how much effort do you estimate you spend as a direct contributor (that is, not delegating or organizing the effort of others). </t>
  </si>
  <si>
    <t>How long have you been a member of [Organization] Engineering?</t>
  </si>
  <si>
    <t xml:space="preserve">Before [Organization], how many software companies did you work for, in some kind of engineering or engineering management capacity? </t>
  </si>
  <si>
    <t xml:space="preserve">What part of building or operating software at [Organization] do you find to be the most frustrating? </t>
  </si>
  <si>
    <t xml:space="preserve">What is your favorite part about building or operating software at [Organization]? </t>
  </si>
  <si>
    <t xml:space="preserve">Is there anything else you would like the world to know about your experience interacting with the [Organization] SDLC? </t>
  </si>
  <si>
    <t>Strongly Agree</t>
  </si>
  <si>
    <t>Agree</t>
  </si>
  <si>
    <t>Strongly Disagree</t>
  </si>
  <si>
    <t>Disagree</t>
  </si>
  <si>
    <t>Neither Agree nor Disagree</t>
  </si>
  <si>
    <t>90-100%</t>
  </si>
  <si>
    <t>0-1 years</t>
  </si>
  <si>
    <t>0 – this is my first job as an engineer at a software company</t>
  </si>
  <si>
    <t>[redacted]</t>
  </si>
  <si>
    <t>80-90%</t>
  </si>
  <si>
    <t>1-3 years</t>
  </si>
  <si>
    <t>1-2</t>
  </si>
  <si>
    <t>2-5</t>
  </si>
  <si>
    <t>70-80%</t>
  </si>
  <si>
    <t>3-5 years</t>
  </si>
  <si>
    <t>7+ years</t>
  </si>
  <si>
    <t>20-30%</t>
  </si>
  <si>
    <t>5-8</t>
  </si>
  <si>
    <t>5-7 years</t>
  </si>
  <si>
    <t>60-70%</t>
  </si>
  <si>
    <t>40-50%</t>
  </si>
  <si>
    <t>10-20%</t>
  </si>
  <si>
    <t>0-10%</t>
  </si>
  <si>
    <t>30-40%</t>
  </si>
  <si>
    <t>2019/12/11 6:06:06 PM PST</t>
  </si>
  <si>
    <t>Question</t>
  </si>
  <si>
    <t>Mean</t>
  </si>
  <si>
    <t>Median</t>
  </si>
  <si>
    <t>Standard Deviation</t>
  </si>
  <si>
    <t>Coefficient of Variation</t>
  </si>
  <si>
    <t>Confidence Interval</t>
  </si>
  <si>
    <t>interval-lower</t>
  </si>
  <si>
    <t>interval-upper</t>
  </si>
  <si>
    <t>Std. Dev</t>
  </si>
  <si>
    <t>CV</t>
  </si>
  <si>
    <t>conf. interval</t>
  </si>
  <si>
    <t>lower-bound</t>
  </si>
  <si>
    <t>upper-bound</t>
  </si>
  <si>
    <t>population</t>
  </si>
  <si>
    <t>sample size</t>
  </si>
  <si>
    <t>confidence level</t>
  </si>
  <si>
    <r>
      <rPr>
        <rFont val="Arial"/>
        <b/>
        <i/>
        <color theme="1"/>
      </rPr>
      <t>[Organization] Engineering Culture</t>
    </r>
    <r>
      <rPr>
        <rFont val="Arial"/>
        <color theme="1"/>
      </rPr>
      <t xml:space="preserve">
</t>
    </r>
  </si>
  <si>
    <t>Overall</t>
  </si>
  <si>
    <t>[Organization] Development Systems</t>
  </si>
  <si>
    <t>Integrating my Work into [Organization] Systems</t>
  </si>
  <si>
    <t xml:space="preserve">Mean
</t>
  </si>
  <si>
    <t>Runtime Environment Management</t>
  </si>
  <si>
    <t xml:space="preserve">
</t>
  </si>
  <si>
    <t>[Organization] Knowledge and Information Sharing</t>
  </si>
  <si>
    <t>likert_key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</si>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</sst>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12.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  <font>
      <b/>
      <color theme="1"/>
      <name val="Arial"/>
      <scheme val="minor"/>
    </font>
    <font>
      <sz val="11.0"/>
      <color rgb="FFF7981D"/>
      <name val="Arial"/>
      <scheme val="minor"/>
    </font>
    <font>
      <color rgb="FF000000"/>
      <name val="Arial"/>
      <scheme val="minor"/>
    </font>
    <font>
      <sz val="11.0"/>
      <color rgb="FF000000"/>
      <name val="Arial"/>
      <scheme val="minor"/>
    </font>
    <font>
      <b/>
      <i/>
      <color theme="1"/>
      <name val="Arial"/>
      <scheme val="minor"/>
    </font>
    <font>
      <sz val="11.0"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2" numFmtId="0" xfId="0" applyAlignment="1" applyFont="1">
      <alignment readingOrder="0"/>
    </xf>
    <xf quotePrefix="1" borderId="0" fillId="0" fontId="1" numFmtId="0" xfId="0" applyFont="1"/>
    <xf borderId="0" fillId="0" fontId="3" numFmtId="0" xfId="0" applyFont="1"/>
    <xf borderId="0" fillId="0" fontId="3" numFmtId="0" xfId="0" applyAlignment="1" applyFont="1">
      <alignment readingOrder="0"/>
    </xf>
    <xf borderId="0" fillId="0" fontId="1" numFmtId="0" xfId="0" applyFont="1"/>
    <xf borderId="0" fillId="0" fontId="0" numFmtId="0" xfId="0" applyFont="1"/>
    <xf borderId="0" fillId="0" fontId="1" numFmtId="165" xfId="0" applyFont="1" applyNumberFormat="1"/>
    <xf borderId="0" fillId="0" fontId="1" numFmtId="9" xfId="0" applyFont="1" applyNumberFormat="1"/>
    <xf borderId="0" fillId="0" fontId="4" numFmtId="0" xfId="0" applyFont="1"/>
    <xf borderId="0" fillId="0" fontId="1" numFmtId="0" xfId="0" applyAlignment="1" applyFont="1">
      <alignment shrinkToFit="0" wrapText="1"/>
    </xf>
    <xf borderId="0" fillId="2" fontId="5" numFmtId="0" xfId="0" applyFill="1" applyFont="1"/>
    <xf borderId="0" fillId="2" fontId="6" numFmtId="0" xfId="0" applyFont="1"/>
    <xf borderId="0" fillId="0" fontId="6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7" numFmtId="0" xfId="0" applyFont="1"/>
    <xf borderId="0" fillId="0" fontId="1" numFmtId="49" xfId="0" applyFont="1" applyNumberFormat="1"/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15.75" customHeight="1">
      <c r="A2" s="3">
        <v>43901.75654853009</v>
      </c>
      <c r="B2" s="1" t="s">
        <v>31</v>
      </c>
      <c r="C2" s="1" t="s">
        <v>32</v>
      </c>
      <c r="D2" s="1" t="s">
        <v>31</v>
      </c>
      <c r="E2" s="1" t="s">
        <v>32</v>
      </c>
      <c r="F2" s="1" t="s">
        <v>32</v>
      </c>
      <c r="G2" s="1" t="s">
        <v>32</v>
      </c>
      <c r="H2" s="1" t="s">
        <v>32</v>
      </c>
      <c r="I2" s="1" t="s">
        <v>33</v>
      </c>
      <c r="J2" s="1" t="s">
        <v>34</v>
      </c>
      <c r="K2" s="1" t="s">
        <v>34</v>
      </c>
      <c r="L2" s="1" t="s">
        <v>35</v>
      </c>
      <c r="M2" s="1" t="s">
        <v>35</v>
      </c>
      <c r="N2" s="1" t="s">
        <v>31</v>
      </c>
      <c r="O2" s="1" t="s">
        <v>35</v>
      </c>
      <c r="P2" s="1" t="s">
        <v>32</v>
      </c>
      <c r="Q2" s="1" t="s">
        <v>32</v>
      </c>
      <c r="R2" s="1" t="s">
        <v>34</v>
      </c>
      <c r="S2" s="1" t="s">
        <v>34</v>
      </c>
      <c r="T2" s="1" t="s">
        <v>31</v>
      </c>
      <c r="U2" s="1" t="s">
        <v>32</v>
      </c>
      <c r="V2" s="1" t="s">
        <v>32</v>
      </c>
      <c r="W2" s="1" t="s">
        <v>32</v>
      </c>
      <c r="X2" s="1" t="s">
        <v>32</v>
      </c>
      <c r="Y2" s="1" t="s">
        <v>32</v>
      </c>
      <c r="Z2" s="1" t="s">
        <v>36</v>
      </c>
      <c r="AA2" s="1" t="s">
        <v>37</v>
      </c>
      <c r="AB2" s="1" t="s">
        <v>38</v>
      </c>
      <c r="AC2" s="2" t="s">
        <v>39</v>
      </c>
      <c r="AD2" s="2" t="s">
        <v>39</v>
      </c>
      <c r="AE2" s="4" t="s">
        <v>39</v>
      </c>
    </row>
    <row r="3" ht="15.75" customHeight="1">
      <c r="A3" s="3">
        <v>43901.75668136574</v>
      </c>
      <c r="B3" s="1" t="s">
        <v>31</v>
      </c>
      <c r="C3" s="1" t="s">
        <v>35</v>
      </c>
      <c r="D3" s="1" t="s">
        <v>35</v>
      </c>
      <c r="E3" s="1" t="s">
        <v>35</v>
      </c>
      <c r="F3" s="1" t="s">
        <v>32</v>
      </c>
      <c r="G3" s="1" t="s">
        <v>34</v>
      </c>
      <c r="H3" s="1" t="s">
        <v>32</v>
      </c>
      <c r="I3" s="1" t="s">
        <v>33</v>
      </c>
      <c r="J3" s="1" t="s">
        <v>33</v>
      </c>
      <c r="K3" s="1" t="s">
        <v>33</v>
      </c>
      <c r="L3" s="1" t="s">
        <v>33</v>
      </c>
      <c r="M3" s="1" t="s">
        <v>33</v>
      </c>
      <c r="N3" s="1" t="s">
        <v>33</v>
      </c>
      <c r="O3" s="1" t="s">
        <v>33</v>
      </c>
      <c r="P3" s="1" t="s">
        <v>33</v>
      </c>
      <c r="Q3" s="1" t="s">
        <v>32</v>
      </c>
      <c r="R3" s="1" t="s">
        <v>31</v>
      </c>
      <c r="S3" s="1" t="s">
        <v>31</v>
      </c>
      <c r="T3" s="1" t="s">
        <v>31</v>
      </c>
      <c r="U3" s="1" t="s">
        <v>31</v>
      </c>
      <c r="V3" s="1" t="s">
        <v>35</v>
      </c>
      <c r="W3" s="1" t="s">
        <v>32</v>
      </c>
      <c r="X3" s="1" t="s">
        <v>35</v>
      </c>
      <c r="Y3" s="1" t="s">
        <v>32</v>
      </c>
      <c r="Z3" s="1" t="s">
        <v>40</v>
      </c>
      <c r="AA3" s="1" t="s">
        <v>41</v>
      </c>
      <c r="AB3" s="5" t="s">
        <v>42</v>
      </c>
      <c r="AC3" s="2" t="s">
        <v>39</v>
      </c>
      <c r="AD3" s="2" t="s">
        <v>39</v>
      </c>
      <c r="AE3" s="4" t="s">
        <v>39</v>
      </c>
    </row>
    <row r="4" ht="15.75" customHeight="1">
      <c r="A4" s="3">
        <v>43901.76023251157</v>
      </c>
      <c r="B4" s="1" t="s">
        <v>31</v>
      </c>
      <c r="C4" s="1" t="s">
        <v>31</v>
      </c>
      <c r="D4" s="1" t="s">
        <v>31</v>
      </c>
      <c r="E4" s="1" t="s">
        <v>32</v>
      </c>
      <c r="F4" s="1" t="s">
        <v>32</v>
      </c>
      <c r="G4" s="1" t="s">
        <v>35</v>
      </c>
      <c r="H4" s="1" t="s">
        <v>31</v>
      </c>
      <c r="I4" s="1" t="s">
        <v>32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32</v>
      </c>
      <c r="O4" s="1" t="s">
        <v>34</v>
      </c>
      <c r="P4" s="1" t="s">
        <v>31</v>
      </c>
      <c r="Q4" s="1" t="s">
        <v>31</v>
      </c>
      <c r="R4" s="1" t="s">
        <v>31</v>
      </c>
      <c r="S4" s="1" t="s">
        <v>32</v>
      </c>
      <c r="T4" s="1" t="s">
        <v>31</v>
      </c>
      <c r="U4" s="1" t="s">
        <v>35</v>
      </c>
      <c r="V4" s="1" t="s">
        <v>32</v>
      </c>
      <c r="W4" s="1" t="s">
        <v>31</v>
      </c>
      <c r="X4" s="1" t="s">
        <v>35</v>
      </c>
      <c r="Y4" s="1" t="s">
        <v>32</v>
      </c>
      <c r="Z4" s="1" t="s">
        <v>40</v>
      </c>
      <c r="AA4" s="1" t="s">
        <v>41</v>
      </c>
      <c r="AB4" s="5" t="s">
        <v>43</v>
      </c>
      <c r="AC4" s="2" t="s">
        <v>39</v>
      </c>
      <c r="AD4" s="2" t="s">
        <v>39</v>
      </c>
      <c r="AE4" s="4" t="s">
        <v>39</v>
      </c>
    </row>
    <row r="5" ht="15.75" customHeight="1">
      <c r="A5" s="3">
        <v>43901.76448798611</v>
      </c>
      <c r="B5" s="1" t="s">
        <v>32</v>
      </c>
      <c r="C5" s="1" t="s">
        <v>32</v>
      </c>
      <c r="D5" s="1" t="s">
        <v>32</v>
      </c>
      <c r="E5" s="1" t="s">
        <v>35</v>
      </c>
      <c r="F5" s="1" t="s">
        <v>32</v>
      </c>
      <c r="G5" s="1" t="s">
        <v>35</v>
      </c>
      <c r="H5" s="1" t="s">
        <v>32</v>
      </c>
      <c r="I5" s="1" t="s">
        <v>32</v>
      </c>
      <c r="J5" s="1" t="s">
        <v>34</v>
      </c>
      <c r="K5" s="1" t="s">
        <v>34</v>
      </c>
      <c r="L5" s="1" t="s">
        <v>34</v>
      </c>
      <c r="M5" s="1" t="s">
        <v>35</v>
      </c>
      <c r="N5" s="1" t="s">
        <v>32</v>
      </c>
      <c r="O5" s="1" t="s">
        <v>34</v>
      </c>
      <c r="P5" s="1" t="s">
        <v>34</v>
      </c>
      <c r="Q5" s="1" t="s">
        <v>35</v>
      </c>
      <c r="R5" s="1" t="s">
        <v>32</v>
      </c>
      <c r="S5" s="1" t="s">
        <v>32</v>
      </c>
      <c r="T5" s="1" t="s">
        <v>32</v>
      </c>
      <c r="U5" s="1" t="s">
        <v>32</v>
      </c>
      <c r="V5" s="1" t="s">
        <v>35</v>
      </c>
      <c r="W5" s="1" t="s">
        <v>32</v>
      </c>
      <c r="X5" s="1" t="s">
        <v>34</v>
      </c>
      <c r="Y5" s="1" t="s">
        <v>35</v>
      </c>
      <c r="Z5" s="1" t="s">
        <v>44</v>
      </c>
      <c r="AA5" s="1" t="s">
        <v>45</v>
      </c>
      <c r="AB5" s="5" t="s">
        <v>42</v>
      </c>
      <c r="AC5" s="2" t="s">
        <v>39</v>
      </c>
      <c r="AD5" s="2" t="s">
        <v>39</v>
      </c>
      <c r="AE5" s="4" t="s">
        <v>39</v>
      </c>
    </row>
    <row r="6" ht="15.75" customHeight="1">
      <c r="A6" s="3">
        <v>43901.78571834491</v>
      </c>
      <c r="B6" s="1" t="s">
        <v>34</v>
      </c>
      <c r="C6" s="1" t="s">
        <v>33</v>
      </c>
      <c r="D6" s="1" t="s">
        <v>34</v>
      </c>
      <c r="E6" s="1" t="s">
        <v>33</v>
      </c>
      <c r="F6" s="1" t="s">
        <v>35</v>
      </c>
      <c r="G6" s="1" t="s">
        <v>33</v>
      </c>
      <c r="H6" s="1" t="s">
        <v>35</v>
      </c>
      <c r="I6" s="1" t="s">
        <v>34</v>
      </c>
      <c r="J6" s="1" t="s">
        <v>33</v>
      </c>
      <c r="K6" s="1" t="s">
        <v>33</v>
      </c>
      <c r="L6" s="1" t="s">
        <v>33</v>
      </c>
      <c r="M6" s="1" t="s">
        <v>33</v>
      </c>
      <c r="N6" s="1" t="s">
        <v>34</v>
      </c>
      <c r="O6" s="1" t="s">
        <v>33</v>
      </c>
      <c r="P6" s="1" t="s">
        <v>33</v>
      </c>
      <c r="Q6" s="1" t="s">
        <v>33</v>
      </c>
      <c r="R6" s="1" t="s">
        <v>33</v>
      </c>
      <c r="S6" s="1" t="s">
        <v>34</v>
      </c>
      <c r="T6" s="1" t="s">
        <v>31</v>
      </c>
      <c r="U6" s="1" t="s">
        <v>33</v>
      </c>
      <c r="V6" s="1" t="s">
        <v>33</v>
      </c>
      <c r="W6" s="1" t="s">
        <v>33</v>
      </c>
      <c r="X6" s="1" t="s">
        <v>33</v>
      </c>
      <c r="Y6" s="1" t="s">
        <v>33</v>
      </c>
      <c r="Z6" s="1" t="s">
        <v>36</v>
      </c>
      <c r="AA6" s="1" t="s">
        <v>45</v>
      </c>
      <c r="AB6" s="5" t="s">
        <v>42</v>
      </c>
      <c r="AC6" s="2" t="s">
        <v>39</v>
      </c>
      <c r="AD6" s="2" t="s">
        <v>39</v>
      </c>
      <c r="AE6" s="4" t="s">
        <v>39</v>
      </c>
    </row>
    <row r="7" ht="15.75" customHeight="1">
      <c r="A7" s="3">
        <v>43901.80273582176</v>
      </c>
      <c r="B7" s="1" t="s">
        <v>32</v>
      </c>
      <c r="C7" s="1" t="s">
        <v>31</v>
      </c>
      <c r="D7" s="1" t="s">
        <v>31</v>
      </c>
      <c r="E7" s="1" t="s">
        <v>35</v>
      </c>
      <c r="F7" s="1" t="s">
        <v>32</v>
      </c>
      <c r="G7" s="1" t="s">
        <v>31</v>
      </c>
      <c r="H7" s="1" t="s">
        <v>31</v>
      </c>
      <c r="I7" s="1" t="s">
        <v>32</v>
      </c>
      <c r="J7" s="1" t="s">
        <v>35</v>
      </c>
      <c r="K7" s="1" t="s">
        <v>35</v>
      </c>
      <c r="L7" s="1" t="s">
        <v>34</v>
      </c>
      <c r="M7" s="1" t="s">
        <v>32</v>
      </c>
      <c r="N7" s="1" t="s">
        <v>32</v>
      </c>
      <c r="O7" s="1" t="s">
        <v>34</v>
      </c>
      <c r="P7" s="1" t="s">
        <v>35</v>
      </c>
      <c r="Q7" s="1" t="s">
        <v>32</v>
      </c>
      <c r="R7" s="1" t="s">
        <v>35</v>
      </c>
      <c r="S7" s="1" t="s">
        <v>31</v>
      </c>
      <c r="T7" s="1" t="s">
        <v>32</v>
      </c>
      <c r="U7" s="1" t="s">
        <v>35</v>
      </c>
      <c r="V7" s="1" t="s">
        <v>33</v>
      </c>
      <c r="W7" s="1" t="s">
        <v>32</v>
      </c>
      <c r="X7" s="1" t="s">
        <v>34</v>
      </c>
      <c r="Y7" s="1" t="s">
        <v>32</v>
      </c>
      <c r="Z7" s="1" t="s">
        <v>40</v>
      </c>
      <c r="AA7" s="1" t="s">
        <v>46</v>
      </c>
      <c r="AB7" s="5" t="s">
        <v>43</v>
      </c>
      <c r="AC7" s="2" t="s">
        <v>39</v>
      </c>
      <c r="AD7" s="2" t="s">
        <v>39</v>
      </c>
      <c r="AE7" s="4" t="s">
        <v>39</v>
      </c>
    </row>
    <row r="8" ht="15.75" customHeight="1">
      <c r="A8" s="3">
        <v>43901.80553971065</v>
      </c>
      <c r="B8" s="1" t="s">
        <v>31</v>
      </c>
      <c r="C8" s="1" t="s">
        <v>32</v>
      </c>
      <c r="D8" s="1" t="s">
        <v>35</v>
      </c>
      <c r="E8" s="1" t="s">
        <v>34</v>
      </c>
      <c r="F8" s="1" t="s">
        <v>35</v>
      </c>
      <c r="G8" s="1" t="s">
        <v>35</v>
      </c>
      <c r="H8" s="1" t="s">
        <v>35</v>
      </c>
      <c r="I8" s="1" t="s">
        <v>34</v>
      </c>
      <c r="J8" s="1" t="s">
        <v>33</v>
      </c>
      <c r="K8" s="1" t="s">
        <v>33</v>
      </c>
      <c r="L8" s="1" t="s">
        <v>33</v>
      </c>
      <c r="M8" s="1" t="s">
        <v>34</v>
      </c>
      <c r="N8" s="1" t="s">
        <v>34</v>
      </c>
      <c r="O8" s="1" t="s">
        <v>33</v>
      </c>
      <c r="P8" s="1" t="s">
        <v>34</v>
      </c>
      <c r="Q8" s="1" t="s">
        <v>33</v>
      </c>
      <c r="R8" s="1" t="s">
        <v>34</v>
      </c>
      <c r="S8" s="1" t="s">
        <v>34</v>
      </c>
      <c r="T8" s="1" t="s">
        <v>34</v>
      </c>
      <c r="U8" s="1" t="s">
        <v>34</v>
      </c>
      <c r="V8" s="1" t="s">
        <v>33</v>
      </c>
      <c r="W8" s="1" t="s">
        <v>33</v>
      </c>
      <c r="X8" s="1" t="s">
        <v>33</v>
      </c>
      <c r="Y8" s="1" t="s">
        <v>32</v>
      </c>
      <c r="Z8" s="1" t="s">
        <v>47</v>
      </c>
      <c r="AA8" s="1" t="s">
        <v>46</v>
      </c>
      <c r="AB8" s="5" t="s">
        <v>42</v>
      </c>
      <c r="AC8" s="2" t="s">
        <v>39</v>
      </c>
      <c r="AD8" s="2" t="s">
        <v>39</v>
      </c>
      <c r="AE8" s="4" t="s">
        <v>39</v>
      </c>
    </row>
    <row r="9" ht="15.75" customHeight="1">
      <c r="A9" s="3">
        <v>43901.80586951389</v>
      </c>
      <c r="B9" s="1" t="s">
        <v>31</v>
      </c>
      <c r="C9" s="1" t="s">
        <v>32</v>
      </c>
      <c r="D9" s="1" t="s">
        <v>32</v>
      </c>
      <c r="E9" s="1" t="s">
        <v>35</v>
      </c>
      <c r="F9" s="1" t="s">
        <v>35</v>
      </c>
      <c r="G9" s="1" t="s">
        <v>32</v>
      </c>
      <c r="H9" s="1" t="s">
        <v>31</v>
      </c>
      <c r="I9" s="1" t="s">
        <v>34</v>
      </c>
      <c r="J9" s="1" t="s">
        <v>35</v>
      </c>
      <c r="K9" s="1" t="s">
        <v>32</v>
      </c>
      <c r="L9" s="1" t="s">
        <v>32</v>
      </c>
      <c r="M9" s="1" t="s">
        <v>34</v>
      </c>
      <c r="N9" s="1" t="s">
        <v>34</v>
      </c>
      <c r="O9" s="1" t="s">
        <v>34</v>
      </c>
      <c r="P9" s="1" t="s">
        <v>34</v>
      </c>
      <c r="Q9" s="1" t="s">
        <v>35</v>
      </c>
      <c r="R9" s="1" t="s">
        <v>35</v>
      </c>
      <c r="S9" s="1" t="s">
        <v>35</v>
      </c>
      <c r="T9" s="1" t="s">
        <v>32</v>
      </c>
      <c r="U9" s="1" t="s">
        <v>35</v>
      </c>
      <c r="V9" s="1" t="s">
        <v>35</v>
      </c>
      <c r="W9" s="1" t="s">
        <v>32</v>
      </c>
      <c r="X9" s="1" t="s">
        <v>34</v>
      </c>
      <c r="Y9" s="1" t="s">
        <v>32</v>
      </c>
      <c r="Z9" s="1" t="s">
        <v>44</v>
      </c>
      <c r="AA9" s="1" t="s">
        <v>45</v>
      </c>
      <c r="AB9" s="5" t="s">
        <v>48</v>
      </c>
      <c r="AC9" s="2" t="s">
        <v>39</v>
      </c>
      <c r="AD9" s="2" t="s">
        <v>39</v>
      </c>
      <c r="AE9" s="4" t="s">
        <v>39</v>
      </c>
    </row>
    <row r="10" ht="15.75" customHeight="1">
      <c r="A10" s="3">
        <v>43901.832295520835</v>
      </c>
      <c r="B10" s="1" t="s">
        <v>31</v>
      </c>
      <c r="C10" s="1" t="s">
        <v>35</v>
      </c>
      <c r="D10" s="1" t="s">
        <v>35</v>
      </c>
      <c r="E10" s="1" t="s">
        <v>35</v>
      </c>
      <c r="F10" s="1" t="s">
        <v>35</v>
      </c>
      <c r="G10" s="1" t="s">
        <v>35</v>
      </c>
      <c r="H10" s="1" t="s">
        <v>35</v>
      </c>
      <c r="I10" s="1" t="s">
        <v>35</v>
      </c>
      <c r="J10" s="1" t="s">
        <v>35</v>
      </c>
      <c r="K10" s="1" t="s">
        <v>35</v>
      </c>
      <c r="L10" s="1" t="s">
        <v>35</v>
      </c>
      <c r="M10" s="1" t="s">
        <v>35</v>
      </c>
      <c r="N10" s="1" t="s">
        <v>35</v>
      </c>
      <c r="O10" s="1" t="s">
        <v>35</v>
      </c>
      <c r="P10" s="1" t="s">
        <v>35</v>
      </c>
      <c r="Q10" s="1" t="s">
        <v>35</v>
      </c>
      <c r="R10" s="1" t="s">
        <v>35</v>
      </c>
      <c r="S10" s="1" t="s">
        <v>35</v>
      </c>
      <c r="T10" s="1" t="s">
        <v>35</v>
      </c>
      <c r="U10" s="1" t="s">
        <v>35</v>
      </c>
      <c r="V10" s="1" t="s">
        <v>35</v>
      </c>
      <c r="W10" s="1" t="s">
        <v>35</v>
      </c>
      <c r="X10" s="1" t="s">
        <v>35</v>
      </c>
      <c r="Y10" s="1" t="s">
        <v>35</v>
      </c>
      <c r="Z10" s="1" t="s">
        <v>36</v>
      </c>
      <c r="AA10" s="1" t="s">
        <v>37</v>
      </c>
      <c r="AB10" s="5" t="s">
        <v>42</v>
      </c>
      <c r="AC10" s="2" t="s">
        <v>39</v>
      </c>
      <c r="AD10" s="2" t="s">
        <v>39</v>
      </c>
      <c r="AE10" s="4" t="s">
        <v>39</v>
      </c>
    </row>
    <row r="11" ht="15.75" customHeight="1">
      <c r="A11" s="3">
        <v>43901.850149618054</v>
      </c>
      <c r="B11" s="1" t="s">
        <v>31</v>
      </c>
      <c r="C11" s="1" t="s">
        <v>32</v>
      </c>
      <c r="D11" s="1" t="s">
        <v>32</v>
      </c>
      <c r="E11" s="1" t="s">
        <v>32</v>
      </c>
      <c r="F11" s="1" t="s">
        <v>31</v>
      </c>
      <c r="G11" s="1" t="s">
        <v>32</v>
      </c>
      <c r="H11" s="1" t="s">
        <v>31</v>
      </c>
      <c r="I11" s="1" t="s">
        <v>35</v>
      </c>
      <c r="J11" s="1" t="s">
        <v>35</v>
      </c>
      <c r="K11" s="1" t="s">
        <v>34</v>
      </c>
      <c r="L11" s="1" t="s">
        <v>35</v>
      </c>
      <c r="M11" s="1" t="s">
        <v>32</v>
      </c>
      <c r="N11" s="1" t="s">
        <v>32</v>
      </c>
      <c r="O11" s="1" t="s">
        <v>35</v>
      </c>
      <c r="P11" s="1" t="s">
        <v>32</v>
      </c>
      <c r="Q11" s="1" t="s">
        <v>32</v>
      </c>
      <c r="R11" s="1" t="s">
        <v>31</v>
      </c>
      <c r="S11" s="1" t="s">
        <v>31</v>
      </c>
      <c r="T11" s="1" t="s">
        <v>31</v>
      </c>
      <c r="U11" s="1" t="s">
        <v>35</v>
      </c>
      <c r="V11" s="1" t="s">
        <v>32</v>
      </c>
      <c r="W11" s="1" t="s">
        <v>35</v>
      </c>
      <c r="X11" s="1" t="s">
        <v>35</v>
      </c>
      <c r="Y11" s="1" t="s">
        <v>35</v>
      </c>
      <c r="Z11" s="1" t="s">
        <v>40</v>
      </c>
      <c r="AA11" s="1" t="s">
        <v>41</v>
      </c>
      <c r="AB11" s="5" t="s">
        <v>42</v>
      </c>
      <c r="AC11" s="2" t="s">
        <v>39</v>
      </c>
      <c r="AD11" s="2" t="s">
        <v>39</v>
      </c>
      <c r="AE11" s="4" t="s">
        <v>39</v>
      </c>
    </row>
    <row r="12" ht="15.75" customHeight="1">
      <c r="A12" s="3">
        <v>43901.97312202546</v>
      </c>
      <c r="B12" s="1" t="s">
        <v>32</v>
      </c>
      <c r="C12" s="1" t="s">
        <v>32</v>
      </c>
      <c r="D12" s="1" t="s">
        <v>35</v>
      </c>
      <c r="E12" s="1" t="s">
        <v>32</v>
      </c>
      <c r="F12" s="1" t="s">
        <v>32</v>
      </c>
      <c r="G12" s="1" t="s">
        <v>31</v>
      </c>
      <c r="H12" s="1" t="s">
        <v>32</v>
      </c>
      <c r="I12" s="1" t="s">
        <v>32</v>
      </c>
      <c r="J12" s="1" t="s">
        <v>32</v>
      </c>
      <c r="K12" s="1" t="s">
        <v>33</v>
      </c>
      <c r="L12" s="1" t="s">
        <v>35</v>
      </c>
      <c r="M12" s="1" t="s">
        <v>32</v>
      </c>
      <c r="N12" s="1" t="s">
        <v>32</v>
      </c>
      <c r="O12" s="1" t="s">
        <v>34</v>
      </c>
      <c r="P12" s="1" t="s">
        <v>32</v>
      </c>
      <c r="Q12" s="1" t="s">
        <v>32</v>
      </c>
      <c r="R12" s="1" t="s">
        <v>32</v>
      </c>
      <c r="S12" s="1" t="s">
        <v>34</v>
      </c>
      <c r="T12" s="1" t="s">
        <v>35</v>
      </c>
      <c r="U12" s="1" t="s">
        <v>32</v>
      </c>
      <c r="V12" s="1" t="s">
        <v>35</v>
      </c>
      <c r="W12" s="1" t="s">
        <v>35</v>
      </c>
      <c r="X12" s="1" t="s">
        <v>35</v>
      </c>
      <c r="Y12" s="1" t="s">
        <v>35</v>
      </c>
      <c r="Z12" s="1" t="s">
        <v>44</v>
      </c>
      <c r="AA12" s="1" t="s">
        <v>45</v>
      </c>
      <c r="AB12" s="5" t="s">
        <v>43</v>
      </c>
      <c r="AC12" s="2" t="s">
        <v>39</v>
      </c>
      <c r="AD12" s="2" t="s">
        <v>39</v>
      </c>
      <c r="AE12" s="4" t="s">
        <v>39</v>
      </c>
    </row>
    <row r="13" ht="15.75" customHeight="1">
      <c r="A13" s="3">
        <v>43901.9824877662</v>
      </c>
      <c r="B13" s="1" t="s">
        <v>34</v>
      </c>
      <c r="C13" s="1" t="s">
        <v>32</v>
      </c>
      <c r="D13" s="1" t="s">
        <v>32</v>
      </c>
      <c r="E13" s="1" t="s">
        <v>32</v>
      </c>
      <c r="F13" s="1" t="s">
        <v>32</v>
      </c>
      <c r="G13" s="1" t="s">
        <v>32</v>
      </c>
      <c r="H13" s="1" t="s">
        <v>32</v>
      </c>
      <c r="I13" s="1" t="s">
        <v>32</v>
      </c>
      <c r="J13" s="1" t="s">
        <v>35</v>
      </c>
      <c r="K13" s="1" t="s">
        <v>33</v>
      </c>
      <c r="L13" s="1" t="s">
        <v>34</v>
      </c>
      <c r="M13" s="1" t="s">
        <v>34</v>
      </c>
      <c r="N13" s="1" t="s">
        <v>33</v>
      </c>
      <c r="O13" s="1" t="s">
        <v>34</v>
      </c>
      <c r="P13" s="1" t="s">
        <v>35</v>
      </c>
      <c r="Q13" s="1" t="s">
        <v>34</v>
      </c>
      <c r="R13" s="1" t="s">
        <v>34</v>
      </c>
      <c r="S13" s="1" t="s">
        <v>34</v>
      </c>
      <c r="T13" s="1" t="s">
        <v>32</v>
      </c>
      <c r="U13" s="1" t="s">
        <v>35</v>
      </c>
      <c r="V13" s="1" t="s">
        <v>32</v>
      </c>
      <c r="W13" s="1" t="s">
        <v>32</v>
      </c>
      <c r="X13" s="1" t="s">
        <v>32</v>
      </c>
      <c r="Y13" s="1" t="s">
        <v>32</v>
      </c>
      <c r="Z13" s="1" t="s">
        <v>40</v>
      </c>
      <c r="AA13" s="1" t="s">
        <v>45</v>
      </c>
      <c r="AB13" s="5" t="s">
        <v>42</v>
      </c>
      <c r="AC13" s="2" t="s">
        <v>39</v>
      </c>
      <c r="AD13" s="2" t="s">
        <v>39</v>
      </c>
      <c r="AE13" s="4" t="s">
        <v>39</v>
      </c>
    </row>
    <row r="14" ht="15.75" customHeight="1">
      <c r="A14" s="3">
        <v>43902.709269224535</v>
      </c>
      <c r="B14" s="1" t="s">
        <v>31</v>
      </c>
      <c r="C14" s="1" t="s">
        <v>32</v>
      </c>
      <c r="D14" s="1" t="s">
        <v>32</v>
      </c>
      <c r="E14" s="1" t="s">
        <v>32</v>
      </c>
      <c r="F14" s="1" t="s">
        <v>31</v>
      </c>
      <c r="G14" s="1" t="s">
        <v>32</v>
      </c>
      <c r="H14" s="1" t="s">
        <v>31</v>
      </c>
      <c r="I14" s="1" t="s">
        <v>33</v>
      </c>
      <c r="J14" s="1" t="s">
        <v>34</v>
      </c>
      <c r="K14" s="1" t="s">
        <v>34</v>
      </c>
      <c r="L14" s="1" t="s">
        <v>34</v>
      </c>
      <c r="M14" s="1" t="s">
        <v>34</v>
      </c>
      <c r="N14" s="1" t="s">
        <v>35</v>
      </c>
      <c r="O14" s="1" t="s">
        <v>34</v>
      </c>
      <c r="P14" s="1" t="s">
        <v>35</v>
      </c>
      <c r="Q14" s="1" t="s">
        <v>32</v>
      </c>
      <c r="R14" s="1" t="s">
        <v>32</v>
      </c>
      <c r="S14" s="1" t="s">
        <v>31</v>
      </c>
      <c r="T14" s="1" t="s">
        <v>32</v>
      </c>
      <c r="U14" s="1" t="s">
        <v>32</v>
      </c>
      <c r="V14" s="1" t="s">
        <v>35</v>
      </c>
      <c r="W14" s="1" t="s">
        <v>32</v>
      </c>
      <c r="X14" s="1" t="s">
        <v>34</v>
      </c>
      <c r="Y14" s="1" t="s">
        <v>35</v>
      </c>
      <c r="Z14" s="1" t="s">
        <v>40</v>
      </c>
      <c r="AA14" s="1" t="s">
        <v>37</v>
      </c>
      <c r="AB14" s="5" t="s">
        <v>43</v>
      </c>
      <c r="AC14" s="2" t="s">
        <v>39</v>
      </c>
      <c r="AD14" s="2" t="s">
        <v>39</v>
      </c>
      <c r="AE14" s="4" t="s">
        <v>39</v>
      </c>
    </row>
    <row r="15" ht="15.75" customHeight="1">
      <c r="A15" s="3">
        <v>43902.80124825232</v>
      </c>
      <c r="B15" s="1" t="s">
        <v>32</v>
      </c>
      <c r="C15" s="1" t="s">
        <v>32</v>
      </c>
      <c r="D15" s="1" t="s">
        <v>32</v>
      </c>
      <c r="E15" s="1" t="s">
        <v>35</v>
      </c>
      <c r="F15" s="1" t="s">
        <v>35</v>
      </c>
      <c r="G15" s="1" t="s">
        <v>32</v>
      </c>
      <c r="H15" s="1" t="s">
        <v>35</v>
      </c>
      <c r="I15" s="1" t="s">
        <v>32</v>
      </c>
      <c r="J15" s="1" t="s">
        <v>35</v>
      </c>
      <c r="K15" s="1" t="s">
        <v>32</v>
      </c>
      <c r="L15" s="1" t="s">
        <v>34</v>
      </c>
      <c r="M15" s="1" t="s">
        <v>35</v>
      </c>
      <c r="N15" s="1" t="s">
        <v>34</v>
      </c>
      <c r="O15" s="1" t="s">
        <v>35</v>
      </c>
      <c r="P15" s="1" t="s">
        <v>32</v>
      </c>
      <c r="Q15" s="1" t="s">
        <v>34</v>
      </c>
      <c r="R15" s="1" t="s">
        <v>35</v>
      </c>
      <c r="S15" s="1" t="s">
        <v>32</v>
      </c>
      <c r="T15" s="1" t="s">
        <v>32</v>
      </c>
      <c r="U15" s="1" t="s">
        <v>35</v>
      </c>
      <c r="V15" s="1" t="s">
        <v>35</v>
      </c>
      <c r="W15" s="1" t="s">
        <v>32</v>
      </c>
      <c r="X15" s="1" t="s">
        <v>35</v>
      </c>
      <c r="Y15" s="1" t="s">
        <v>35</v>
      </c>
      <c r="Z15" s="1" t="s">
        <v>40</v>
      </c>
      <c r="AA15" s="1" t="s">
        <v>37</v>
      </c>
      <c r="AB15" s="5" t="s">
        <v>43</v>
      </c>
      <c r="AC15" s="2" t="s">
        <v>39</v>
      </c>
      <c r="AD15" s="2" t="s">
        <v>39</v>
      </c>
      <c r="AE15" s="4" t="s">
        <v>39</v>
      </c>
    </row>
    <row r="16" ht="15.75" customHeight="1">
      <c r="A16" s="3">
        <v>43902.801613483796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  <c r="H16" s="1" t="s">
        <v>31</v>
      </c>
      <c r="I16" s="1" t="s">
        <v>32</v>
      </c>
      <c r="J16" s="1" t="s">
        <v>31</v>
      </c>
      <c r="K16" s="1" t="s">
        <v>31</v>
      </c>
      <c r="L16" s="1" t="s">
        <v>31</v>
      </c>
      <c r="M16" s="1" t="s">
        <v>35</v>
      </c>
      <c r="N16" s="1" t="s">
        <v>32</v>
      </c>
      <c r="O16" s="1" t="s">
        <v>35</v>
      </c>
      <c r="P16" s="1" t="s">
        <v>32</v>
      </c>
      <c r="Q16" s="1" t="s">
        <v>32</v>
      </c>
      <c r="R16" s="1" t="s">
        <v>32</v>
      </c>
      <c r="S16" s="1" t="s">
        <v>31</v>
      </c>
      <c r="T16" s="1" t="s">
        <v>31</v>
      </c>
      <c r="U16" s="1" t="s">
        <v>31</v>
      </c>
      <c r="V16" s="1" t="s">
        <v>32</v>
      </c>
      <c r="W16" s="1" t="s">
        <v>32</v>
      </c>
      <c r="X16" s="1" t="s">
        <v>35</v>
      </c>
      <c r="Y16" s="1" t="s">
        <v>32</v>
      </c>
      <c r="Z16" s="1" t="s">
        <v>36</v>
      </c>
      <c r="AA16" s="1" t="s">
        <v>45</v>
      </c>
      <c r="AB16" s="5" t="s">
        <v>43</v>
      </c>
      <c r="AC16" s="2" t="s">
        <v>39</v>
      </c>
      <c r="AD16" s="2" t="s">
        <v>39</v>
      </c>
      <c r="AE16" s="4" t="s">
        <v>39</v>
      </c>
    </row>
    <row r="17" ht="15.75" customHeight="1">
      <c r="A17" s="3">
        <v>43903.89695546296</v>
      </c>
      <c r="B17" s="1" t="s">
        <v>31</v>
      </c>
      <c r="C17" s="1" t="s">
        <v>35</v>
      </c>
      <c r="D17" s="1" t="s">
        <v>34</v>
      </c>
      <c r="E17" s="1" t="s">
        <v>34</v>
      </c>
      <c r="F17" s="1" t="s">
        <v>34</v>
      </c>
      <c r="G17" s="1" t="s">
        <v>34</v>
      </c>
      <c r="H17" s="1" t="s">
        <v>35</v>
      </c>
      <c r="I17" s="1" t="s">
        <v>33</v>
      </c>
      <c r="J17" s="1" t="s">
        <v>33</v>
      </c>
      <c r="K17" s="1" t="s">
        <v>33</v>
      </c>
      <c r="L17" s="1" t="s">
        <v>35</v>
      </c>
      <c r="M17" s="1" t="s">
        <v>34</v>
      </c>
      <c r="N17" s="1" t="s">
        <v>35</v>
      </c>
      <c r="O17" s="1" t="s">
        <v>33</v>
      </c>
      <c r="P17" s="1" t="s">
        <v>35</v>
      </c>
      <c r="Q17" s="1" t="s">
        <v>35</v>
      </c>
      <c r="R17" s="1" t="s">
        <v>34</v>
      </c>
      <c r="S17" s="1" t="s">
        <v>32</v>
      </c>
      <c r="T17" s="1" t="s">
        <v>31</v>
      </c>
      <c r="U17" s="1" t="s">
        <v>31</v>
      </c>
      <c r="V17" s="1" t="s">
        <v>32</v>
      </c>
      <c r="W17" s="1" t="s">
        <v>32</v>
      </c>
      <c r="X17" s="1" t="s">
        <v>34</v>
      </c>
      <c r="Y17" s="1" t="s">
        <v>35</v>
      </c>
      <c r="Z17" s="1" t="s">
        <v>44</v>
      </c>
      <c r="AA17" s="1" t="s">
        <v>37</v>
      </c>
      <c r="AB17" s="5" t="s">
        <v>48</v>
      </c>
      <c r="AC17" s="2" t="s">
        <v>39</v>
      </c>
      <c r="AD17" s="2" t="s">
        <v>39</v>
      </c>
      <c r="AE17" s="4" t="s">
        <v>39</v>
      </c>
    </row>
    <row r="18" ht="15.75" customHeight="1">
      <c r="A18" s="3">
        <v>43906.866525150464</v>
      </c>
      <c r="B18" s="1" t="s">
        <v>35</v>
      </c>
      <c r="C18" s="1" t="s">
        <v>35</v>
      </c>
      <c r="D18" s="1" t="s">
        <v>35</v>
      </c>
      <c r="E18" s="1" t="s">
        <v>32</v>
      </c>
      <c r="F18" s="1" t="s">
        <v>35</v>
      </c>
      <c r="G18" s="1" t="s">
        <v>35</v>
      </c>
      <c r="H18" s="1" t="s">
        <v>35</v>
      </c>
      <c r="I18" s="1" t="s">
        <v>34</v>
      </c>
      <c r="J18" s="1" t="s">
        <v>35</v>
      </c>
      <c r="K18" s="1" t="s">
        <v>35</v>
      </c>
      <c r="L18" s="1" t="s">
        <v>32</v>
      </c>
      <c r="M18" s="1" t="s">
        <v>35</v>
      </c>
      <c r="N18" s="1" t="s">
        <v>34</v>
      </c>
      <c r="O18" s="1" t="s">
        <v>34</v>
      </c>
      <c r="P18" s="1" t="s">
        <v>35</v>
      </c>
      <c r="Q18" s="1" t="s">
        <v>35</v>
      </c>
      <c r="R18" s="1" t="s">
        <v>32</v>
      </c>
      <c r="S18" s="1" t="s">
        <v>32</v>
      </c>
      <c r="T18" s="1" t="s">
        <v>32</v>
      </c>
      <c r="U18" s="1" t="s">
        <v>32</v>
      </c>
      <c r="V18" s="1" t="s">
        <v>32</v>
      </c>
      <c r="W18" s="1" t="s">
        <v>32</v>
      </c>
      <c r="X18" s="1" t="s">
        <v>32</v>
      </c>
      <c r="Y18" s="1" t="s">
        <v>32</v>
      </c>
      <c r="Z18" s="1" t="s">
        <v>40</v>
      </c>
      <c r="AA18" s="1" t="s">
        <v>45</v>
      </c>
      <c r="AB18" s="5" t="s">
        <v>43</v>
      </c>
      <c r="AC18" s="2" t="s">
        <v>39</v>
      </c>
      <c r="AD18" s="2" t="s">
        <v>39</v>
      </c>
      <c r="AE18" s="4" t="s">
        <v>39</v>
      </c>
    </row>
    <row r="19" ht="15.75" customHeight="1">
      <c r="A19" s="3">
        <v>43906.94523033565</v>
      </c>
      <c r="B19" s="1" t="s">
        <v>35</v>
      </c>
      <c r="C19" s="1" t="s">
        <v>32</v>
      </c>
      <c r="D19" s="1" t="s">
        <v>32</v>
      </c>
      <c r="E19" s="1" t="s">
        <v>35</v>
      </c>
      <c r="F19" s="1" t="s">
        <v>35</v>
      </c>
      <c r="G19" s="1" t="s">
        <v>35</v>
      </c>
      <c r="H19" s="1" t="s">
        <v>32</v>
      </c>
      <c r="I19" s="1" t="s">
        <v>35</v>
      </c>
      <c r="J19" s="1" t="s">
        <v>34</v>
      </c>
      <c r="K19" s="1" t="s">
        <v>34</v>
      </c>
      <c r="L19" s="1" t="s">
        <v>35</v>
      </c>
      <c r="M19" s="1" t="s">
        <v>34</v>
      </c>
      <c r="N19" s="1" t="s">
        <v>35</v>
      </c>
      <c r="O19" s="1" t="s">
        <v>34</v>
      </c>
      <c r="P19" s="1" t="s">
        <v>34</v>
      </c>
      <c r="Q19" s="1" t="s">
        <v>35</v>
      </c>
      <c r="R19" s="1" t="s">
        <v>34</v>
      </c>
      <c r="S19" s="1" t="s">
        <v>32</v>
      </c>
      <c r="T19" s="1" t="s">
        <v>32</v>
      </c>
      <c r="U19" s="1" t="s">
        <v>35</v>
      </c>
      <c r="V19" s="1" t="s">
        <v>34</v>
      </c>
      <c r="W19" s="1" t="s">
        <v>35</v>
      </c>
      <c r="X19" s="1" t="s">
        <v>34</v>
      </c>
      <c r="Y19" s="1" t="s">
        <v>32</v>
      </c>
      <c r="Z19" s="1" t="s">
        <v>44</v>
      </c>
      <c r="AA19" s="1" t="s">
        <v>49</v>
      </c>
      <c r="AB19" s="5" t="s">
        <v>48</v>
      </c>
      <c r="AC19" s="2" t="s">
        <v>39</v>
      </c>
      <c r="AD19" s="2" t="s">
        <v>39</v>
      </c>
      <c r="AE19" s="4" t="s">
        <v>39</v>
      </c>
    </row>
    <row r="20" ht="15.75" customHeight="1">
      <c r="A20" s="3">
        <v>43907.97057327547</v>
      </c>
      <c r="C20" s="1" t="s">
        <v>32</v>
      </c>
      <c r="D20" s="1" t="s">
        <v>32</v>
      </c>
      <c r="E20" s="1" t="s">
        <v>35</v>
      </c>
      <c r="F20" s="1" t="s">
        <v>32</v>
      </c>
      <c r="G20" s="1" t="s">
        <v>35</v>
      </c>
      <c r="H20" s="1" t="s">
        <v>32</v>
      </c>
      <c r="I20" s="1" t="s">
        <v>32</v>
      </c>
      <c r="J20" s="1" t="s">
        <v>32</v>
      </c>
      <c r="K20" s="1" t="s">
        <v>35</v>
      </c>
      <c r="L20" s="1" t="s">
        <v>35</v>
      </c>
      <c r="M20" s="1" t="s">
        <v>35</v>
      </c>
      <c r="N20" s="1" t="s">
        <v>32</v>
      </c>
      <c r="O20" s="1" t="s">
        <v>34</v>
      </c>
      <c r="P20" s="1" t="s">
        <v>32</v>
      </c>
      <c r="Q20" s="1" t="s">
        <v>34</v>
      </c>
      <c r="R20" s="1" t="s">
        <v>35</v>
      </c>
      <c r="S20" s="1" t="s">
        <v>32</v>
      </c>
      <c r="T20" s="1" t="s">
        <v>35</v>
      </c>
      <c r="U20" s="1" t="s">
        <v>35</v>
      </c>
      <c r="V20" s="1" t="s">
        <v>35</v>
      </c>
      <c r="W20" s="1" t="s">
        <v>35</v>
      </c>
      <c r="X20" s="1" t="s">
        <v>34</v>
      </c>
      <c r="Y20" s="1" t="s">
        <v>35</v>
      </c>
      <c r="Z20" s="1" t="s">
        <v>50</v>
      </c>
      <c r="AA20" s="1" t="s">
        <v>49</v>
      </c>
      <c r="AB20" s="5" t="s">
        <v>43</v>
      </c>
      <c r="AC20" s="2" t="s">
        <v>39</v>
      </c>
      <c r="AD20" s="2" t="s">
        <v>39</v>
      </c>
      <c r="AE20" s="4" t="s">
        <v>39</v>
      </c>
    </row>
    <row r="21" ht="15.75" customHeight="1">
      <c r="A21" s="3">
        <v>43907.97401638889</v>
      </c>
      <c r="B21" s="1" t="s">
        <v>31</v>
      </c>
      <c r="C21" s="1" t="s">
        <v>32</v>
      </c>
      <c r="D21" s="1" t="s">
        <v>34</v>
      </c>
      <c r="E21" s="1" t="s">
        <v>32</v>
      </c>
      <c r="F21" s="1" t="s">
        <v>32</v>
      </c>
      <c r="G21" s="1" t="s">
        <v>32</v>
      </c>
      <c r="H21" s="1" t="s">
        <v>31</v>
      </c>
      <c r="I21" s="1" t="s">
        <v>33</v>
      </c>
      <c r="J21" s="1" t="s">
        <v>34</v>
      </c>
      <c r="K21" s="1" t="s">
        <v>33</v>
      </c>
      <c r="L21" s="1" t="s">
        <v>33</v>
      </c>
      <c r="M21" s="1" t="s">
        <v>34</v>
      </c>
      <c r="N21" s="1" t="s">
        <v>32</v>
      </c>
      <c r="O21" s="1" t="s">
        <v>33</v>
      </c>
      <c r="P21" s="1" t="s">
        <v>32</v>
      </c>
      <c r="Q21" s="1" t="s">
        <v>31</v>
      </c>
      <c r="R21" s="1" t="s">
        <v>31</v>
      </c>
      <c r="S21" s="1" t="s">
        <v>31</v>
      </c>
      <c r="T21" s="1" t="s">
        <v>31</v>
      </c>
      <c r="U21" s="1" t="s">
        <v>31</v>
      </c>
      <c r="V21" s="1" t="s">
        <v>34</v>
      </c>
      <c r="W21" s="1" t="s">
        <v>35</v>
      </c>
      <c r="X21" s="1" t="s">
        <v>34</v>
      </c>
      <c r="Y21" s="1" t="s">
        <v>35</v>
      </c>
      <c r="Z21" s="1" t="s">
        <v>40</v>
      </c>
      <c r="AA21" s="1" t="s">
        <v>41</v>
      </c>
      <c r="AB21" s="5" t="s">
        <v>43</v>
      </c>
      <c r="AC21" s="2" t="s">
        <v>39</v>
      </c>
      <c r="AD21" s="2" t="s">
        <v>39</v>
      </c>
      <c r="AE21" s="4" t="s">
        <v>39</v>
      </c>
    </row>
    <row r="22" ht="15.75" customHeight="1">
      <c r="A22" s="3">
        <v>43907.977683958336</v>
      </c>
      <c r="B22" s="1" t="s">
        <v>31</v>
      </c>
      <c r="C22" s="1" t="s">
        <v>31</v>
      </c>
      <c r="D22" s="1" t="s">
        <v>31</v>
      </c>
      <c r="E22" s="1" t="s">
        <v>35</v>
      </c>
      <c r="F22" s="1" t="s">
        <v>32</v>
      </c>
      <c r="G22" s="1" t="s">
        <v>32</v>
      </c>
      <c r="H22" s="1" t="s">
        <v>31</v>
      </c>
      <c r="I22" s="1" t="s">
        <v>32</v>
      </c>
      <c r="J22" s="1" t="s">
        <v>32</v>
      </c>
      <c r="K22" s="1" t="s">
        <v>32</v>
      </c>
      <c r="L22" s="1" t="s">
        <v>35</v>
      </c>
      <c r="M22" s="1" t="s">
        <v>34</v>
      </c>
      <c r="N22" s="1" t="s">
        <v>32</v>
      </c>
      <c r="O22" s="1" t="s">
        <v>35</v>
      </c>
      <c r="P22" s="1" t="s">
        <v>32</v>
      </c>
      <c r="Q22" s="1" t="s">
        <v>32</v>
      </c>
      <c r="R22" s="1" t="s">
        <v>32</v>
      </c>
      <c r="S22" s="1" t="s">
        <v>32</v>
      </c>
      <c r="T22" s="1" t="s">
        <v>31</v>
      </c>
      <c r="U22" s="1" t="s">
        <v>31</v>
      </c>
      <c r="V22" s="1" t="s">
        <v>35</v>
      </c>
      <c r="W22" s="1" t="s">
        <v>32</v>
      </c>
      <c r="X22" s="1" t="s">
        <v>32</v>
      </c>
      <c r="Y22" s="1" t="s">
        <v>32</v>
      </c>
      <c r="Z22" s="1" t="s">
        <v>44</v>
      </c>
      <c r="AA22" s="1" t="s">
        <v>49</v>
      </c>
      <c r="AB22" s="5" t="s">
        <v>48</v>
      </c>
      <c r="AC22" s="2" t="s">
        <v>39</v>
      </c>
      <c r="AD22" s="2" t="s">
        <v>39</v>
      </c>
      <c r="AE22" s="4" t="s">
        <v>39</v>
      </c>
    </row>
    <row r="23" ht="15.75" customHeight="1">
      <c r="A23" s="3">
        <v>43907.98150716435</v>
      </c>
      <c r="B23" s="1" t="s">
        <v>35</v>
      </c>
      <c r="C23" s="1" t="s">
        <v>32</v>
      </c>
      <c r="D23" s="1" t="s">
        <v>35</v>
      </c>
      <c r="E23" s="1" t="s">
        <v>35</v>
      </c>
      <c r="F23" s="1" t="s">
        <v>32</v>
      </c>
      <c r="G23" s="1" t="s">
        <v>32</v>
      </c>
      <c r="H23" s="1" t="s">
        <v>32</v>
      </c>
      <c r="I23" s="1" t="s">
        <v>33</v>
      </c>
      <c r="J23" s="1" t="s">
        <v>32</v>
      </c>
      <c r="K23" s="1" t="s">
        <v>33</v>
      </c>
      <c r="L23" s="1" t="s">
        <v>35</v>
      </c>
      <c r="M23" s="1" t="s">
        <v>34</v>
      </c>
      <c r="N23" s="1" t="s">
        <v>35</v>
      </c>
      <c r="O23" s="1" t="s">
        <v>32</v>
      </c>
      <c r="P23" s="1" t="s">
        <v>34</v>
      </c>
      <c r="Q23" s="1" t="s">
        <v>34</v>
      </c>
      <c r="R23" s="1" t="s">
        <v>35</v>
      </c>
      <c r="S23" s="1" t="s">
        <v>35</v>
      </c>
      <c r="T23" s="1" t="s">
        <v>35</v>
      </c>
      <c r="U23" s="1" t="s">
        <v>32</v>
      </c>
      <c r="V23" s="1" t="s">
        <v>32</v>
      </c>
      <c r="W23" s="1" t="s">
        <v>32</v>
      </c>
      <c r="X23" s="1" t="s">
        <v>33</v>
      </c>
      <c r="Y23" s="1" t="s">
        <v>31</v>
      </c>
      <c r="Z23" s="1" t="s">
        <v>44</v>
      </c>
      <c r="AA23" s="1" t="s">
        <v>41</v>
      </c>
      <c r="AB23" s="5" t="s">
        <v>42</v>
      </c>
      <c r="AC23" s="2" t="s">
        <v>39</v>
      </c>
      <c r="AD23" s="2" t="s">
        <v>39</v>
      </c>
      <c r="AE23" s="4" t="s">
        <v>39</v>
      </c>
    </row>
    <row r="24" ht="15.75" customHeight="1">
      <c r="A24" s="3">
        <v>43907.984509120375</v>
      </c>
      <c r="B24" s="1" t="s">
        <v>35</v>
      </c>
      <c r="C24" s="1" t="s">
        <v>32</v>
      </c>
      <c r="D24" s="1" t="s">
        <v>32</v>
      </c>
      <c r="E24" s="1" t="s">
        <v>31</v>
      </c>
      <c r="F24" s="1" t="s">
        <v>32</v>
      </c>
      <c r="G24" s="1" t="s">
        <v>32</v>
      </c>
      <c r="H24" s="1" t="s">
        <v>32</v>
      </c>
      <c r="I24" s="1" t="s">
        <v>35</v>
      </c>
      <c r="J24" s="1" t="s">
        <v>35</v>
      </c>
      <c r="K24" s="1" t="s">
        <v>35</v>
      </c>
      <c r="L24" s="1" t="s">
        <v>34</v>
      </c>
      <c r="M24" s="1" t="s">
        <v>35</v>
      </c>
      <c r="N24" s="1" t="s">
        <v>32</v>
      </c>
      <c r="O24" s="1" t="s">
        <v>34</v>
      </c>
      <c r="P24" s="1" t="s">
        <v>32</v>
      </c>
      <c r="Q24" s="1" t="s">
        <v>34</v>
      </c>
      <c r="R24" s="1" t="s">
        <v>35</v>
      </c>
      <c r="S24" s="1" t="s">
        <v>34</v>
      </c>
      <c r="T24" s="1" t="s">
        <v>31</v>
      </c>
      <c r="U24" s="1" t="s">
        <v>31</v>
      </c>
      <c r="V24" s="1" t="s">
        <v>34</v>
      </c>
      <c r="W24" s="1" t="s">
        <v>32</v>
      </c>
      <c r="X24" s="1" t="s">
        <v>34</v>
      </c>
      <c r="Y24" s="1" t="s">
        <v>31</v>
      </c>
      <c r="Z24" s="1" t="s">
        <v>51</v>
      </c>
      <c r="AA24" s="1" t="s">
        <v>41</v>
      </c>
      <c r="AB24" s="5" t="s">
        <v>42</v>
      </c>
      <c r="AC24" s="2" t="s">
        <v>39</v>
      </c>
      <c r="AD24" s="2" t="s">
        <v>39</v>
      </c>
      <c r="AE24" s="4" t="s">
        <v>39</v>
      </c>
    </row>
    <row r="25" ht="24.0" customHeight="1">
      <c r="A25" s="3">
        <v>43907.99248798611</v>
      </c>
      <c r="B25" s="1" t="s">
        <v>32</v>
      </c>
      <c r="C25" s="1" t="s">
        <v>32</v>
      </c>
      <c r="D25" s="1" t="s">
        <v>32</v>
      </c>
      <c r="E25" s="1" t="s">
        <v>32</v>
      </c>
      <c r="F25" s="1" t="s">
        <v>32</v>
      </c>
      <c r="G25" s="1" t="s">
        <v>32</v>
      </c>
      <c r="H25" s="1" t="s">
        <v>32</v>
      </c>
      <c r="I25" s="1" t="s">
        <v>31</v>
      </c>
      <c r="J25" s="1" t="s">
        <v>31</v>
      </c>
      <c r="K25" s="1" t="s">
        <v>31</v>
      </c>
      <c r="L25" s="1" t="s">
        <v>32</v>
      </c>
      <c r="M25" s="1" t="s">
        <v>31</v>
      </c>
      <c r="N25" s="1" t="s">
        <v>32</v>
      </c>
      <c r="O25" s="1" t="s">
        <v>35</v>
      </c>
      <c r="P25" s="1" t="s">
        <v>31</v>
      </c>
      <c r="Q25" s="1" t="s">
        <v>35</v>
      </c>
      <c r="R25" s="1" t="s">
        <v>32</v>
      </c>
      <c r="S25" s="1" t="s">
        <v>32</v>
      </c>
      <c r="T25" s="1" t="s">
        <v>31</v>
      </c>
      <c r="U25" s="1" t="s">
        <v>32</v>
      </c>
      <c r="V25" s="1" t="s">
        <v>32</v>
      </c>
      <c r="W25" s="1" t="s">
        <v>32</v>
      </c>
      <c r="X25" s="1" t="s">
        <v>35</v>
      </c>
      <c r="Y25" s="1" t="s">
        <v>32</v>
      </c>
      <c r="Z25" s="1" t="s">
        <v>52</v>
      </c>
      <c r="AA25" s="1" t="s">
        <v>49</v>
      </c>
      <c r="AB25" s="5" t="s">
        <v>43</v>
      </c>
      <c r="AC25" s="2" t="s">
        <v>39</v>
      </c>
      <c r="AD25" s="2" t="s">
        <v>39</v>
      </c>
      <c r="AE25" s="4" t="s">
        <v>39</v>
      </c>
    </row>
    <row r="26" ht="15.75" customHeight="1">
      <c r="A26" s="3">
        <v>43907.99459814814</v>
      </c>
      <c r="B26" s="1" t="s">
        <v>32</v>
      </c>
      <c r="C26" s="1" t="s">
        <v>32</v>
      </c>
      <c r="D26" s="1" t="s">
        <v>32</v>
      </c>
      <c r="E26" s="1" t="s">
        <v>32</v>
      </c>
      <c r="F26" s="1" t="s">
        <v>32</v>
      </c>
      <c r="G26" s="1" t="s">
        <v>32</v>
      </c>
      <c r="H26" s="1" t="s">
        <v>32</v>
      </c>
      <c r="I26" s="1" t="s">
        <v>35</v>
      </c>
      <c r="J26" s="1" t="s">
        <v>35</v>
      </c>
      <c r="K26" s="1" t="s">
        <v>35</v>
      </c>
      <c r="L26" s="1" t="s">
        <v>32</v>
      </c>
      <c r="M26" s="1" t="s">
        <v>32</v>
      </c>
      <c r="N26" s="1" t="s">
        <v>32</v>
      </c>
      <c r="O26" s="1" t="s">
        <v>35</v>
      </c>
      <c r="P26" s="1" t="s">
        <v>32</v>
      </c>
      <c r="Q26" s="1" t="s">
        <v>32</v>
      </c>
      <c r="R26" s="1" t="s">
        <v>32</v>
      </c>
      <c r="S26" s="1" t="s">
        <v>32</v>
      </c>
      <c r="T26" s="1" t="s">
        <v>32</v>
      </c>
      <c r="U26" s="1" t="s">
        <v>32</v>
      </c>
      <c r="V26" s="1" t="s">
        <v>32</v>
      </c>
      <c r="W26" s="1" t="s">
        <v>32</v>
      </c>
      <c r="X26" s="1" t="s">
        <v>32</v>
      </c>
      <c r="Y26" s="1" t="s">
        <v>32</v>
      </c>
      <c r="Z26" s="1" t="s">
        <v>36</v>
      </c>
      <c r="AA26" s="1" t="s">
        <v>41</v>
      </c>
      <c r="AB26" s="5" t="s">
        <v>48</v>
      </c>
      <c r="AC26" s="2" t="s">
        <v>39</v>
      </c>
      <c r="AD26" s="2" t="s">
        <v>39</v>
      </c>
      <c r="AE26" s="4" t="s">
        <v>39</v>
      </c>
    </row>
    <row r="27" ht="15.75" customHeight="1">
      <c r="A27" s="3">
        <v>43908.00285421296</v>
      </c>
      <c r="B27" s="1" t="s">
        <v>31</v>
      </c>
      <c r="C27" s="1" t="s">
        <v>31</v>
      </c>
      <c r="D27" s="1" t="s">
        <v>32</v>
      </c>
      <c r="E27" s="1" t="s">
        <v>32</v>
      </c>
      <c r="F27" s="1" t="s">
        <v>32</v>
      </c>
      <c r="G27" s="1" t="s">
        <v>31</v>
      </c>
      <c r="H27" s="1" t="s">
        <v>31</v>
      </c>
      <c r="I27" s="1" t="s">
        <v>34</v>
      </c>
      <c r="J27" s="1" t="s">
        <v>35</v>
      </c>
      <c r="K27" s="1" t="s">
        <v>35</v>
      </c>
      <c r="L27" s="1" t="s">
        <v>32</v>
      </c>
      <c r="M27" s="1" t="s">
        <v>32</v>
      </c>
      <c r="N27" s="1" t="s">
        <v>32</v>
      </c>
      <c r="O27" s="1" t="s">
        <v>34</v>
      </c>
      <c r="P27" s="1" t="s">
        <v>35</v>
      </c>
      <c r="Q27" s="1" t="s">
        <v>35</v>
      </c>
      <c r="R27" s="1" t="s">
        <v>35</v>
      </c>
      <c r="S27" s="1" t="s">
        <v>32</v>
      </c>
      <c r="T27" s="1" t="s">
        <v>32</v>
      </c>
      <c r="U27" s="1" t="s">
        <v>35</v>
      </c>
      <c r="V27" s="1" t="s">
        <v>32</v>
      </c>
      <c r="W27" s="1" t="s">
        <v>32</v>
      </c>
      <c r="X27" s="1" t="s">
        <v>35</v>
      </c>
      <c r="Y27" s="1" t="s">
        <v>32</v>
      </c>
      <c r="Z27" s="1" t="s">
        <v>53</v>
      </c>
      <c r="AA27" s="1" t="s">
        <v>41</v>
      </c>
      <c r="AB27" s="5" t="s">
        <v>42</v>
      </c>
      <c r="AC27" s="2" t="s">
        <v>39</v>
      </c>
      <c r="AD27" s="2" t="s">
        <v>39</v>
      </c>
      <c r="AE27" s="4" t="s">
        <v>39</v>
      </c>
    </row>
    <row r="28" ht="15.75" customHeight="1">
      <c r="A28" s="3">
        <v>43908.588713969904</v>
      </c>
      <c r="B28" s="1" t="s">
        <v>31</v>
      </c>
      <c r="C28" s="1" t="s">
        <v>32</v>
      </c>
      <c r="D28" s="1" t="s">
        <v>31</v>
      </c>
      <c r="E28" s="1" t="s">
        <v>32</v>
      </c>
      <c r="F28" s="1" t="s">
        <v>31</v>
      </c>
      <c r="G28" s="1" t="s">
        <v>32</v>
      </c>
      <c r="H28" s="1" t="s">
        <v>32</v>
      </c>
      <c r="I28" s="1" t="s">
        <v>31</v>
      </c>
      <c r="J28" s="1" t="s">
        <v>31</v>
      </c>
      <c r="K28" s="1" t="s">
        <v>31</v>
      </c>
      <c r="L28" s="1" t="s">
        <v>31</v>
      </c>
      <c r="M28" s="1" t="s">
        <v>32</v>
      </c>
      <c r="N28" s="1" t="s">
        <v>32</v>
      </c>
      <c r="O28" s="1" t="s">
        <v>33</v>
      </c>
      <c r="P28" s="1" t="s">
        <v>35</v>
      </c>
      <c r="Q28" s="1" t="s">
        <v>35</v>
      </c>
      <c r="R28" s="1" t="s">
        <v>35</v>
      </c>
      <c r="S28" s="1" t="s">
        <v>31</v>
      </c>
      <c r="T28" s="1" t="s">
        <v>31</v>
      </c>
      <c r="U28" s="1" t="s">
        <v>31</v>
      </c>
      <c r="V28" s="1" t="s">
        <v>31</v>
      </c>
      <c r="W28" s="1" t="s">
        <v>31</v>
      </c>
      <c r="X28" s="1" t="s">
        <v>31</v>
      </c>
      <c r="Y28" s="1" t="s">
        <v>31</v>
      </c>
      <c r="Z28" s="1" t="s">
        <v>47</v>
      </c>
      <c r="AA28" s="1" t="s">
        <v>45</v>
      </c>
      <c r="AB28" s="5" t="s">
        <v>42</v>
      </c>
      <c r="AC28" s="2" t="s">
        <v>39</v>
      </c>
      <c r="AD28" s="2" t="s">
        <v>39</v>
      </c>
      <c r="AE28" s="4" t="s">
        <v>39</v>
      </c>
    </row>
    <row r="29" ht="15.75" customHeight="1">
      <c r="A29" s="3">
        <v>43908.76765686343</v>
      </c>
      <c r="B29" s="1" t="s">
        <v>31</v>
      </c>
      <c r="C29" s="1" t="s">
        <v>32</v>
      </c>
      <c r="D29" s="1" t="s">
        <v>35</v>
      </c>
      <c r="E29" s="1" t="s">
        <v>32</v>
      </c>
      <c r="F29" s="1" t="s">
        <v>32</v>
      </c>
      <c r="G29" s="1" t="s">
        <v>32</v>
      </c>
      <c r="H29" s="1" t="s">
        <v>31</v>
      </c>
      <c r="I29" s="1" t="s">
        <v>35</v>
      </c>
      <c r="J29" s="1" t="s">
        <v>35</v>
      </c>
      <c r="K29" s="1" t="s">
        <v>35</v>
      </c>
      <c r="L29" s="1" t="s">
        <v>33</v>
      </c>
      <c r="M29" s="1" t="s">
        <v>33</v>
      </c>
      <c r="N29" s="1" t="s">
        <v>34</v>
      </c>
      <c r="O29" s="1" t="s">
        <v>34</v>
      </c>
      <c r="P29" s="1" t="s">
        <v>34</v>
      </c>
      <c r="Q29" s="1" t="s">
        <v>35</v>
      </c>
      <c r="R29" s="1" t="s">
        <v>34</v>
      </c>
      <c r="S29" s="1" t="s">
        <v>35</v>
      </c>
      <c r="T29" s="1" t="s">
        <v>32</v>
      </c>
      <c r="U29" s="1" t="s">
        <v>35</v>
      </c>
      <c r="V29" s="1" t="s">
        <v>35</v>
      </c>
      <c r="W29" s="1" t="s">
        <v>35</v>
      </c>
      <c r="X29" s="1" t="s">
        <v>34</v>
      </c>
      <c r="Y29" s="1" t="s">
        <v>35</v>
      </c>
      <c r="Z29" s="1" t="s">
        <v>53</v>
      </c>
      <c r="AA29" s="1" t="s">
        <v>46</v>
      </c>
      <c r="AB29" s="5" t="s">
        <v>42</v>
      </c>
      <c r="AC29" s="2" t="s">
        <v>39</v>
      </c>
      <c r="AD29" s="2" t="s">
        <v>39</v>
      </c>
      <c r="AE29" s="4" t="s">
        <v>39</v>
      </c>
    </row>
    <row r="30" ht="15.75" customHeight="1">
      <c r="A30" s="3">
        <v>43908.97034085648</v>
      </c>
      <c r="B30" s="1" t="s">
        <v>31</v>
      </c>
      <c r="C30" s="1" t="s">
        <v>31</v>
      </c>
      <c r="D30" s="1" t="s">
        <v>31</v>
      </c>
      <c r="E30" s="1" t="s">
        <v>31</v>
      </c>
      <c r="F30" s="1" t="s">
        <v>31</v>
      </c>
      <c r="G30" s="1" t="s">
        <v>31</v>
      </c>
      <c r="H30" s="1" t="s">
        <v>31</v>
      </c>
      <c r="I30" s="1" t="s">
        <v>31</v>
      </c>
      <c r="J30" s="1" t="s">
        <v>31</v>
      </c>
      <c r="K30" s="1" t="s">
        <v>31</v>
      </c>
      <c r="L30" s="1" t="s">
        <v>31</v>
      </c>
      <c r="M30" s="1" t="s">
        <v>31</v>
      </c>
      <c r="N30" s="1" t="s">
        <v>31</v>
      </c>
      <c r="O30" s="1" t="s">
        <v>32</v>
      </c>
      <c r="P30" s="1" t="s">
        <v>31</v>
      </c>
      <c r="Q30" s="1" t="s">
        <v>31</v>
      </c>
      <c r="R30" s="1" t="s">
        <v>31</v>
      </c>
      <c r="S30" s="1" t="s">
        <v>31</v>
      </c>
      <c r="T30" s="1" t="s">
        <v>31</v>
      </c>
      <c r="U30" s="1" t="s">
        <v>31</v>
      </c>
      <c r="V30" s="1" t="s">
        <v>31</v>
      </c>
      <c r="W30" s="1" t="s">
        <v>31</v>
      </c>
      <c r="X30" s="1" t="s">
        <v>31</v>
      </c>
      <c r="Y30" s="1" t="s">
        <v>31</v>
      </c>
      <c r="Z30" s="1" t="s">
        <v>50</v>
      </c>
      <c r="AA30" s="1" t="s">
        <v>37</v>
      </c>
      <c r="AB30" s="5" t="s">
        <v>43</v>
      </c>
      <c r="AC30" s="2" t="s">
        <v>39</v>
      </c>
      <c r="AD30" s="2" t="s">
        <v>39</v>
      </c>
      <c r="AE30" s="4" t="s">
        <v>39</v>
      </c>
    </row>
    <row r="31" ht="15.75" customHeight="1">
      <c r="A31" s="3">
        <v>43908.99198201389</v>
      </c>
      <c r="B31" s="1" t="s">
        <v>32</v>
      </c>
      <c r="C31" s="1" t="s">
        <v>31</v>
      </c>
      <c r="D31" s="1" t="s">
        <v>32</v>
      </c>
      <c r="E31" s="1" t="s">
        <v>35</v>
      </c>
      <c r="F31" s="1" t="s">
        <v>32</v>
      </c>
      <c r="G31" s="1" t="s">
        <v>32</v>
      </c>
      <c r="H31" s="1" t="s">
        <v>32</v>
      </c>
      <c r="I31" s="1" t="s">
        <v>35</v>
      </c>
      <c r="J31" s="1" t="s">
        <v>35</v>
      </c>
      <c r="K31" s="1" t="s">
        <v>34</v>
      </c>
      <c r="L31" s="1" t="s">
        <v>32</v>
      </c>
      <c r="M31" s="1" t="s">
        <v>32</v>
      </c>
      <c r="N31" s="1" t="s">
        <v>32</v>
      </c>
      <c r="O31" s="1" t="s">
        <v>32</v>
      </c>
      <c r="P31" s="1" t="s">
        <v>31</v>
      </c>
      <c r="Q31" s="1" t="s">
        <v>31</v>
      </c>
      <c r="R31" s="1" t="s">
        <v>31</v>
      </c>
      <c r="S31" s="1" t="s">
        <v>31</v>
      </c>
      <c r="T31" s="1" t="s">
        <v>31</v>
      </c>
      <c r="U31" s="1" t="s">
        <v>32</v>
      </c>
      <c r="V31" s="1" t="s">
        <v>32</v>
      </c>
      <c r="W31" s="1" t="s">
        <v>35</v>
      </c>
      <c r="X31" s="1" t="s">
        <v>35</v>
      </c>
      <c r="Y31" s="1" t="s">
        <v>31</v>
      </c>
      <c r="Z31" s="1" t="s">
        <v>54</v>
      </c>
      <c r="AA31" s="1" t="s">
        <v>49</v>
      </c>
      <c r="AB31" s="5" t="s">
        <v>42</v>
      </c>
      <c r="AC31" s="2" t="s">
        <v>39</v>
      </c>
      <c r="AD31" s="2" t="s">
        <v>39</v>
      </c>
      <c r="AE31" s="4" t="s">
        <v>39</v>
      </c>
    </row>
    <row r="32" ht="15.75" customHeight="1">
      <c r="A32" s="3"/>
    </row>
    <row r="33" ht="15.75" customHeight="1">
      <c r="A33" s="3"/>
    </row>
    <row r="34" ht="15.75" customHeight="1">
      <c r="A34" s="3"/>
    </row>
    <row r="35" ht="15.75" customHeight="1">
      <c r="A35" s="3"/>
    </row>
    <row r="36" ht="15.75" customHeight="1">
      <c r="A36" s="3"/>
    </row>
    <row r="37" ht="15.75" customHeight="1">
      <c r="A37" s="3"/>
    </row>
    <row r="38" ht="15.75" customHeight="1">
      <c r="A38" s="3"/>
    </row>
    <row r="39" ht="15.75" customHeight="1">
      <c r="A39" s="3"/>
    </row>
    <row r="40" ht="15.75" customHeight="1">
      <c r="A40" s="3"/>
    </row>
    <row r="41" ht="15.75" customHeight="1">
      <c r="A41" s="3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2" t="s">
        <v>26</v>
      </c>
      <c r="AB1" s="2" t="s">
        <v>27</v>
      </c>
    </row>
    <row r="2" ht="15.75" customHeight="1">
      <c r="A2" s="1" t="s">
        <v>55</v>
      </c>
      <c r="B2" s="1">
        <f>LOOKUP(raw_data!B2,enums!$A$2:$A$6,enums!$B$2:$B$6)</f>
        <v>5</v>
      </c>
      <c r="C2" s="1">
        <f>LOOKUP(raw_data!C2,enums!$A$2:$A$6,enums!$B$2:$B$6)</f>
        <v>4</v>
      </c>
      <c r="D2" s="1">
        <f>LOOKUP(raw_data!D2,enums!$A$2:$A$6,enums!$B$2:$B$6)</f>
        <v>5</v>
      </c>
      <c r="E2" s="1">
        <f>LOOKUP(raw_data!E2,enums!$A$2:$A$6,enums!$B$2:$B$6)</f>
        <v>4</v>
      </c>
      <c r="F2" s="1">
        <f>LOOKUP(raw_data!F2,enums!$A$2:$A$6,enums!$B$2:$B$6)</f>
        <v>4</v>
      </c>
      <c r="G2" s="1">
        <f>LOOKUP(raw_data!G2,enums!$A$2:$A$6,enums!$B$2:$B$6)</f>
        <v>4</v>
      </c>
      <c r="H2" s="1">
        <f>LOOKUP(raw_data!H2,enums!$A$2:$A$6,enums!$B$2:$B$6)</f>
        <v>4</v>
      </c>
      <c r="I2" s="1">
        <f>LOOKUP(raw_data!I2,enums!$A$2:$A$6,enums!$B$2:$B$6)</f>
        <v>1</v>
      </c>
      <c r="J2" s="1">
        <f>LOOKUP(raw_data!J2,enums!$A$2:$A$6,enums!$B$2:$B$6)</f>
        <v>2</v>
      </c>
      <c r="K2" s="1">
        <f>LOOKUP(raw_data!K2,enums!$A$2:$A$6,enums!$B$2:$B$6)</f>
        <v>2</v>
      </c>
      <c r="L2" s="1">
        <f>LOOKUP(raw_data!L2,enums!$A$2:$A$6,enums!$B$2:$B$6)</f>
        <v>3</v>
      </c>
      <c r="M2" s="1">
        <f>LOOKUP(raw_data!M2,enums!$A$2:$A$6,enums!$B$2:$B$6)</f>
        <v>3</v>
      </c>
      <c r="N2" s="1">
        <f>LOOKUP(raw_data!N2,enums!$A$2:$A$6,enums!$B$2:$B$6)</f>
        <v>5</v>
      </c>
      <c r="O2" s="1">
        <f>LOOKUP(raw_data!O2,enums!$A$2:$A$6,enums!$B$2:$B$6)</f>
        <v>3</v>
      </c>
      <c r="P2" s="1">
        <f>LOOKUP(raw_data!P2,enums!$A$2:$A$6,enums!$B$2:$B$6)</f>
        <v>4</v>
      </c>
      <c r="Q2" s="1">
        <f>LOOKUP(raw_data!Q2,enums!$A$2:$A$6,enums!$B$2:$B$6)</f>
        <v>4</v>
      </c>
      <c r="R2" s="1">
        <f>LOOKUP(raw_data!R2,enums!$A$2:$A$6,enums!$B$2:$B$6)</f>
        <v>2</v>
      </c>
      <c r="S2" s="1">
        <f>LOOKUP(raw_data!S2,enums!$A$2:$A$6,enums!$B$2:$B$6)</f>
        <v>2</v>
      </c>
      <c r="T2" s="1">
        <f>LOOKUP(raw_data!T2,enums!$A$2:$A$6,enums!$B$2:$B$6)</f>
        <v>5</v>
      </c>
      <c r="U2" s="1">
        <f>LOOKUP(raw_data!U2,enums!$A$2:$A$6,enums!$B$2:$B$6)</f>
        <v>4</v>
      </c>
      <c r="V2" s="1">
        <f>LOOKUP(raw_data!V2,enums!$A$2:$A$6,enums!$B$2:$B$6)</f>
        <v>4</v>
      </c>
      <c r="W2" s="1">
        <f>LOOKUP(raw_data!W2,enums!$A$2:$A$6,enums!$B$2:$B$6)</f>
        <v>4</v>
      </c>
      <c r="X2" s="1">
        <f>LOOKUP(raw_data!X2,enums!$A$2:$A$6,enums!$B$2:$B$6)</f>
        <v>4</v>
      </c>
      <c r="Y2" s="1">
        <f>LOOKUP(raw_data!Y2,enums!$A$2:$A$6,enums!$B$2:$B$6)</f>
        <v>4</v>
      </c>
      <c r="Z2" s="1" t="str">
        <f>raw_data!Z2</f>
        <v>90-100%</v>
      </c>
      <c r="AA2" s="1" t="str">
        <f>raw_data!AA2</f>
        <v>0-1 years</v>
      </c>
      <c r="AB2" s="1" t="str">
        <f>raw_data!AB2</f>
        <v>0 – this is my first job as an engineer at a software company</v>
      </c>
    </row>
    <row r="3" ht="15.75" customHeight="1">
      <c r="A3" s="1" t="s">
        <v>55</v>
      </c>
      <c r="B3" s="1">
        <f>LOOKUP(raw_data!B3,enums!$A$2:$A$6,enums!$B$2:$B$6)</f>
        <v>5</v>
      </c>
      <c r="C3" s="1">
        <f>LOOKUP(raw_data!C3,enums!$A$2:$A$6,enums!$B$2:$B$6)</f>
        <v>3</v>
      </c>
      <c r="D3" s="1">
        <f>LOOKUP(raw_data!D3,enums!$A$2:$A$6,enums!$B$2:$B$6)</f>
        <v>3</v>
      </c>
      <c r="E3" s="1">
        <f>LOOKUP(raw_data!E3,enums!$A$2:$A$6,enums!$B$2:$B$6)</f>
        <v>3</v>
      </c>
      <c r="F3" s="1">
        <f>LOOKUP(raw_data!F3,enums!$A$2:$A$6,enums!$B$2:$B$6)</f>
        <v>4</v>
      </c>
      <c r="G3" s="1">
        <f>LOOKUP(raw_data!G3,enums!$A$2:$A$6,enums!$B$2:$B$6)</f>
        <v>2</v>
      </c>
      <c r="H3" s="1">
        <f>LOOKUP(raw_data!H3,enums!$A$2:$A$6,enums!$B$2:$B$6)</f>
        <v>4</v>
      </c>
      <c r="I3" s="1">
        <f>LOOKUP(raw_data!I3,enums!$A$2:$A$6,enums!$B$2:$B$6)</f>
        <v>1</v>
      </c>
      <c r="J3" s="1">
        <f>LOOKUP(raw_data!J3,enums!$A$2:$A$6,enums!$B$2:$B$6)</f>
        <v>1</v>
      </c>
      <c r="K3" s="1">
        <f>LOOKUP(raw_data!K3,enums!$A$2:$A$6,enums!$B$2:$B$6)</f>
        <v>1</v>
      </c>
      <c r="L3" s="1">
        <f>LOOKUP(raw_data!L3,enums!$A$2:$A$6,enums!$B$2:$B$6)</f>
        <v>1</v>
      </c>
      <c r="M3" s="1">
        <f>LOOKUP(raw_data!M3,enums!$A$2:$A$6,enums!$B$2:$B$6)</f>
        <v>1</v>
      </c>
      <c r="N3" s="1">
        <f>LOOKUP(raw_data!N3,enums!$A$2:$A$6,enums!$B$2:$B$6)</f>
        <v>1</v>
      </c>
      <c r="O3" s="1">
        <f>LOOKUP(raw_data!O3,enums!$A$2:$A$6,enums!$B$2:$B$6)</f>
        <v>1</v>
      </c>
      <c r="P3" s="1">
        <f>LOOKUP(raw_data!P3,enums!$A$2:$A$6,enums!$B$2:$B$6)</f>
        <v>1</v>
      </c>
      <c r="Q3" s="1">
        <f>LOOKUP(raw_data!Q3,enums!$A$2:$A$6,enums!$B$2:$B$6)</f>
        <v>4</v>
      </c>
      <c r="R3" s="1">
        <f>LOOKUP(raw_data!R3,enums!$A$2:$A$6,enums!$B$2:$B$6)</f>
        <v>5</v>
      </c>
      <c r="S3" s="1">
        <f>LOOKUP(raw_data!S3,enums!$A$2:$A$6,enums!$B$2:$B$6)</f>
        <v>5</v>
      </c>
      <c r="T3" s="1">
        <f>LOOKUP(raw_data!T3,enums!$A$2:$A$6,enums!$B$2:$B$6)</f>
        <v>5</v>
      </c>
      <c r="U3" s="1">
        <f>LOOKUP(raw_data!U3,enums!$A$2:$A$6,enums!$B$2:$B$6)</f>
        <v>5</v>
      </c>
      <c r="V3" s="1">
        <f>LOOKUP(raw_data!V3,enums!$A$2:$A$6,enums!$B$2:$B$6)</f>
        <v>3</v>
      </c>
      <c r="W3" s="1">
        <f>LOOKUP(raw_data!W3,enums!$A$2:$A$6,enums!$B$2:$B$6)</f>
        <v>4</v>
      </c>
      <c r="X3" s="1">
        <f>LOOKUP(raw_data!X3,enums!$A$2:$A$6,enums!$B$2:$B$6)</f>
        <v>3</v>
      </c>
      <c r="Y3" s="1">
        <f>LOOKUP(raw_data!Y3,enums!$A$2:$A$6,enums!$B$2:$B$6)</f>
        <v>4</v>
      </c>
      <c r="Z3" s="1" t="str">
        <f>raw_data!Z3</f>
        <v>80-90%</v>
      </c>
      <c r="AA3" s="1" t="str">
        <f>raw_data!AA3</f>
        <v>1-3 years</v>
      </c>
      <c r="AB3" s="1" t="str">
        <f>raw_data!AB3</f>
        <v>1-2</v>
      </c>
    </row>
    <row r="4" ht="15.75" customHeight="1">
      <c r="A4" s="1" t="s">
        <v>55</v>
      </c>
      <c r="B4" s="1">
        <f>LOOKUP(raw_data!B4,enums!$A$2:$A$6,enums!$B$2:$B$6)</f>
        <v>5</v>
      </c>
      <c r="C4" s="1">
        <f>LOOKUP(raw_data!C4,enums!$A$2:$A$6,enums!$B$2:$B$6)</f>
        <v>5</v>
      </c>
      <c r="D4" s="1">
        <f>LOOKUP(raw_data!D4,enums!$A$2:$A$6,enums!$B$2:$B$6)</f>
        <v>5</v>
      </c>
      <c r="E4" s="1">
        <f>LOOKUP(raw_data!E4,enums!$A$2:$A$6,enums!$B$2:$B$6)</f>
        <v>4</v>
      </c>
      <c r="F4" s="1">
        <f>LOOKUP(raw_data!F4,enums!$A$2:$A$6,enums!$B$2:$B$6)</f>
        <v>4</v>
      </c>
      <c r="G4" s="1">
        <f>LOOKUP(raw_data!G4,enums!$A$2:$A$6,enums!$B$2:$B$6)</f>
        <v>3</v>
      </c>
      <c r="H4" s="1">
        <f>LOOKUP(raw_data!H4,enums!$A$2:$A$6,enums!$B$2:$B$6)</f>
        <v>5</v>
      </c>
      <c r="I4" s="1">
        <f>LOOKUP(raw_data!I4,enums!$A$2:$A$6,enums!$B$2:$B$6)</f>
        <v>4</v>
      </c>
      <c r="J4" s="1">
        <f>LOOKUP(raw_data!J4,enums!$A$2:$A$6,enums!$B$2:$B$6)</f>
        <v>4</v>
      </c>
      <c r="K4" s="1">
        <f>LOOKUP(raw_data!K4,enums!$A$2:$A$6,enums!$B$2:$B$6)</f>
        <v>4</v>
      </c>
      <c r="L4" s="1">
        <f>LOOKUP(raw_data!L4,enums!$A$2:$A$6,enums!$B$2:$B$6)</f>
        <v>4</v>
      </c>
      <c r="M4" s="1">
        <f>LOOKUP(raw_data!M4,enums!$A$2:$A$6,enums!$B$2:$B$6)</f>
        <v>4</v>
      </c>
      <c r="N4" s="1">
        <f>LOOKUP(raw_data!N4,enums!$A$2:$A$6,enums!$B$2:$B$6)</f>
        <v>4</v>
      </c>
      <c r="O4" s="1">
        <f>LOOKUP(raw_data!O4,enums!$A$2:$A$6,enums!$B$2:$B$6)</f>
        <v>2</v>
      </c>
      <c r="P4" s="1">
        <f>LOOKUP(raw_data!P4,enums!$A$2:$A$6,enums!$B$2:$B$6)</f>
        <v>5</v>
      </c>
      <c r="Q4" s="1">
        <f>LOOKUP(raw_data!Q4,enums!$A$2:$A$6,enums!$B$2:$B$6)</f>
        <v>5</v>
      </c>
      <c r="R4" s="1">
        <f>LOOKUP(raw_data!R4,enums!$A$2:$A$6,enums!$B$2:$B$6)</f>
        <v>5</v>
      </c>
      <c r="S4" s="1">
        <f>LOOKUP(raw_data!S4,enums!$A$2:$A$6,enums!$B$2:$B$6)</f>
        <v>4</v>
      </c>
      <c r="T4" s="1">
        <f>LOOKUP(raw_data!T4,enums!$A$2:$A$6,enums!$B$2:$B$6)</f>
        <v>5</v>
      </c>
      <c r="U4" s="1">
        <f>LOOKUP(raw_data!U4,enums!$A$2:$A$6,enums!$B$2:$B$6)</f>
        <v>3</v>
      </c>
      <c r="V4" s="1">
        <f>LOOKUP(raw_data!V4,enums!$A$2:$A$6,enums!$B$2:$B$6)</f>
        <v>4</v>
      </c>
      <c r="W4" s="1">
        <f>LOOKUP(raw_data!W4,enums!$A$2:$A$6,enums!$B$2:$B$6)</f>
        <v>5</v>
      </c>
      <c r="X4" s="1">
        <f>LOOKUP(raw_data!X4,enums!$A$2:$A$6,enums!$B$2:$B$6)</f>
        <v>3</v>
      </c>
      <c r="Y4" s="1">
        <f>LOOKUP(raw_data!Y4,enums!$A$2:$A$6,enums!$B$2:$B$6)</f>
        <v>4</v>
      </c>
      <c r="Z4" s="1" t="str">
        <f>raw_data!Z4</f>
        <v>80-90%</v>
      </c>
      <c r="AA4" s="1" t="str">
        <f>raw_data!AA4</f>
        <v>1-3 years</v>
      </c>
      <c r="AB4" s="1" t="str">
        <f>raw_data!AB4</f>
        <v>2-5</v>
      </c>
    </row>
    <row r="5" ht="15.75" customHeight="1">
      <c r="A5" s="1" t="s">
        <v>55</v>
      </c>
      <c r="B5" s="1">
        <f>LOOKUP(raw_data!B5,enums!$A$2:$A$6,enums!$B$2:$B$6)</f>
        <v>4</v>
      </c>
      <c r="C5" s="1">
        <f>LOOKUP(raw_data!C5,enums!$A$2:$A$6,enums!$B$2:$B$6)</f>
        <v>4</v>
      </c>
      <c r="D5" s="1">
        <f>LOOKUP(raw_data!D5,enums!$A$2:$A$6,enums!$B$2:$B$6)</f>
        <v>4</v>
      </c>
      <c r="E5" s="1">
        <f>LOOKUP(raw_data!E5,enums!$A$2:$A$6,enums!$B$2:$B$6)</f>
        <v>3</v>
      </c>
      <c r="F5" s="1">
        <f>LOOKUP(raw_data!F5,enums!$A$2:$A$6,enums!$B$2:$B$6)</f>
        <v>4</v>
      </c>
      <c r="G5" s="1">
        <f>LOOKUP(raw_data!G5,enums!$A$2:$A$6,enums!$B$2:$B$6)</f>
        <v>3</v>
      </c>
      <c r="H5" s="1">
        <f>LOOKUP(raw_data!H5,enums!$A$2:$A$6,enums!$B$2:$B$6)</f>
        <v>4</v>
      </c>
      <c r="I5" s="1">
        <f>LOOKUP(raw_data!I5,enums!$A$2:$A$6,enums!$B$2:$B$6)</f>
        <v>4</v>
      </c>
      <c r="J5" s="1">
        <f>LOOKUP(raw_data!J5,enums!$A$2:$A$6,enums!$B$2:$B$6)</f>
        <v>2</v>
      </c>
      <c r="K5" s="1">
        <f>LOOKUP(raw_data!K5,enums!$A$2:$A$6,enums!$B$2:$B$6)</f>
        <v>2</v>
      </c>
      <c r="L5" s="1">
        <f>LOOKUP(raw_data!L5,enums!$A$2:$A$6,enums!$B$2:$B$6)</f>
        <v>2</v>
      </c>
      <c r="M5" s="1">
        <f>LOOKUP(raw_data!M5,enums!$A$2:$A$6,enums!$B$2:$B$6)</f>
        <v>3</v>
      </c>
      <c r="N5" s="1">
        <f>LOOKUP(raw_data!N5,enums!$A$2:$A$6,enums!$B$2:$B$6)</f>
        <v>4</v>
      </c>
      <c r="O5" s="1">
        <f>LOOKUP(raw_data!O5,enums!$A$2:$A$6,enums!$B$2:$B$6)</f>
        <v>2</v>
      </c>
      <c r="P5" s="1">
        <f>LOOKUP(raw_data!P5,enums!$A$2:$A$6,enums!$B$2:$B$6)</f>
        <v>2</v>
      </c>
      <c r="Q5" s="1">
        <f>LOOKUP(raw_data!Q5,enums!$A$2:$A$6,enums!$B$2:$B$6)</f>
        <v>3</v>
      </c>
      <c r="R5" s="1">
        <f>LOOKUP(raw_data!R5,enums!$A$2:$A$6,enums!$B$2:$B$6)</f>
        <v>4</v>
      </c>
      <c r="S5" s="1">
        <f>LOOKUP(raw_data!S5,enums!$A$2:$A$6,enums!$B$2:$B$6)</f>
        <v>4</v>
      </c>
      <c r="T5" s="1">
        <f>LOOKUP(raw_data!T5,enums!$A$2:$A$6,enums!$B$2:$B$6)</f>
        <v>4</v>
      </c>
      <c r="U5" s="1">
        <f>LOOKUP(raw_data!U5,enums!$A$2:$A$6,enums!$B$2:$B$6)</f>
        <v>4</v>
      </c>
      <c r="V5" s="1">
        <f>LOOKUP(raw_data!V5,enums!$A$2:$A$6,enums!$B$2:$B$6)</f>
        <v>3</v>
      </c>
      <c r="W5" s="1">
        <f>LOOKUP(raw_data!W5,enums!$A$2:$A$6,enums!$B$2:$B$6)</f>
        <v>4</v>
      </c>
      <c r="X5" s="1">
        <f>LOOKUP(raw_data!X5,enums!$A$2:$A$6,enums!$B$2:$B$6)</f>
        <v>2</v>
      </c>
      <c r="Y5" s="1">
        <f>LOOKUP(raw_data!Y5,enums!$A$2:$A$6,enums!$B$2:$B$6)</f>
        <v>3</v>
      </c>
      <c r="Z5" s="1" t="str">
        <f>raw_data!Z5</f>
        <v>70-80%</v>
      </c>
      <c r="AA5" s="1" t="str">
        <f>raw_data!AA5</f>
        <v>3-5 years</v>
      </c>
      <c r="AB5" s="1" t="str">
        <f>raw_data!AB5</f>
        <v>1-2</v>
      </c>
    </row>
    <row r="6" ht="15.75" customHeight="1">
      <c r="A6" s="1" t="s">
        <v>55</v>
      </c>
      <c r="B6" s="1">
        <f>LOOKUP(raw_data!B6,enums!$A$2:$A$6,enums!$B$2:$B$6)</f>
        <v>2</v>
      </c>
      <c r="C6" s="1">
        <f>LOOKUP(raw_data!C6,enums!$A$2:$A$6,enums!$B$2:$B$6)</f>
        <v>1</v>
      </c>
      <c r="D6" s="1">
        <f>LOOKUP(raw_data!D6,enums!$A$2:$A$6,enums!$B$2:$B$6)</f>
        <v>2</v>
      </c>
      <c r="E6" s="1">
        <f>LOOKUP(raw_data!E6,enums!$A$2:$A$6,enums!$B$2:$B$6)</f>
        <v>1</v>
      </c>
      <c r="F6" s="1">
        <f>LOOKUP(raw_data!F6,enums!$A$2:$A$6,enums!$B$2:$B$6)</f>
        <v>3</v>
      </c>
      <c r="G6" s="1">
        <f>LOOKUP(raw_data!G6,enums!$A$2:$A$6,enums!$B$2:$B$6)</f>
        <v>1</v>
      </c>
      <c r="H6" s="1">
        <f>LOOKUP(raw_data!H6,enums!$A$2:$A$6,enums!$B$2:$B$6)</f>
        <v>3</v>
      </c>
      <c r="I6" s="1">
        <f>LOOKUP(raw_data!I6,enums!$A$2:$A$6,enums!$B$2:$B$6)</f>
        <v>2</v>
      </c>
      <c r="J6" s="1">
        <f>LOOKUP(raw_data!J6,enums!$A$2:$A$6,enums!$B$2:$B$6)</f>
        <v>1</v>
      </c>
      <c r="K6" s="1">
        <f>LOOKUP(raw_data!K6,enums!$A$2:$A$6,enums!$B$2:$B$6)</f>
        <v>1</v>
      </c>
      <c r="L6" s="1">
        <f>LOOKUP(raw_data!L6,enums!$A$2:$A$6,enums!$B$2:$B$6)</f>
        <v>1</v>
      </c>
      <c r="M6" s="1">
        <f>LOOKUP(raw_data!M6,enums!$A$2:$A$6,enums!$B$2:$B$6)</f>
        <v>1</v>
      </c>
      <c r="N6" s="1">
        <f>LOOKUP(raw_data!N6,enums!$A$2:$A$6,enums!$B$2:$B$6)</f>
        <v>2</v>
      </c>
      <c r="O6" s="1">
        <f>LOOKUP(raw_data!O6,enums!$A$2:$A$6,enums!$B$2:$B$6)</f>
        <v>1</v>
      </c>
      <c r="P6" s="1">
        <f>LOOKUP(raw_data!P6,enums!$A$2:$A$6,enums!$B$2:$B$6)</f>
        <v>1</v>
      </c>
      <c r="Q6" s="1">
        <f>LOOKUP(raw_data!Q6,enums!$A$2:$A$6,enums!$B$2:$B$6)</f>
        <v>1</v>
      </c>
      <c r="R6" s="1">
        <f>LOOKUP(raw_data!R6,enums!$A$2:$A$6,enums!$B$2:$B$6)</f>
        <v>1</v>
      </c>
      <c r="S6" s="1">
        <f>LOOKUP(raw_data!S6,enums!$A$2:$A$6,enums!$B$2:$B$6)</f>
        <v>2</v>
      </c>
      <c r="T6" s="1">
        <f>LOOKUP(raw_data!T6,enums!$A$2:$A$6,enums!$B$2:$B$6)</f>
        <v>5</v>
      </c>
      <c r="U6" s="1">
        <f>LOOKUP(raw_data!U6,enums!$A$2:$A$6,enums!$B$2:$B$6)</f>
        <v>1</v>
      </c>
      <c r="V6" s="1">
        <f>LOOKUP(raw_data!V6,enums!$A$2:$A$6,enums!$B$2:$B$6)</f>
        <v>1</v>
      </c>
      <c r="W6" s="1">
        <f>LOOKUP(raw_data!W6,enums!$A$2:$A$6,enums!$B$2:$B$6)</f>
        <v>1</v>
      </c>
      <c r="X6" s="1">
        <f>LOOKUP(raw_data!X6,enums!$A$2:$A$6,enums!$B$2:$B$6)</f>
        <v>1</v>
      </c>
      <c r="Y6" s="1">
        <f>LOOKUP(raw_data!Y6,enums!$A$2:$A$6,enums!$B$2:$B$6)</f>
        <v>1</v>
      </c>
      <c r="Z6" s="1" t="str">
        <f>raw_data!Z6</f>
        <v>90-100%</v>
      </c>
      <c r="AA6" s="1" t="str">
        <f>raw_data!AA6</f>
        <v>3-5 years</v>
      </c>
      <c r="AB6" s="1" t="str">
        <f>raw_data!AB6</f>
        <v>1-2</v>
      </c>
    </row>
    <row r="7" ht="15.75" customHeight="1">
      <c r="A7" s="1" t="s">
        <v>55</v>
      </c>
      <c r="B7" s="1">
        <f>LOOKUP(raw_data!B7,enums!$A$2:$A$6,enums!$B$2:$B$6)</f>
        <v>4</v>
      </c>
      <c r="C7" s="1">
        <f>LOOKUP(raw_data!C7,enums!$A$2:$A$6,enums!$B$2:$B$6)</f>
        <v>5</v>
      </c>
      <c r="D7" s="1">
        <f>LOOKUP(raw_data!D7,enums!$A$2:$A$6,enums!$B$2:$B$6)</f>
        <v>5</v>
      </c>
      <c r="E7" s="1">
        <f>LOOKUP(raw_data!E7,enums!$A$2:$A$6,enums!$B$2:$B$6)</f>
        <v>3</v>
      </c>
      <c r="F7" s="1">
        <f>LOOKUP(raw_data!F7,enums!$A$2:$A$6,enums!$B$2:$B$6)</f>
        <v>4</v>
      </c>
      <c r="G7" s="1">
        <f>LOOKUP(raw_data!G7,enums!$A$2:$A$6,enums!$B$2:$B$6)</f>
        <v>5</v>
      </c>
      <c r="H7" s="1">
        <f>LOOKUP(raw_data!H7,enums!$A$2:$A$6,enums!$B$2:$B$6)</f>
        <v>5</v>
      </c>
      <c r="I7" s="1">
        <f>LOOKUP(raw_data!I7,enums!$A$2:$A$6,enums!$B$2:$B$6)</f>
        <v>4</v>
      </c>
      <c r="J7" s="1">
        <f>LOOKUP(raw_data!J7,enums!$A$2:$A$6,enums!$B$2:$B$6)</f>
        <v>3</v>
      </c>
      <c r="K7" s="1">
        <f>LOOKUP(raw_data!K7,enums!$A$2:$A$6,enums!$B$2:$B$6)</f>
        <v>3</v>
      </c>
      <c r="L7" s="1">
        <f>LOOKUP(raw_data!L7,enums!$A$2:$A$6,enums!$B$2:$B$6)</f>
        <v>2</v>
      </c>
      <c r="M7" s="1">
        <f>LOOKUP(raw_data!M7,enums!$A$2:$A$6,enums!$B$2:$B$6)</f>
        <v>4</v>
      </c>
      <c r="N7" s="1">
        <f>LOOKUP(raw_data!N7,enums!$A$2:$A$6,enums!$B$2:$B$6)</f>
        <v>4</v>
      </c>
      <c r="O7" s="1">
        <f>LOOKUP(raw_data!O7,enums!$A$2:$A$6,enums!$B$2:$B$6)</f>
        <v>2</v>
      </c>
      <c r="P7" s="1">
        <f>LOOKUP(raw_data!P7,enums!$A$2:$A$6,enums!$B$2:$B$6)</f>
        <v>3</v>
      </c>
      <c r="Q7" s="1">
        <f>LOOKUP(raw_data!Q7,enums!$A$2:$A$6,enums!$B$2:$B$6)</f>
        <v>4</v>
      </c>
      <c r="R7" s="1">
        <f>LOOKUP(raw_data!R7,enums!$A$2:$A$6,enums!$B$2:$B$6)</f>
        <v>3</v>
      </c>
      <c r="S7" s="1">
        <f>LOOKUP(raw_data!S7,enums!$A$2:$A$6,enums!$B$2:$B$6)</f>
        <v>5</v>
      </c>
      <c r="T7" s="1">
        <f>LOOKUP(raw_data!T7,enums!$A$2:$A$6,enums!$B$2:$B$6)</f>
        <v>4</v>
      </c>
      <c r="U7" s="1">
        <f>LOOKUP(raw_data!U7,enums!$A$2:$A$6,enums!$B$2:$B$6)</f>
        <v>3</v>
      </c>
      <c r="V7" s="1">
        <f>LOOKUP(raw_data!V7,enums!$A$2:$A$6,enums!$B$2:$B$6)</f>
        <v>1</v>
      </c>
      <c r="W7" s="1">
        <f>LOOKUP(raw_data!W7,enums!$A$2:$A$6,enums!$B$2:$B$6)</f>
        <v>4</v>
      </c>
      <c r="X7" s="1">
        <f>LOOKUP(raw_data!X7,enums!$A$2:$A$6,enums!$B$2:$B$6)</f>
        <v>2</v>
      </c>
      <c r="Y7" s="1">
        <f>LOOKUP(raw_data!Y7,enums!$A$2:$A$6,enums!$B$2:$B$6)</f>
        <v>4</v>
      </c>
      <c r="Z7" s="1" t="str">
        <f>raw_data!Z7</f>
        <v>80-90%</v>
      </c>
      <c r="AA7" s="1" t="str">
        <f>raw_data!AA7</f>
        <v>7+ years</v>
      </c>
      <c r="AB7" s="1" t="str">
        <f>raw_data!AB7</f>
        <v>2-5</v>
      </c>
    </row>
    <row r="8" ht="15.75" customHeight="1">
      <c r="A8" s="1" t="s">
        <v>55</v>
      </c>
      <c r="B8" s="1">
        <f>LOOKUP(raw_data!B8,enums!$A$2:$A$6,enums!$B$2:$B$6)</f>
        <v>5</v>
      </c>
      <c r="C8" s="1">
        <f>LOOKUP(raw_data!C8,enums!$A$2:$A$6,enums!$B$2:$B$6)</f>
        <v>4</v>
      </c>
      <c r="D8" s="1">
        <f>LOOKUP(raw_data!D8,enums!$A$2:$A$6,enums!$B$2:$B$6)</f>
        <v>3</v>
      </c>
      <c r="E8" s="1">
        <f>LOOKUP(raw_data!E8,enums!$A$2:$A$6,enums!$B$2:$B$6)</f>
        <v>2</v>
      </c>
      <c r="F8" s="1">
        <f>LOOKUP(raw_data!F8,enums!$A$2:$A$6,enums!$B$2:$B$6)</f>
        <v>3</v>
      </c>
      <c r="G8" s="1">
        <f>LOOKUP(raw_data!G8,enums!$A$2:$A$6,enums!$B$2:$B$6)</f>
        <v>3</v>
      </c>
      <c r="H8" s="1">
        <f>LOOKUP(raw_data!H8,enums!$A$2:$A$6,enums!$B$2:$B$6)</f>
        <v>3</v>
      </c>
      <c r="I8" s="1">
        <f>LOOKUP(raw_data!I8,enums!$A$2:$A$6,enums!$B$2:$B$6)</f>
        <v>2</v>
      </c>
      <c r="J8" s="1">
        <f>LOOKUP(raw_data!J8,enums!$A$2:$A$6,enums!$B$2:$B$6)</f>
        <v>1</v>
      </c>
      <c r="K8" s="1">
        <f>LOOKUP(raw_data!K8,enums!$A$2:$A$6,enums!$B$2:$B$6)</f>
        <v>1</v>
      </c>
      <c r="L8" s="1">
        <f>LOOKUP(raw_data!L8,enums!$A$2:$A$6,enums!$B$2:$B$6)</f>
        <v>1</v>
      </c>
      <c r="M8" s="1">
        <f>LOOKUP(raw_data!M8,enums!$A$2:$A$6,enums!$B$2:$B$6)</f>
        <v>2</v>
      </c>
      <c r="N8" s="1">
        <f>LOOKUP(raw_data!N8,enums!$A$2:$A$6,enums!$B$2:$B$6)</f>
        <v>2</v>
      </c>
      <c r="O8" s="1">
        <f>LOOKUP(raw_data!O8,enums!$A$2:$A$6,enums!$B$2:$B$6)</f>
        <v>1</v>
      </c>
      <c r="P8" s="1">
        <f>LOOKUP(raw_data!P8,enums!$A$2:$A$6,enums!$B$2:$B$6)</f>
        <v>2</v>
      </c>
      <c r="Q8" s="1">
        <f>LOOKUP(raw_data!Q8,enums!$A$2:$A$6,enums!$B$2:$B$6)</f>
        <v>1</v>
      </c>
      <c r="R8" s="1">
        <f>LOOKUP(raw_data!R8,enums!$A$2:$A$6,enums!$B$2:$B$6)</f>
        <v>2</v>
      </c>
      <c r="S8" s="1">
        <f>LOOKUP(raw_data!S8,enums!$A$2:$A$6,enums!$B$2:$B$6)</f>
        <v>2</v>
      </c>
      <c r="T8" s="1">
        <f>LOOKUP(raw_data!T8,enums!$A$2:$A$6,enums!$B$2:$B$6)</f>
        <v>2</v>
      </c>
      <c r="U8" s="1">
        <f>LOOKUP(raw_data!U8,enums!$A$2:$A$6,enums!$B$2:$B$6)</f>
        <v>2</v>
      </c>
      <c r="V8" s="1">
        <f>LOOKUP(raw_data!V8,enums!$A$2:$A$6,enums!$B$2:$B$6)</f>
        <v>1</v>
      </c>
      <c r="W8" s="1">
        <f>LOOKUP(raw_data!W8,enums!$A$2:$A$6,enums!$B$2:$B$6)</f>
        <v>1</v>
      </c>
      <c r="X8" s="1">
        <f>LOOKUP(raw_data!X8,enums!$A$2:$A$6,enums!$B$2:$B$6)</f>
        <v>1</v>
      </c>
      <c r="Y8" s="1">
        <f>LOOKUP(raw_data!Y8,enums!$A$2:$A$6,enums!$B$2:$B$6)</f>
        <v>4</v>
      </c>
      <c r="Z8" s="1" t="str">
        <f>raw_data!Z8</f>
        <v>20-30%</v>
      </c>
      <c r="AA8" s="1" t="str">
        <f>raw_data!AA8</f>
        <v>7+ years</v>
      </c>
      <c r="AB8" s="1" t="str">
        <f>raw_data!AB8</f>
        <v>1-2</v>
      </c>
    </row>
    <row r="9" ht="15.75" customHeight="1">
      <c r="A9" s="1" t="s">
        <v>55</v>
      </c>
      <c r="B9" s="1">
        <f>LOOKUP(raw_data!B9,enums!$A$2:$A$6,enums!$B$2:$B$6)</f>
        <v>5</v>
      </c>
      <c r="C9" s="1">
        <f>LOOKUP(raw_data!C9,enums!$A$2:$A$6,enums!$B$2:$B$6)</f>
        <v>4</v>
      </c>
      <c r="D9" s="1">
        <f>LOOKUP(raw_data!D9,enums!$A$2:$A$6,enums!$B$2:$B$6)</f>
        <v>4</v>
      </c>
      <c r="E9" s="1">
        <f>LOOKUP(raw_data!E9,enums!$A$2:$A$6,enums!$B$2:$B$6)</f>
        <v>3</v>
      </c>
      <c r="F9" s="1">
        <f>LOOKUP(raw_data!F9,enums!$A$2:$A$6,enums!$B$2:$B$6)</f>
        <v>3</v>
      </c>
      <c r="G9" s="1">
        <f>LOOKUP(raw_data!G9,enums!$A$2:$A$6,enums!$B$2:$B$6)</f>
        <v>4</v>
      </c>
      <c r="H9" s="1">
        <f>LOOKUP(raw_data!H9,enums!$A$2:$A$6,enums!$B$2:$B$6)</f>
        <v>5</v>
      </c>
      <c r="I9" s="1">
        <f>LOOKUP(raw_data!I9,enums!$A$2:$A$6,enums!$B$2:$B$6)</f>
        <v>2</v>
      </c>
      <c r="J9" s="1">
        <f>LOOKUP(raw_data!J9,enums!$A$2:$A$6,enums!$B$2:$B$6)</f>
        <v>3</v>
      </c>
      <c r="K9" s="1">
        <f>LOOKUP(raw_data!K9,enums!$A$2:$A$6,enums!$B$2:$B$6)</f>
        <v>4</v>
      </c>
      <c r="L9" s="1">
        <f>LOOKUP(raw_data!L9,enums!$A$2:$A$6,enums!$B$2:$B$6)</f>
        <v>4</v>
      </c>
      <c r="M9" s="1">
        <f>LOOKUP(raw_data!M9,enums!$A$2:$A$6,enums!$B$2:$B$6)</f>
        <v>2</v>
      </c>
      <c r="N9" s="1">
        <f>LOOKUP(raw_data!N9,enums!$A$2:$A$6,enums!$B$2:$B$6)</f>
        <v>2</v>
      </c>
      <c r="O9" s="1">
        <f>LOOKUP(raw_data!O9,enums!$A$2:$A$6,enums!$B$2:$B$6)</f>
        <v>2</v>
      </c>
      <c r="P9" s="1">
        <f>LOOKUP(raw_data!P9,enums!$A$2:$A$6,enums!$B$2:$B$6)</f>
        <v>2</v>
      </c>
      <c r="Q9" s="1">
        <f>LOOKUP(raw_data!Q9,enums!$A$2:$A$6,enums!$B$2:$B$6)</f>
        <v>3</v>
      </c>
      <c r="R9" s="1">
        <f>LOOKUP(raw_data!R9,enums!$A$2:$A$6,enums!$B$2:$B$6)</f>
        <v>3</v>
      </c>
      <c r="S9" s="1">
        <f>LOOKUP(raw_data!S9,enums!$A$2:$A$6,enums!$B$2:$B$6)</f>
        <v>3</v>
      </c>
      <c r="T9" s="1">
        <f>LOOKUP(raw_data!T9,enums!$A$2:$A$6,enums!$B$2:$B$6)</f>
        <v>4</v>
      </c>
      <c r="U9" s="1">
        <f>LOOKUP(raw_data!U9,enums!$A$2:$A$6,enums!$B$2:$B$6)</f>
        <v>3</v>
      </c>
      <c r="V9" s="1">
        <f>LOOKUP(raw_data!V9,enums!$A$2:$A$6,enums!$B$2:$B$6)</f>
        <v>3</v>
      </c>
      <c r="W9" s="1">
        <f>LOOKUP(raw_data!W9,enums!$A$2:$A$6,enums!$B$2:$B$6)</f>
        <v>4</v>
      </c>
      <c r="X9" s="1">
        <f>LOOKUP(raw_data!X9,enums!$A$2:$A$6,enums!$B$2:$B$6)</f>
        <v>2</v>
      </c>
      <c r="Y9" s="1">
        <f>LOOKUP(raw_data!Y9,enums!$A$2:$A$6,enums!$B$2:$B$6)</f>
        <v>4</v>
      </c>
      <c r="Z9" s="1" t="str">
        <f>raw_data!Z9</f>
        <v>70-80%</v>
      </c>
      <c r="AA9" s="1" t="str">
        <f>raw_data!AA9</f>
        <v>3-5 years</v>
      </c>
      <c r="AB9" s="1" t="str">
        <f>raw_data!AB9</f>
        <v>5-8</v>
      </c>
    </row>
    <row r="10" ht="15.75" customHeight="1">
      <c r="A10" s="1" t="s">
        <v>55</v>
      </c>
      <c r="B10" s="1">
        <f>LOOKUP(raw_data!B10,enums!$A$2:$A$6,enums!$B$2:$B$6)</f>
        <v>5</v>
      </c>
      <c r="C10" s="1">
        <f>LOOKUP(raw_data!C10,enums!$A$2:$A$6,enums!$B$2:$B$6)</f>
        <v>3</v>
      </c>
      <c r="D10" s="1">
        <f>LOOKUP(raw_data!D10,enums!$A$2:$A$6,enums!$B$2:$B$6)</f>
        <v>3</v>
      </c>
      <c r="E10" s="1">
        <f>LOOKUP(raw_data!E10,enums!$A$2:$A$6,enums!$B$2:$B$6)</f>
        <v>3</v>
      </c>
      <c r="F10" s="1">
        <f>LOOKUP(raw_data!F10,enums!$A$2:$A$6,enums!$B$2:$B$6)</f>
        <v>3</v>
      </c>
      <c r="G10" s="1">
        <f>LOOKUP(raw_data!G10,enums!$A$2:$A$6,enums!$B$2:$B$6)</f>
        <v>3</v>
      </c>
      <c r="H10" s="1">
        <f>LOOKUP(raw_data!H10,enums!$A$2:$A$6,enums!$B$2:$B$6)</f>
        <v>3</v>
      </c>
      <c r="I10" s="1">
        <f>LOOKUP(raw_data!I10,enums!$A$2:$A$6,enums!$B$2:$B$6)</f>
        <v>3</v>
      </c>
      <c r="J10" s="1">
        <f>LOOKUP(raw_data!J10,enums!$A$2:$A$6,enums!$B$2:$B$6)</f>
        <v>3</v>
      </c>
      <c r="K10" s="1">
        <f>LOOKUP(raw_data!K10,enums!$A$2:$A$6,enums!$B$2:$B$6)</f>
        <v>3</v>
      </c>
      <c r="L10" s="1">
        <f>LOOKUP(raw_data!L10,enums!$A$2:$A$6,enums!$B$2:$B$6)</f>
        <v>3</v>
      </c>
      <c r="M10" s="1">
        <f>LOOKUP(raw_data!M10,enums!$A$2:$A$6,enums!$B$2:$B$6)</f>
        <v>3</v>
      </c>
      <c r="N10" s="1">
        <f>LOOKUP(raw_data!N10,enums!$A$2:$A$6,enums!$B$2:$B$6)</f>
        <v>3</v>
      </c>
      <c r="O10" s="1">
        <f>LOOKUP(raw_data!O10,enums!$A$2:$A$6,enums!$B$2:$B$6)</f>
        <v>3</v>
      </c>
      <c r="P10" s="1">
        <f>LOOKUP(raw_data!P10,enums!$A$2:$A$6,enums!$B$2:$B$6)</f>
        <v>3</v>
      </c>
      <c r="Q10" s="1">
        <f>LOOKUP(raw_data!Q10,enums!$A$2:$A$6,enums!$B$2:$B$6)</f>
        <v>3</v>
      </c>
      <c r="R10" s="1">
        <f>LOOKUP(raw_data!R10,enums!$A$2:$A$6,enums!$B$2:$B$6)</f>
        <v>3</v>
      </c>
      <c r="S10" s="1">
        <f>LOOKUP(raw_data!S10,enums!$A$2:$A$6,enums!$B$2:$B$6)</f>
        <v>3</v>
      </c>
      <c r="T10" s="1">
        <f>LOOKUP(raw_data!T10,enums!$A$2:$A$6,enums!$B$2:$B$6)</f>
        <v>3</v>
      </c>
      <c r="U10" s="1">
        <f>LOOKUP(raw_data!U10,enums!$A$2:$A$6,enums!$B$2:$B$6)</f>
        <v>3</v>
      </c>
      <c r="V10" s="1">
        <f>LOOKUP(raw_data!V10,enums!$A$2:$A$6,enums!$B$2:$B$6)</f>
        <v>3</v>
      </c>
      <c r="W10" s="1">
        <f>LOOKUP(raw_data!W10,enums!$A$2:$A$6,enums!$B$2:$B$6)</f>
        <v>3</v>
      </c>
      <c r="X10" s="1">
        <f>LOOKUP(raw_data!X10,enums!$A$2:$A$6,enums!$B$2:$B$6)</f>
        <v>3</v>
      </c>
      <c r="Y10" s="1">
        <f>LOOKUP(raw_data!Y10,enums!$A$2:$A$6,enums!$B$2:$B$6)</f>
        <v>3</v>
      </c>
      <c r="Z10" s="1" t="str">
        <f>raw_data!Z10</f>
        <v>90-100%</v>
      </c>
      <c r="AA10" s="1" t="str">
        <f>raw_data!AA10</f>
        <v>0-1 years</v>
      </c>
      <c r="AB10" s="1" t="str">
        <f>raw_data!AB10</f>
        <v>1-2</v>
      </c>
    </row>
    <row r="11" ht="15.75" customHeight="1">
      <c r="A11" s="1" t="s">
        <v>55</v>
      </c>
      <c r="B11" s="1">
        <f>LOOKUP(raw_data!B11,enums!$A$2:$A$6,enums!$B$2:$B$6)</f>
        <v>5</v>
      </c>
      <c r="C11" s="1">
        <f>LOOKUP(raw_data!C11,enums!$A$2:$A$6,enums!$B$2:$B$6)</f>
        <v>4</v>
      </c>
      <c r="D11" s="1">
        <f>LOOKUP(raw_data!D11,enums!$A$2:$A$6,enums!$B$2:$B$6)</f>
        <v>4</v>
      </c>
      <c r="E11" s="1">
        <f>LOOKUP(raw_data!E11,enums!$A$2:$A$6,enums!$B$2:$B$6)</f>
        <v>4</v>
      </c>
      <c r="F11" s="1">
        <f>LOOKUP(raw_data!F11,enums!$A$2:$A$6,enums!$B$2:$B$6)</f>
        <v>5</v>
      </c>
      <c r="G11" s="1">
        <f>LOOKUP(raw_data!G11,enums!$A$2:$A$6,enums!$B$2:$B$6)</f>
        <v>4</v>
      </c>
      <c r="H11" s="1">
        <f>LOOKUP(raw_data!H11,enums!$A$2:$A$6,enums!$B$2:$B$6)</f>
        <v>5</v>
      </c>
      <c r="I11" s="1">
        <f>LOOKUP(raw_data!I11,enums!$A$2:$A$6,enums!$B$2:$B$6)</f>
        <v>3</v>
      </c>
      <c r="J11" s="1">
        <f>LOOKUP(raw_data!J11,enums!$A$2:$A$6,enums!$B$2:$B$6)</f>
        <v>3</v>
      </c>
      <c r="K11" s="1">
        <f>LOOKUP(raw_data!K11,enums!$A$2:$A$6,enums!$B$2:$B$6)</f>
        <v>2</v>
      </c>
      <c r="L11" s="1">
        <f>LOOKUP(raw_data!L11,enums!$A$2:$A$6,enums!$B$2:$B$6)</f>
        <v>3</v>
      </c>
      <c r="M11" s="1">
        <f>LOOKUP(raw_data!M11,enums!$A$2:$A$6,enums!$B$2:$B$6)</f>
        <v>4</v>
      </c>
      <c r="N11" s="1">
        <f>LOOKUP(raw_data!N11,enums!$A$2:$A$6,enums!$B$2:$B$6)</f>
        <v>4</v>
      </c>
      <c r="O11" s="1">
        <f>LOOKUP(raw_data!O11,enums!$A$2:$A$6,enums!$B$2:$B$6)</f>
        <v>3</v>
      </c>
      <c r="P11" s="1">
        <f>LOOKUP(raw_data!P11,enums!$A$2:$A$6,enums!$B$2:$B$6)</f>
        <v>4</v>
      </c>
      <c r="Q11" s="1">
        <f>LOOKUP(raw_data!Q11,enums!$A$2:$A$6,enums!$B$2:$B$6)</f>
        <v>4</v>
      </c>
      <c r="R11" s="1">
        <f>LOOKUP(raw_data!R11,enums!$A$2:$A$6,enums!$B$2:$B$6)</f>
        <v>5</v>
      </c>
      <c r="S11" s="1">
        <f>LOOKUP(raw_data!S11,enums!$A$2:$A$6,enums!$B$2:$B$6)</f>
        <v>5</v>
      </c>
      <c r="T11" s="1">
        <f>LOOKUP(raw_data!T11,enums!$A$2:$A$6,enums!$B$2:$B$6)</f>
        <v>5</v>
      </c>
      <c r="U11" s="1">
        <f>LOOKUP(raw_data!U11,enums!$A$2:$A$6,enums!$B$2:$B$6)</f>
        <v>3</v>
      </c>
      <c r="V11" s="1">
        <f>LOOKUP(raw_data!V11,enums!$A$2:$A$6,enums!$B$2:$B$6)</f>
        <v>4</v>
      </c>
      <c r="W11" s="1">
        <f>LOOKUP(raw_data!W11,enums!$A$2:$A$6,enums!$B$2:$B$6)</f>
        <v>3</v>
      </c>
      <c r="X11" s="1">
        <f>LOOKUP(raw_data!X11,enums!$A$2:$A$6,enums!$B$2:$B$6)</f>
        <v>3</v>
      </c>
      <c r="Y11" s="1">
        <f>LOOKUP(raw_data!Y11,enums!$A$2:$A$6,enums!$B$2:$B$6)</f>
        <v>3</v>
      </c>
      <c r="Z11" s="1" t="str">
        <f>raw_data!Z11</f>
        <v>80-90%</v>
      </c>
      <c r="AA11" s="1" t="str">
        <f>raw_data!AA11</f>
        <v>1-3 years</v>
      </c>
      <c r="AB11" s="1" t="str">
        <f>raw_data!AB11</f>
        <v>1-2</v>
      </c>
    </row>
    <row r="12" ht="15.75" customHeight="1">
      <c r="A12" s="1" t="s">
        <v>55</v>
      </c>
      <c r="B12" s="1">
        <f>LOOKUP(raw_data!B12,enums!$A$2:$A$6,enums!$B$2:$B$6)</f>
        <v>4</v>
      </c>
      <c r="C12" s="1">
        <f>LOOKUP(raw_data!C12,enums!$A$2:$A$6,enums!$B$2:$B$6)</f>
        <v>4</v>
      </c>
      <c r="D12" s="1">
        <f>LOOKUP(raw_data!D12,enums!$A$2:$A$6,enums!$B$2:$B$6)</f>
        <v>3</v>
      </c>
      <c r="E12" s="1">
        <f>LOOKUP(raw_data!E12,enums!$A$2:$A$6,enums!$B$2:$B$6)</f>
        <v>4</v>
      </c>
      <c r="F12" s="1">
        <f>LOOKUP(raw_data!F12,enums!$A$2:$A$6,enums!$B$2:$B$6)</f>
        <v>4</v>
      </c>
      <c r="G12" s="1">
        <f>LOOKUP(raw_data!G12,enums!$A$2:$A$6,enums!$B$2:$B$6)</f>
        <v>5</v>
      </c>
      <c r="H12" s="1">
        <f>LOOKUP(raw_data!H12,enums!$A$2:$A$6,enums!$B$2:$B$6)</f>
        <v>4</v>
      </c>
      <c r="I12" s="1">
        <f>LOOKUP(raw_data!I12,enums!$A$2:$A$6,enums!$B$2:$B$6)</f>
        <v>4</v>
      </c>
      <c r="J12" s="1">
        <f>LOOKUP(raw_data!J12,enums!$A$2:$A$6,enums!$B$2:$B$6)</f>
        <v>4</v>
      </c>
      <c r="K12" s="1">
        <f>LOOKUP(raw_data!K12,enums!$A$2:$A$6,enums!$B$2:$B$6)</f>
        <v>1</v>
      </c>
      <c r="L12" s="1">
        <f>LOOKUP(raw_data!L12,enums!$A$2:$A$6,enums!$B$2:$B$6)</f>
        <v>3</v>
      </c>
      <c r="M12" s="1">
        <f>LOOKUP(raw_data!M12,enums!$A$2:$A$6,enums!$B$2:$B$6)</f>
        <v>4</v>
      </c>
      <c r="N12" s="1">
        <f>LOOKUP(raw_data!N12,enums!$A$2:$A$6,enums!$B$2:$B$6)</f>
        <v>4</v>
      </c>
      <c r="O12" s="1">
        <f>LOOKUP(raw_data!O12,enums!$A$2:$A$6,enums!$B$2:$B$6)</f>
        <v>2</v>
      </c>
      <c r="P12" s="1">
        <f>LOOKUP(raw_data!P12,enums!$A$2:$A$6,enums!$B$2:$B$6)</f>
        <v>4</v>
      </c>
      <c r="Q12" s="1">
        <f>LOOKUP(raw_data!Q12,enums!$A$2:$A$6,enums!$B$2:$B$6)</f>
        <v>4</v>
      </c>
      <c r="R12" s="1">
        <f>LOOKUP(raw_data!R12,enums!$A$2:$A$6,enums!$B$2:$B$6)</f>
        <v>4</v>
      </c>
      <c r="S12" s="1">
        <f>LOOKUP(raw_data!S12,enums!$A$2:$A$6,enums!$B$2:$B$6)</f>
        <v>2</v>
      </c>
      <c r="T12" s="1">
        <f>LOOKUP(raw_data!T12,enums!$A$2:$A$6,enums!$B$2:$B$6)</f>
        <v>3</v>
      </c>
      <c r="U12" s="1">
        <f>LOOKUP(raw_data!U12,enums!$A$2:$A$6,enums!$B$2:$B$6)</f>
        <v>4</v>
      </c>
      <c r="V12" s="1">
        <f>LOOKUP(raw_data!V12,enums!$A$2:$A$6,enums!$B$2:$B$6)</f>
        <v>3</v>
      </c>
      <c r="W12" s="1">
        <f>LOOKUP(raw_data!W12,enums!$A$2:$A$6,enums!$B$2:$B$6)</f>
        <v>3</v>
      </c>
      <c r="X12" s="1">
        <f>LOOKUP(raw_data!X12,enums!$A$2:$A$6,enums!$B$2:$B$6)</f>
        <v>3</v>
      </c>
      <c r="Y12" s="1">
        <f>LOOKUP(raw_data!Y12,enums!$A$2:$A$6,enums!$B$2:$B$6)</f>
        <v>3</v>
      </c>
      <c r="Z12" s="1" t="str">
        <f>raw_data!Z12</f>
        <v>70-80%</v>
      </c>
      <c r="AA12" s="1" t="str">
        <f>raw_data!AA12</f>
        <v>3-5 years</v>
      </c>
      <c r="AB12" s="1" t="str">
        <f>raw_data!AB12</f>
        <v>2-5</v>
      </c>
    </row>
    <row r="13" ht="15.75" customHeight="1">
      <c r="A13" s="1" t="s">
        <v>55</v>
      </c>
      <c r="B13" s="1">
        <f>LOOKUP(raw_data!B13,enums!$A$2:$A$6,enums!$B$2:$B$6)</f>
        <v>2</v>
      </c>
      <c r="C13" s="1">
        <f>LOOKUP(raw_data!C13,enums!$A$2:$A$6,enums!$B$2:$B$6)</f>
        <v>4</v>
      </c>
      <c r="D13" s="1">
        <f>LOOKUP(raw_data!D13,enums!$A$2:$A$6,enums!$B$2:$B$6)</f>
        <v>4</v>
      </c>
      <c r="E13" s="1">
        <f>LOOKUP(raw_data!E13,enums!$A$2:$A$6,enums!$B$2:$B$6)</f>
        <v>4</v>
      </c>
      <c r="F13" s="1">
        <f>LOOKUP(raw_data!F13,enums!$A$2:$A$6,enums!$B$2:$B$6)</f>
        <v>4</v>
      </c>
      <c r="G13" s="1">
        <f>LOOKUP(raw_data!G13,enums!$A$2:$A$6,enums!$B$2:$B$6)</f>
        <v>4</v>
      </c>
      <c r="H13" s="1">
        <f>LOOKUP(raw_data!H13,enums!$A$2:$A$6,enums!$B$2:$B$6)</f>
        <v>4</v>
      </c>
      <c r="I13" s="1">
        <f>LOOKUP(raw_data!I13,enums!$A$2:$A$6,enums!$B$2:$B$6)</f>
        <v>4</v>
      </c>
      <c r="J13" s="1">
        <f>LOOKUP(raw_data!J13,enums!$A$2:$A$6,enums!$B$2:$B$6)</f>
        <v>3</v>
      </c>
      <c r="K13" s="1">
        <f>LOOKUP(raw_data!K13,enums!$A$2:$A$6,enums!$B$2:$B$6)</f>
        <v>1</v>
      </c>
      <c r="L13" s="1">
        <f>LOOKUP(raw_data!L13,enums!$A$2:$A$6,enums!$B$2:$B$6)</f>
        <v>2</v>
      </c>
      <c r="M13" s="1">
        <f>LOOKUP(raw_data!M13,enums!$A$2:$A$6,enums!$B$2:$B$6)</f>
        <v>2</v>
      </c>
      <c r="N13" s="1">
        <f>LOOKUP(raw_data!N13,enums!$A$2:$A$6,enums!$B$2:$B$6)</f>
        <v>1</v>
      </c>
      <c r="O13" s="1">
        <f>LOOKUP(raw_data!O13,enums!$A$2:$A$6,enums!$B$2:$B$6)</f>
        <v>2</v>
      </c>
      <c r="P13" s="1">
        <f>LOOKUP(raw_data!P13,enums!$A$2:$A$6,enums!$B$2:$B$6)</f>
        <v>3</v>
      </c>
      <c r="Q13" s="1">
        <f>LOOKUP(raw_data!Q13,enums!$A$2:$A$6,enums!$B$2:$B$6)</f>
        <v>2</v>
      </c>
      <c r="R13" s="1">
        <f>LOOKUP(raw_data!R13,enums!$A$2:$A$6,enums!$B$2:$B$6)</f>
        <v>2</v>
      </c>
      <c r="S13" s="1">
        <f>LOOKUP(raw_data!S13,enums!$A$2:$A$6,enums!$B$2:$B$6)</f>
        <v>2</v>
      </c>
      <c r="T13" s="1">
        <f>LOOKUP(raw_data!T13,enums!$A$2:$A$6,enums!$B$2:$B$6)</f>
        <v>4</v>
      </c>
      <c r="U13" s="1">
        <f>LOOKUP(raw_data!U13,enums!$A$2:$A$6,enums!$B$2:$B$6)</f>
        <v>3</v>
      </c>
      <c r="V13" s="1">
        <f>LOOKUP(raw_data!V13,enums!$A$2:$A$6,enums!$B$2:$B$6)</f>
        <v>4</v>
      </c>
      <c r="W13" s="1">
        <f>LOOKUP(raw_data!W13,enums!$A$2:$A$6,enums!$B$2:$B$6)</f>
        <v>4</v>
      </c>
      <c r="X13" s="1">
        <f>LOOKUP(raw_data!X13,enums!$A$2:$A$6,enums!$B$2:$B$6)</f>
        <v>4</v>
      </c>
      <c r="Y13" s="1">
        <f>LOOKUP(raw_data!Y13,enums!$A$2:$A$6,enums!$B$2:$B$6)</f>
        <v>4</v>
      </c>
      <c r="Z13" s="1" t="str">
        <f>raw_data!Z13</f>
        <v>80-90%</v>
      </c>
      <c r="AA13" s="1" t="str">
        <f>raw_data!AA13</f>
        <v>3-5 years</v>
      </c>
      <c r="AB13" s="1" t="str">
        <f>raw_data!AB13</f>
        <v>1-2</v>
      </c>
    </row>
    <row r="14" ht="15.75" customHeight="1">
      <c r="A14" s="1" t="s">
        <v>55</v>
      </c>
      <c r="B14" s="1">
        <f>LOOKUP(raw_data!B14,enums!$A$2:$A$6,enums!$B$2:$B$6)</f>
        <v>5</v>
      </c>
      <c r="C14" s="1">
        <f>LOOKUP(raw_data!C14,enums!$A$2:$A$6,enums!$B$2:$B$6)</f>
        <v>4</v>
      </c>
      <c r="D14" s="1">
        <f>LOOKUP(raw_data!D14,enums!$A$2:$A$6,enums!$B$2:$B$6)</f>
        <v>4</v>
      </c>
      <c r="E14" s="1">
        <f>LOOKUP(raw_data!E14,enums!$A$2:$A$6,enums!$B$2:$B$6)</f>
        <v>4</v>
      </c>
      <c r="F14" s="1">
        <f>LOOKUP(raw_data!F14,enums!$A$2:$A$6,enums!$B$2:$B$6)</f>
        <v>5</v>
      </c>
      <c r="G14" s="1">
        <f>LOOKUP(raw_data!G14,enums!$A$2:$A$6,enums!$B$2:$B$6)</f>
        <v>4</v>
      </c>
      <c r="H14" s="1">
        <f>LOOKUP(raw_data!H14,enums!$A$2:$A$6,enums!$B$2:$B$6)</f>
        <v>5</v>
      </c>
      <c r="I14" s="1">
        <f>LOOKUP(raw_data!I14,enums!$A$2:$A$6,enums!$B$2:$B$6)</f>
        <v>1</v>
      </c>
      <c r="J14" s="1">
        <f>LOOKUP(raw_data!J14,enums!$A$2:$A$6,enums!$B$2:$B$6)</f>
        <v>2</v>
      </c>
      <c r="K14" s="1">
        <f>LOOKUP(raw_data!K14,enums!$A$2:$A$6,enums!$B$2:$B$6)</f>
        <v>2</v>
      </c>
      <c r="L14" s="1">
        <f>LOOKUP(raw_data!L14,enums!$A$2:$A$6,enums!$B$2:$B$6)</f>
        <v>2</v>
      </c>
      <c r="M14" s="1">
        <f>LOOKUP(raw_data!M14,enums!$A$2:$A$6,enums!$B$2:$B$6)</f>
        <v>2</v>
      </c>
      <c r="N14" s="1">
        <f>LOOKUP(raw_data!N14,enums!$A$2:$A$6,enums!$B$2:$B$6)</f>
        <v>3</v>
      </c>
      <c r="O14" s="1">
        <f>LOOKUP(raw_data!O14,enums!$A$2:$A$6,enums!$B$2:$B$6)</f>
        <v>2</v>
      </c>
      <c r="P14" s="1">
        <f>LOOKUP(raw_data!P14,enums!$A$2:$A$6,enums!$B$2:$B$6)</f>
        <v>3</v>
      </c>
      <c r="Q14" s="1">
        <f>LOOKUP(raw_data!Q14,enums!$A$2:$A$6,enums!$B$2:$B$6)</f>
        <v>4</v>
      </c>
      <c r="R14" s="1">
        <f>LOOKUP(raw_data!R14,enums!$A$2:$A$6,enums!$B$2:$B$6)</f>
        <v>4</v>
      </c>
      <c r="S14" s="1">
        <f>LOOKUP(raw_data!S14,enums!$A$2:$A$6,enums!$B$2:$B$6)</f>
        <v>5</v>
      </c>
      <c r="T14" s="1">
        <f>LOOKUP(raw_data!T14,enums!$A$2:$A$6,enums!$B$2:$B$6)</f>
        <v>4</v>
      </c>
      <c r="U14" s="1">
        <f>LOOKUP(raw_data!U14,enums!$A$2:$A$6,enums!$B$2:$B$6)</f>
        <v>4</v>
      </c>
      <c r="V14" s="1">
        <f>LOOKUP(raw_data!V14,enums!$A$2:$A$6,enums!$B$2:$B$6)</f>
        <v>3</v>
      </c>
      <c r="W14" s="1">
        <f>LOOKUP(raw_data!W14,enums!$A$2:$A$6,enums!$B$2:$B$6)</f>
        <v>4</v>
      </c>
      <c r="X14" s="1">
        <f>LOOKUP(raw_data!X14,enums!$A$2:$A$6,enums!$B$2:$B$6)</f>
        <v>2</v>
      </c>
      <c r="Y14" s="1">
        <f>LOOKUP(raw_data!Y14,enums!$A$2:$A$6,enums!$B$2:$B$6)</f>
        <v>3</v>
      </c>
      <c r="Z14" s="1" t="str">
        <f>raw_data!Z14</f>
        <v>80-90%</v>
      </c>
      <c r="AA14" s="1" t="str">
        <f>raw_data!AA14</f>
        <v>0-1 years</v>
      </c>
      <c r="AB14" s="1" t="str">
        <f>raw_data!AB14</f>
        <v>2-5</v>
      </c>
    </row>
    <row r="15" ht="15.75" customHeight="1">
      <c r="A15" s="1" t="s">
        <v>55</v>
      </c>
      <c r="B15" s="1">
        <f>LOOKUP(raw_data!B15,enums!$A$2:$A$6,enums!$B$2:$B$6)</f>
        <v>4</v>
      </c>
      <c r="C15" s="1">
        <f>LOOKUP(raw_data!C15,enums!$A$2:$A$6,enums!$B$2:$B$6)</f>
        <v>4</v>
      </c>
      <c r="D15" s="1">
        <f>LOOKUP(raw_data!D15,enums!$A$2:$A$6,enums!$B$2:$B$6)</f>
        <v>4</v>
      </c>
      <c r="E15" s="1">
        <f>LOOKUP(raw_data!E15,enums!$A$2:$A$6,enums!$B$2:$B$6)</f>
        <v>3</v>
      </c>
      <c r="F15" s="1">
        <f>LOOKUP(raw_data!F15,enums!$A$2:$A$6,enums!$B$2:$B$6)</f>
        <v>3</v>
      </c>
      <c r="G15" s="1">
        <f>LOOKUP(raw_data!G15,enums!$A$2:$A$6,enums!$B$2:$B$6)</f>
        <v>4</v>
      </c>
      <c r="H15" s="1">
        <f>LOOKUP(raw_data!H15,enums!$A$2:$A$6,enums!$B$2:$B$6)</f>
        <v>3</v>
      </c>
      <c r="I15" s="1">
        <f>LOOKUP(raw_data!I15,enums!$A$2:$A$6,enums!$B$2:$B$6)</f>
        <v>4</v>
      </c>
      <c r="J15" s="1">
        <f>LOOKUP(raw_data!J15,enums!$A$2:$A$6,enums!$B$2:$B$6)</f>
        <v>3</v>
      </c>
      <c r="K15" s="1">
        <f>LOOKUP(raw_data!K15,enums!$A$2:$A$6,enums!$B$2:$B$6)</f>
        <v>4</v>
      </c>
      <c r="L15" s="1">
        <f>LOOKUP(raw_data!L15,enums!$A$2:$A$6,enums!$B$2:$B$6)</f>
        <v>2</v>
      </c>
      <c r="M15" s="1">
        <f>LOOKUP(raw_data!M15,enums!$A$2:$A$6,enums!$B$2:$B$6)</f>
        <v>3</v>
      </c>
      <c r="N15" s="1">
        <f>LOOKUP(raw_data!N15,enums!$A$2:$A$6,enums!$B$2:$B$6)</f>
        <v>2</v>
      </c>
      <c r="O15" s="1">
        <f>LOOKUP(raw_data!O15,enums!$A$2:$A$6,enums!$B$2:$B$6)</f>
        <v>3</v>
      </c>
      <c r="P15" s="1">
        <f>LOOKUP(raw_data!P15,enums!$A$2:$A$6,enums!$B$2:$B$6)</f>
        <v>4</v>
      </c>
      <c r="Q15" s="1">
        <f>LOOKUP(raw_data!Q15,enums!$A$2:$A$6,enums!$B$2:$B$6)</f>
        <v>2</v>
      </c>
      <c r="R15" s="1">
        <f>LOOKUP(raw_data!R15,enums!$A$2:$A$6,enums!$B$2:$B$6)</f>
        <v>3</v>
      </c>
      <c r="S15" s="1">
        <f>LOOKUP(raw_data!S15,enums!$A$2:$A$6,enums!$B$2:$B$6)</f>
        <v>4</v>
      </c>
      <c r="T15" s="1">
        <f>LOOKUP(raw_data!T15,enums!$A$2:$A$6,enums!$B$2:$B$6)</f>
        <v>4</v>
      </c>
      <c r="U15" s="1">
        <f>LOOKUP(raw_data!U15,enums!$A$2:$A$6,enums!$B$2:$B$6)</f>
        <v>3</v>
      </c>
      <c r="V15" s="1">
        <f>LOOKUP(raw_data!V15,enums!$A$2:$A$6,enums!$B$2:$B$6)</f>
        <v>3</v>
      </c>
      <c r="W15" s="1">
        <f>LOOKUP(raw_data!W15,enums!$A$2:$A$6,enums!$B$2:$B$6)</f>
        <v>4</v>
      </c>
      <c r="X15" s="1">
        <f>LOOKUP(raw_data!X15,enums!$A$2:$A$6,enums!$B$2:$B$6)</f>
        <v>3</v>
      </c>
      <c r="Y15" s="1">
        <f>LOOKUP(raw_data!Y15,enums!$A$2:$A$6,enums!$B$2:$B$6)</f>
        <v>3</v>
      </c>
      <c r="Z15" s="1" t="str">
        <f>raw_data!Z15</f>
        <v>80-90%</v>
      </c>
      <c r="AA15" s="1" t="str">
        <f>raw_data!AA15</f>
        <v>0-1 years</v>
      </c>
      <c r="AB15" s="1" t="str">
        <f>raw_data!AB15</f>
        <v>2-5</v>
      </c>
    </row>
    <row r="16" ht="15.75" customHeight="1">
      <c r="A16" s="1" t="s">
        <v>55</v>
      </c>
      <c r="B16" s="1">
        <f>LOOKUP(raw_data!B16,enums!$A$2:$A$6,enums!$B$2:$B$6)</f>
        <v>5</v>
      </c>
      <c r="C16" s="1">
        <f>LOOKUP(raw_data!C16,enums!$A$2:$A$6,enums!$B$2:$B$6)</f>
        <v>5</v>
      </c>
      <c r="D16" s="1">
        <f>LOOKUP(raw_data!D16,enums!$A$2:$A$6,enums!$B$2:$B$6)</f>
        <v>5</v>
      </c>
      <c r="E16" s="1">
        <f>LOOKUP(raw_data!E16,enums!$A$2:$A$6,enums!$B$2:$B$6)</f>
        <v>5</v>
      </c>
      <c r="F16" s="1">
        <f>LOOKUP(raw_data!F16,enums!$A$2:$A$6,enums!$B$2:$B$6)</f>
        <v>5</v>
      </c>
      <c r="G16" s="1">
        <f>LOOKUP(raw_data!G16,enums!$A$2:$A$6,enums!$B$2:$B$6)</f>
        <v>5</v>
      </c>
      <c r="H16" s="1">
        <f>LOOKUP(raw_data!H16,enums!$A$2:$A$6,enums!$B$2:$B$6)</f>
        <v>5</v>
      </c>
      <c r="I16" s="1">
        <f>LOOKUP(raw_data!I16,enums!$A$2:$A$6,enums!$B$2:$B$6)</f>
        <v>4</v>
      </c>
      <c r="J16" s="1">
        <f>LOOKUP(raw_data!J16,enums!$A$2:$A$6,enums!$B$2:$B$6)</f>
        <v>5</v>
      </c>
      <c r="K16" s="1">
        <f>LOOKUP(raw_data!K16,enums!$A$2:$A$6,enums!$B$2:$B$6)</f>
        <v>5</v>
      </c>
      <c r="L16" s="1">
        <f>LOOKUP(raw_data!L16,enums!$A$2:$A$6,enums!$B$2:$B$6)</f>
        <v>5</v>
      </c>
      <c r="M16" s="1">
        <f>LOOKUP(raw_data!M16,enums!$A$2:$A$6,enums!$B$2:$B$6)</f>
        <v>3</v>
      </c>
      <c r="N16" s="1">
        <f>LOOKUP(raw_data!N16,enums!$A$2:$A$6,enums!$B$2:$B$6)</f>
        <v>4</v>
      </c>
      <c r="O16" s="1">
        <f>LOOKUP(raw_data!O16,enums!$A$2:$A$6,enums!$B$2:$B$6)</f>
        <v>3</v>
      </c>
      <c r="P16" s="1">
        <f>LOOKUP(raw_data!P16,enums!$A$2:$A$6,enums!$B$2:$B$6)</f>
        <v>4</v>
      </c>
      <c r="Q16" s="1">
        <f>LOOKUP(raw_data!Q16,enums!$A$2:$A$6,enums!$B$2:$B$6)</f>
        <v>4</v>
      </c>
      <c r="R16" s="1">
        <f>LOOKUP(raw_data!R16,enums!$A$2:$A$6,enums!$B$2:$B$6)</f>
        <v>4</v>
      </c>
      <c r="S16" s="1">
        <f>LOOKUP(raw_data!S16,enums!$A$2:$A$6,enums!$B$2:$B$6)</f>
        <v>5</v>
      </c>
      <c r="T16" s="1">
        <f>LOOKUP(raw_data!T16,enums!$A$2:$A$6,enums!$B$2:$B$6)</f>
        <v>5</v>
      </c>
      <c r="U16" s="1">
        <f>LOOKUP(raw_data!U16,enums!$A$2:$A$6,enums!$B$2:$B$6)</f>
        <v>5</v>
      </c>
      <c r="V16" s="1">
        <f>LOOKUP(raw_data!V16,enums!$A$2:$A$6,enums!$B$2:$B$6)</f>
        <v>4</v>
      </c>
      <c r="W16" s="1">
        <f>LOOKUP(raw_data!W16,enums!$A$2:$A$6,enums!$B$2:$B$6)</f>
        <v>4</v>
      </c>
      <c r="X16" s="1">
        <f>LOOKUP(raw_data!X16,enums!$A$2:$A$6,enums!$B$2:$B$6)</f>
        <v>3</v>
      </c>
      <c r="Y16" s="1">
        <f>LOOKUP(raw_data!Y16,enums!$A$2:$A$6,enums!$B$2:$B$6)</f>
        <v>4</v>
      </c>
      <c r="Z16" s="1" t="str">
        <f>raw_data!Z16</f>
        <v>90-100%</v>
      </c>
      <c r="AA16" s="1" t="str">
        <f>raw_data!AA16</f>
        <v>3-5 years</v>
      </c>
      <c r="AB16" s="1" t="str">
        <f>raw_data!AB16</f>
        <v>2-5</v>
      </c>
    </row>
    <row r="17" ht="15.75" customHeight="1">
      <c r="A17" s="1" t="s">
        <v>55</v>
      </c>
      <c r="B17" s="1">
        <f>LOOKUP(raw_data!B17,enums!$A$2:$A$6,enums!$B$2:$B$6)</f>
        <v>5</v>
      </c>
      <c r="C17" s="1">
        <f>LOOKUP(raw_data!C17,enums!$A$2:$A$6,enums!$B$2:$B$6)</f>
        <v>3</v>
      </c>
      <c r="D17" s="1">
        <f>LOOKUP(raw_data!D17,enums!$A$2:$A$6,enums!$B$2:$B$6)</f>
        <v>2</v>
      </c>
      <c r="E17" s="1">
        <f>LOOKUP(raw_data!E17,enums!$A$2:$A$6,enums!$B$2:$B$6)</f>
        <v>2</v>
      </c>
      <c r="F17" s="1">
        <f>LOOKUP(raw_data!F17,enums!$A$2:$A$6,enums!$B$2:$B$6)</f>
        <v>2</v>
      </c>
      <c r="G17" s="1">
        <f>LOOKUP(raw_data!G17,enums!$A$2:$A$6,enums!$B$2:$B$6)</f>
        <v>2</v>
      </c>
      <c r="H17" s="1">
        <f>LOOKUP(raw_data!H17,enums!$A$2:$A$6,enums!$B$2:$B$6)</f>
        <v>3</v>
      </c>
      <c r="I17" s="1">
        <f>LOOKUP(raw_data!I17,enums!$A$2:$A$6,enums!$B$2:$B$6)</f>
        <v>1</v>
      </c>
      <c r="J17" s="1">
        <f>LOOKUP(raw_data!J17,enums!$A$2:$A$6,enums!$B$2:$B$6)</f>
        <v>1</v>
      </c>
      <c r="K17" s="1">
        <f>LOOKUP(raw_data!K17,enums!$A$2:$A$6,enums!$B$2:$B$6)</f>
        <v>1</v>
      </c>
      <c r="L17" s="1">
        <f>LOOKUP(raw_data!L17,enums!$A$2:$A$6,enums!$B$2:$B$6)</f>
        <v>3</v>
      </c>
      <c r="M17" s="1">
        <f>LOOKUP(raw_data!M17,enums!$A$2:$A$6,enums!$B$2:$B$6)</f>
        <v>2</v>
      </c>
      <c r="N17" s="1">
        <f>LOOKUP(raw_data!N17,enums!$A$2:$A$6,enums!$B$2:$B$6)</f>
        <v>3</v>
      </c>
      <c r="O17" s="1">
        <f>LOOKUP(raw_data!O17,enums!$A$2:$A$6,enums!$B$2:$B$6)</f>
        <v>1</v>
      </c>
      <c r="P17" s="1">
        <f>LOOKUP(raw_data!P17,enums!$A$2:$A$6,enums!$B$2:$B$6)</f>
        <v>3</v>
      </c>
      <c r="Q17" s="1">
        <f>LOOKUP(raw_data!Q17,enums!$A$2:$A$6,enums!$B$2:$B$6)</f>
        <v>3</v>
      </c>
      <c r="R17" s="1">
        <f>LOOKUP(raw_data!R17,enums!$A$2:$A$6,enums!$B$2:$B$6)</f>
        <v>2</v>
      </c>
      <c r="S17" s="1">
        <f>LOOKUP(raw_data!S17,enums!$A$2:$A$6,enums!$B$2:$B$6)</f>
        <v>4</v>
      </c>
      <c r="T17" s="1">
        <f>LOOKUP(raw_data!T17,enums!$A$2:$A$6,enums!$B$2:$B$6)</f>
        <v>5</v>
      </c>
      <c r="U17" s="1">
        <f>LOOKUP(raw_data!U17,enums!$A$2:$A$6,enums!$B$2:$B$6)</f>
        <v>5</v>
      </c>
      <c r="V17" s="1">
        <f>LOOKUP(raw_data!V17,enums!$A$2:$A$6,enums!$B$2:$B$6)</f>
        <v>4</v>
      </c>
      <c r="W17" s="1">
        <f>LOOKUP(raw_data!W17,enums!$A$2:$A$6,enums!$B$2:$B$6)</f>
        <v>4</v>
      </c>
      <c r="X17" s="1">
        <f>LOOKUP(raw_data!X17,enums!$A$2:$A$6,enums!$B$2:$B$6)</f>
        <v>2</v>
      </c>
      <c r="Y17" s="1">
        <f>LOOKUP(raw_data!Y17,enums!$A$2:$A$6,enums!$B$2:$B$6)</f>
        <v>3</v>
      </c>
      <c r="Z17" s="1" t="str">
        <f>raw_data!Z17</f>
        <v>70-80%</v>
      </c>
      <c r="AA17" s="1" t="str">
        <f>raw_data!AA17</f>
        <v>0-1 years</v>
      </c>
      <c r="AB17" s="1" t="str">
        <f>raw_data!AB17</f>
        <v>5-8</v>
      </c>
    </row>
    <row r="18" ht="15.75" customHeight="1">
      <c r="A18" s="1" t="s">
        <v>55</v>
      </c>
      <c r="B18" s="1">
        <f>LOOKUP(raw_data!B18,enums!$A$2:$A$6,enums!$B$2:$B$6)</f>
        <v>3</v>
      </c>
      <c r="C18" s="1">
        <f>LOOKUP(raw_data!C18,enums!$A$2:$A$6,enums!$B$2:$B$6)</f>
        <v>3</v>
      </c>
      <c r="D18" s="1">
        <f>LOOKUP(raw_data!D18,enums!$A$2:$A$6,enums!$B$2:$B$6)</f>
        <v>3</v>
      </c>
      <c r="E18" s="1">
        <f>LOOKUP(raw_data!E18,enums!$A$2:$A$6,enums!$B$2:$B$6)</f>
        <v>4</v>
      </c>
      <c r="F18" s="1">
        <f>LOOKUP(raw_data!F18,enums!$A$2:$A$6,enums!$B$2:$B$6)</f>
        <v>3</v>
      </c>
      <c r="G18" s="1">
        <f>LOOKUP(raw_data!G18,enums!$A$2:$A$6,enums!$B$2:$B$6)</f>
        <v>3</v>
      </c>
      <c r="H18" s="1">
        <f>LOOKUP(raw_data!H18,enums!$A$2:$A$6,enums!$B$2:$B$6)</f>
        <v>3</v>
      </c>
      <c r="I18" s="1">
        <f>LOOKUP(raw_data!I18,enums!$A$2:$A$6,enums!$B$2:$B$6)</f>
        <v>2</v>
      </c>
      <c r="J18" s="1">
        <f>LOOKUP(raw_data!J18,enums!$A$2:$A$6,enums!$B$2:$B$6)</f>
        <v>3</v>
      </c>
      <c r="K18" s="1">
        <f>LOOKUP(raw_data!K18,enums!$A$2:$A$6,enums!$B$2:$B$6)</f>
        <v>3</v>
      </c>
      <c r="L18" s="1">
        <f>LOOKUP(raw_data!L18,enums!$A$2:$A$6,enums!$B$2:$B$6)</f>
        <v>4</v>
      </c>
      <c r="M18" s="1">
        <f>LOOKUP(raw_data!M18,enums!$A$2:$A$6,enums!$B$2:$B$6)</f>
        <v>3</v>
      </c>
      <c r="N18" s="1">
        <f>LOOKUP(raw_data!N18,enums!$A$2:$A$6,enums!$B$2:$B$6)</f>
        <v>2</v>
      </c>
      <c r="O18" s="1">
        <f>LOOKUP(raw_data!O18,enums!$A$2:$A$6,enums!$B$2:$B$6)</f>
        <v>2</v>
      </c>
      <c r="P18" s="1">
        <f>LOOKUP(raw_data!P18,enums!$A$2:$A$6,enums!$B$2:$B$6)</f>
        <v>3</v>
      </c>
      <c r="Q18" s="1">
        <f>LOOKUP(raw_data!Q18,enums!$A$2:$A$6,enums!$B$2:$B$6)</f>
        <v>3</v>
      </c>
      <c r="R18" s="1">
        <f>LOOKUP(raw_data!R18,enums!$A$2:$A$6,enums!$B$2:$B$6)</f>
        <v>4</v>
      </c>
      <c r="S18" s="1">
        <f>LOOKUP(raw_data!S18,enums!$A$2:$A$6,enums!$B$2:$B$6)</f>
        <v>4</v>
      </c>
      <c r="T18" s="1">
        <f>LOOKUP(raw_data!T18,enums!$A$2:$A$6,enums!$B$2:$B$6)</f>
        <v>4</v>
      </c>
      <c r="U18" s="1">
        <f>LOOKUP(raw_data!U18,enums!$A$2:$A$6,enums!$B$2:$B$6)</f>
        <v>4</v>
      </c>
      <c r="V18" s="1">
        <f>LOOKUP(raw_data!V18,enums!$A$2:$A$6,enums!$B$2:$B$6)</f>
        <v>4</v>
      </c>
      <c r="W18" s="1">
        <f>LOOKUP(raw_data!W18,enums!$A$2:$A$6,enums!$B$2:$B$6)</f>
        <v>4</v>
      </c>
      <c r="X18" s="1">
        <f>LOOKUP(raw_data!X18,enums!$A$2:$A$6,enums!$B$2:$B$6)</f>
        <v>4</v>
      </c>
      <c r="Y18" s="1">
        <f>LOOKUP(raw_data!Y18,enums!$A$2:$A$6,enums!$B$2:$B$6)</f>
        <v>4</v>
      </c>
      <c r="Z18" s="1" t="str">
        <f>raw_data!Z18</f>
        <v>80-90%</v>
      </c>
      <c r="AA18" s="1" t="str">
        <f>raw_data!AA18</f>
        <v>3-5 years</v>
      </c>
      <c r="AB18" s="1" t="str">
        <f>raw_data!AB18</f>
        <v>2-5</v>
      </c>
    </row>
    <row r="19" ht="15.75" customHeight="1">
      <c r="A19" s="1" t="s">
        <v>55</v>
      </c>
      <c r="B19" s="1">
        <f>LOOKUP(raw_data!B19,enums!$A$2:$A$6,enums!$B$2:$B$6)</f>
        <v>3</v>
      </c>
      <c r="C19" s="1">
        <f>LOOKUP(raw_data!C19,enums!$A$2:$A$6,enums!$B$2:$B$6)</f>
        <v>4</v>
      </c>
      <c r="D19" s="1">
        <f>LOOKUP(raw_data!D19,enums!$A$2:$A$6,enums!$B$2:$B$6)</f>
        <v>4</v>
      </c>
      <c r="E19" s="1">
        <f>LOOKUP(raw_data!E19,enums!$A$2:$A$6,enums!$B$2:$B$6)</f>
        <v>3</v>
      </c>
      <c r="F19" s="1">
        <f>LOOKUP(raw_data!F19,enums!$A$2:$A$6,enums!$B$2:$B$6)</f>
        <v>3</v>
      </c>
      <c r="G19" s="1">
        <f>LOOKUP(raw_data!G19,enums!$A$2:$A$6,enums!$B$2:$B$6)</f>
        <v>3</v>
      </c>
      <c r="H19" s="1">
        <f>LOOKUP(raw_data!H19,enums!$A$2:$A$6,enums!$B$2:$B$6)</f>
        <v>4</v>
      </c>
      <c r="I19" s="1">
        <f>LOOKUP(raw_data!I19,enums!$A$2:$A$6,enums!$B$2:$B$6)</f>
        <v>3</v>
      </c>
      <c r="J19" s="1">
        <f>LOOKUP(raw_data!J19,enums!$A$2:$A$6,enums!$B$2:$B$6)</f>
        <v>2</v>
      </c>
      <c r="K19" s="1">
        <f>LOOKUP(raw_data!K19,enums!$A$2:$A$6,enums!$B$2:$B$6)</f>
        <v>2</v>
      </c>
      <c r="L19" s="1">
        <f>LOOKUP(raw_data!L19,enums!$A$2:$A$6,enums!$B$2:$B$6)</f>
        <v>3</v>
      </c>
      <c r="M19" s="1">
        <f>LOOKUP(raw_data!M19,enums!$A$2:$A$6,enums!$B$2:$B$6)</f>
        <v>2</v>
      </c>
      <c r="N19" s="1">
        <f>LOOKUP(raw_data!N19,enums!$A$2:$A$6,enums!$B$2:$B$6)</f>
        <v>3</v>
      </c>
      <c r="O19" s="1">
        <f>LOOKUP(raw_data!O19,enums!$A$2:$A$6,enums!$B$2:$B$6)</f>
        <v>2</v>
      </c>
      <c r="P19" s="1">
        <f>LOOKUP(raw_data!P19,enums!$A$2:$A$6,enums!$B$2:$B$6)</f>
        <v>2</v>
      </c>
      <c r="Q19" s="1">
        <f>LOOKUP(raw_data!Q19,enums!$A$2:$A$6,enums!$B$2:$B$6)</f>
        <v>3</v>
      </c>
      <c r="R19" s="1">
        <f>LOOKUP(raw_data!R19,enums!$A$2:$A$6,enums!$B$2:$B$6)</f>
        <v>2</v>
      </c>
      <c r="S19" s="1">
        <f>LOOKUP(raw_data!S19,enums!$A$2:$A$6,enums!$B$2:$B$6)</f>
        <v>4</v>
      </c>
      <c r="T19" s="1">
        <f>LOOKUP(raw_data!T19,enums!$A$2:$A$6,enums!$B$2:$B$6)</f>
        <v>4</v>
      </c>
      <c r="U19" s="1">
        <f>LOOKUP(raw_data!U19,enums!$A$2:$A$6,enums!$B$2:$B$6)</f>
        <v>3</v>
      </c>
      <c r="V19" s="1">
        <f>LOOKUP(raw_data!V19,enums!$A$2:$A$6,enums!$B$2:$B$6)</f>
        <v>2</v>
      </c>
      <c r="W19" s="1">
        <f>LOOKUP(raw_data!W19,enums!$A$2:$A$6,enums!$B$2:$B$6)</f>
        <v>3</v>
      </c>
      <c r="X19" s="1">
        <f>LOOKUP(raw_data!X19,enums!$A$2:$A$6,enums!$B$2:$B$6)</f>
        <v>2</v>
      </c>
      <c r="Y19" s="1">
        <f>LOOKUP(raw_data!Y19,enums!$A$2:$A$6,enums!$B$2:$B$6)</f>
        <v>4</v>
      </c>
      <c r="Z19" s="1" t="str">
        <f>raw_data!Z19</f>
        <v>70-80%</v>
      </c>
      <c r="AA19" s="1" t="str">
        <f>raw_data!AA19</f>
        <v>5-7 years</v>
      </c>
      <c r="AB19" s="1" t="str">
        <f>raw_data!AB19</f>
        <v>5-8</v>
      </c>
    </row>
    <row r="20" ht="15.75" customHeight="1">
      <c r="A20" s="1" t="s">
        <v>55</v>
      </c>
      <c r="B20" s="1" t="str">
        <f>LOOKUP(raw_data!B20,enums!$A$2:$A$6,enums!$B$2:$B$6)</f>
        <v>#N/A</v>
      </c>
      <c r="C20" s="1">
        <f>LOOKUP(raw_data!C20,enums!$A$2:$A$6,enums!$B$2:$B$6)</f>
        <v>4</v>
      </c>
      <c r="D20" s="1">
        <f>LOOKUP(raw_data!D20,enums!$A$2:$A$6,enums!$B$2:$B$6)</f>
        <v>4</v>
      </c>
      <c r="E20" s="1">
        <f>LOOKUP(raw_data!E20,enums!$A$2:$A$6,enums!$B$2:$B$6)</f>
        <v>3</v>
      </c>
      <c r="F20" s="1">
        <f>LOOKUP(raw_data!F20,enums!$A$2:$A$6,enums!$B$2:$B$6)</f>
        <v>4</v>
      </c>
      <c r="G20" s="1">
        <f>LOOKUP(raw_data!G20,enums!$A$2:$A$6,enums!$B$2:$B$6)</f>
        <v>3</v>
      </c>
      <c r="H20" s="1">
        <f>LOOKUP(raw_data!H20,enums!$A$2:$A$6,enums!$B$2:$B$6)</f>
        <v>4</v>
      </c>
      <c r="I20" s="1">
        <f>LOOKUP(raw_data!I20,enums!$A$2:$A$6,enums!$B$2:$B$6)</f>
        <v>4</v>
      </c>
      <c r="J20" s="1">
        <f>LOOKUP(raw_data!J20,enums!$A$2:$A$6,enums!$B$2:$B$6)</f>
        <v>4</v>
      </c>
      <c r="K20" s="1">
        <f>LOOKUP(raw_data!K20,enums!$A$2:$A$6,enums!$B$2:$B$6)</f>
        <v>3</v>
      </c>
      <c r="L20" s="1">
        <f>LOOKUP(raw_data!L20,enums!$A$2:$A$6,enums!$B$2:$B$6)</f>
        <v>3</v>
      </c>
      <c r="M20" s="1">
        <f>LOOKUP(raw_data!M20,enums!$A$2:$A$6,enums!$B$2:$B$6)</f>
        <v>3</v>
      </c>
      <c r="N20" s="1">
        <f>LOOKUP(raw_data!N20,enums!$A$2:$A$6,enums!$B$2:$B$6)</f>
        <v>4</v>
      </c>
      <c r="O20" s="1">
        <f>LOOKUP(raw_data!O20,enums!$A$2:$A$6,enums!$B$2:$B$6)</f>
        <v>2</v>
      </c>
      <c r="P20" s="1">
        <f>LOOKUP(raw_data!P20,enums!$A$2:$A$6,enums!$B$2:$B$6)</f>
        <v>4</v>
      </c>
      <c r="Q20" s="1">
        <f>LOOKUP(raw_data!Q20,enums!$A$2:$A$6,enums!$B$2:$B$6)</f>
        <v>2</v>
      </c>
      <c r="R20" s="1">
        <f>LOOKUP(raw_data!R20,enums!$A$2:$A$6,enums!$B$2:$B$6)</f>
        <v>3</v>
      </c>
      <c r="S20" s="1">
        <f>LOOKUP(raw_data!S20,enums!$A$2:$A$6,enums!$B$2:$B$6)</f>
        <v>4</v>
      </c>
      <c r="T20" s="1">
        <f>LOOKUP(raw_data!T20,enums!$A$2:$A$6,enums!$B$2:$B$6)</f>
        <v>3</v>
      </c>
      <c r="U20" s="1">
        <f>LOOKUP(raw_data!U20,enums!$A$2:$A$6,enums!$B$2:$B$6)</f>
        <v>3</v>
      </c>
      <c r="V20" s="1">
        <f>LOOKUP(raw_data!V20,enums!$A$2:$A$6,enums!$B$2:$B$6)</f>
        <v>3</v>
      </c>
      <c r="W20" s="1">
        <f>LOOKUP(raw_data!W20,enums!$A$2:$A$6,enums!$B$2:$B$6)</f>
        <v>3</v>
      </c>
      <c r="X20" s="1">
        <f>LOOKUP(raw_data!X20,enums!$A$2:$A$6,enums!$B$2:$B$6)</f>
        <v>2</v>
      </c>
      <c r="Y20" s="1">
        <f>LOOKUP(raw_data!Y20,enums!$A$2:$A$6,enums!$B$2:$B$6)</f>
        <v>3</v>
      </c>
      <c r="Z20" s="1" t="str">
        <f>raw_data!Z20</f>
        <v>60-70%</v>
      </c>
      <c r="AA20" s="1" t="str">
        <f>raw_data!AA20</f>
        <v>5-7 years</v>
      </c>
      <c r="AB20" s="1" t="str">
        <f>raw_data!AB20</f>
        <v>2-5</v>
      </c>
    </row>
    <row r="21" ht="15.75" customHeight="1">
      <c r="A21" s="1" t="s">
        <v>55</v>
      </c>
      <c r="B21" s="1">
        <f>LOOKUP(raw_data!B21,enums!$A$2:$A$6,enums!$B$2:$B$6)</f>
        <v>5</v>
      </c>
      <c r="C21" s="1">
        <f>LOOKUP(raw_data!C21,enums!$A$2:$A$6,enums!$B$2:$B$6)</f>
        <v>4</v>
      </c>
      <c r="D21" s="1">
        <f>LOOKUP(raw_data!D21,enums!$A$2:$A$6,enums!$B$2:$B$6)</f>
        <v>2</v>
      </c>
      <c r="E21" s="1">
        <f>LOOKUP(raw_data!E21,enums!$A$2:$A$6,enums!$B$2:$B$6)</f>
        <v>4</v>
      </c>
      <c r="F21" s="1">
        <f>LOOKUP(raw_data!F21,enums!$A$2:$A$6,enums!$B$2:$B$6)</f>
        <v>4</v>
      </c>
      <c r="G21" s="1">
        <f>LOOKUP(raw_data!G21,enums!$A$2:$A$6,enums!$B$2:$B$6)</f>
        <v>4</v>
      </c>
      <c r="H21" s="1">
        <f>LOOKUP(raw_data!H21,enums!$A$2:$A$6,enums!$B$2:$B$6)</f>
        <v>5</v>
      </c>
      <c r="I21" s="1">
        <f>LOOKUP(raw_data!I21,enums!$A$2:$A$6,enums!$B$2:$B$6)</f>
        <v>1</v>
      </c>
      <c r="J21" s="1">
        <f>LOOKUP(raw_data!J21,enums!$A$2:$A$6,enums!$B$2:$B$6)</f>
        <v>2</v>
      </c>
      <c r="K21" s="1">
        <f>LOOKUP(raw_data!K21,enums!$A$2:$A$6,enums!$B$2:$B$6)</f>
        <v>1</v>
      </c>
      <c r="L21" s="1">
        <f>LOOKUP(raw_data!L21,enums!$A$2:$A$6,enums!$B$2:$B$6)</f>
        <v>1</v>
      </c>
      <c r="M21" s="1">
        <f>LOOKUP(raw_data!M21,enums!$A$2:$A$6,enums!$B$2:$B$6)</f>
        <v>2</v>
      </c>
      <c r="N21" s="1">
        <f>LOOKUP(raw_data!N21,enums!$A$2:$A$6,enums!$B$2:$B$6)</f>
        <v>4</v>
      </c>
      <c r="O21" s="1">
        <f>LOOKUP(raw_data!O21,enums!$A$2:$A$6,enums!$B$2:$B$6)</f>
        <v>1</v>
      </c>
      <c r="P21" s="1">
        <f>LOOKUP(raw_data!P21,enums!$A$2:$A$6,enums!$B$2:$B$6)</f>
        <v>4</v>
      </c>
      <c r="Q21" s="1">
        <f>LOOKUP(raw_data!Q21,enums!$A$2:$A$6,enums!$B$2:$B$6)</f>
        <v>5</v>
      </c>
      <c r="R21" s="1">
        <f>LOOKUP(raw_data!R21,enums!$A$2:$A$6,enums!$B$2:$B$6)</f>
        <v>5</v>
      </c>
      <c r="S21" s="1">
        <f>LOOKUP(raw_data!S21,enums!$A$2:$A$6,enums!$B$2:$B$6)</f>
        <v>5</v>
      </c>
      <c r="T21" s="1">
        <f>LOOKUP(raw_data!T21,enums!$A$2:$A$6,enums!$B$2:$B$6)</f>
        <v>5</v>
      </c>
      <c r="U21" s="1">
        <f>LOOKUP(raw_data!U21,enums!$A$2:$A$6,enums!$B$2:$B$6)</f>
        <v>5</v>
      </c>
      <c r="V21" s="1">
        <f>LOOKUP(raw_data!V21,enums!$A$2:$A$6,enums!$B$2:$B$6)</f>
        <v>2</v>
      </c>
      <c r="W21" s="1">
        <f>LOOKUP(raw_data!W21,enums!$A$2:$A$6,enums!$B$2:$B$6)</f>
        <v>3</v>
      </c>
      <c r="X21" s="1">
        <f>LOOKUP(raw_data!X21,enums!$A$2:$A$6,enums!$B$2:$B$6)</f>
        <v>2</v>
      </c>
      <c r="Y21" s="1">
        <f>LOOKUP(raw_data!Y21,enums!$A$2:$A$6,enums!$B$2:$B$6)</f>
        <v>3</v>
      </c>
      <c r="Z21" s="1" t="str">
        <f>raw_data!Z21</f>
        <v>80-90%</v>
      </c>
      <c r="AA21" s="1" t="str">
        <f>raw_data!AA21</f>
        <v>1-3 years</v>
      </c>
      <c r="AB21" s="1" t="str">
        <f>raw_data!AB21</f>
        <v>2-5</v>
      </c>
    </row>
    <row r="22" ht="15.75" customHeight="1">
      <c r="A22" s="1" t="s">
        <v>55</v>
      </c>
      <c r="B22" s="1">
        <f>LOOKUP(raw_data!B22,enums!$A$2:$A$6,enums!$B$2:$B$6)</f>
        <v>5</v>
      </c>
      <c r="C22" s="1">
        <f>LOOKUP(raw_data!C22,enums!$A$2:$A$6,enums!$B$2:$B$6)</f>
        <v>5</v>
      </c>
      <c r="D22" s="1">
        <f>LOOKUP(raw_data!D22,enums!$A$2:$A$6,enums!$B$2:$B$6)</f>
        <v>5</v>
      </c>
      <c r="E22" s="1">
        <f>LOOKUP(raw_data!E22,enums!$A$2:$A$6,enums!$B$2:$B$6)</f>
        <v>3</v>
      </c>
      <c r="F22" s="1">
        <f>LOOKUP(raw_data!F22,enums!$A$2:$A$6,enums!$B$2:$B$6)</f>
        <v>4</v>
      </c>
      <c r="G22" s="1">
        <f>LOOKUP(raw_data!G22,enums!$A$2:$A$6,enums!$B$2:$B$6)</f>
        <v>4</v>
      </c>
      <c r="H22" s="1">
        <f>LOOKUP(raw_data!H22,enums!$A$2:$A$6,enums!$B$2:$B$6)</f>
        <v>5</v>
      </c>
      <c r="I22" s="1">
        <f>LOOKUP(raw_data!I22,enums!$A$2:$A$6,enums!$B$2:$B$6)</f>
        <v>4</v>
      </c>
      <c r="J22" s="1">
        <f>LOOKUP(raw_data!J22,enums!$A$2:$A$6,enums!$B$2:$B$6)</f>
        <v>4</v>
      </c>
      <c r="K22" s="1">
        <f>LOOKUP(raw_data!K22,enums!$A$2:$A$6,enums!$B$2:$B$6)</f>
        <v>4</v>
      </c>
      <c r="L22" s="1">
        <f>LOOKUP(raw_data!L22,enums!$A$2:$A$6,enums!$B$2:$B$6)</f>
        <v>3</v>
      </c>
      <c r="M22" s="1">
        <f>LOOKUP(raw_data!M22,enums!$A$2:$A$6,enums!$B$2:$B$6)</f>
        <v>2</v>
      </c>
      <c r="N22" s="1">
        <f>LOOKUP(raw_data!N22,enums!$A$2:$A$6,enums!$B$2:$B$6)</f>
        <v>4</v>
      </c>
      <c r="O22" s="1">
        <f>LOOKUP(raw_data!O22,enums!$A$2:$A$6,enums!$B$2:$B$6)</f>
        <v>3</v>
      </c>
      <c r="P22" s="1">
        <f>LOOKUP(raw_data!P22,enums!$A$2:$A$6,enums!$B$2:$B$6)</f>
        <v>4</v>
      </c>
      <c r="Q22" s="1">
        <f>LOOKUP(raw_data!Q22,enums!$A$2:$A$6,enums!$B$2:$B$6)</f>
        <v>4</v>
      </c>
      <c r="R22" s="1">
        <f>LOOKUP(raw_data!R22,enums!$A$2:$A$6,enums!$B$2:$B$6)</f>
        <v>4</v>
      </c>
      <c r="S22" s="1">
        <f>LOOKUP(raw_data!S22,enums!$A$2:$A$6,enums!$B$2:$B$6)</f>
        <v>4</v>
      </c>
      <c r="T22" s="1">
        <f>LOOKUP(raw_data!T22,enums!$A$2:$A$6,enums!$B$2:$B$6)</f>
        <v>5</v>
      </c>
      <c r="U22" s="1">
        <f>LOOKUP(raw_data!U22,enums!$A$2:$A$6,enums!$B$2:$B$6)</f>
        <v>5</v>
      </c>
      <c r="V22" s="1">
        <f>LOOKUP(raw_data!V22,enums!$A$2:$A$6,enums!$B$2:$B$6)</f>
        <v>3</v>
      </c>
      <c r="W22" s="1">
        <f>LOOKUP(raw_data!W22,enums!$A$2:$A$6,enums!$B$2:$B$6)</f>
        <v>4</v>
      </c>
      <c r="X22" s="1">
        <f>LOOKUP(raw_data!X22,enums!$A$2:$A$6,enums!$B$2:$B$6)</f>
        <v>4</v>
      </c>
      <c r="Y22" s="1">
        <f>LOOKUP(raw_data!Y22,enums!$A$2:$A$6,enums!$B$2:$B$6)</f>
        <v>4</v>
      </c>
      <c r="Z22" s="1" t="str">
        <f>raw_data!Z22</f>
        <v>70-80%</v>
      </c>
      <c r="AA22" s="1" t="str">
        <f>raw_data!AA22</f>
        <v>5-7 years</v>
      </c>
      <c r="AB22" s="1" t="str">
        <f>raw_data!AB22</f>
        <v>5-8</v>
      </c>
    </row>
    <row r="23" ht="15.75" customHeight="1">
      <c r="A23" s="1" t="s">
        <v>55</v>
      </c>
      <c r="B23" s="1">
        <f>LOOKUP(raw_data!B23,enums!$A$2:$A$6,enums!$B$2:$B$6)</f>
        <v>3</v>
      </c>
      <c r="C23" s="1">
        <f>LOOKUP(raw_data!C23,enums!$A$2:$A$6,enums!$B$2:$B$6)</f>
        <v>4</v>
      </c>
      <c r="D23" s="1">
        <f>LOOKUP(raw_data!D23,enums!$A$2:$A$6,enums!$B$2:$B$6)</f>
        <v>3</v>
      </c>
      <c r="E23" s="1">
        <f>LOOKUP(raw_data!E23,enums!$A$2:$A$6,enums!$B$2:$B$6)</f>
        <v>3</v>
      </c>
      <c r="F23" s="1">
        <f>LOOKUP(raw_data!F23,enums!$A$2:$A$6,enums!$B$2:$B$6)</f>
        <v>4</v>
      </c>
      <c r="G23" s="1">
        <f>LOOKUP(raw_data!G23,enums!$A$2:$A$6,enums!$B$2:$B$6)</f>
        <v>4</v>
      </c>
      <c r="H23" s="1">
        <f>LOOKUP(raw_data!H23,enums!$A$2:$A$6,enums!$B$2:$B$6)</f>
        <v>4</v>
      </c>
      <c r="I23" s="1">
        <f>LOOKUP(raw_data!I23,enums!$A$2:$A$6,enums!$B$2:$B$6)</f>
        <v>1</v>
      </c>
      <c r="J23" s="1">
        <f>LOOKUP(raw_data!J23,enums!$A$2:$A$6,enums!$B$2:$B$6)</f>
        <v>4</v>
      </c>
      <c r="K23" s="1">
        <f>LOOKUP(raw_data!K23,enums!$A$2:$A$6,enums!$B$2:$B$6)</f>
        <v>1</v>
      </c>
      <c r="L23" s="1">
        <f>LOOKUP(raw_data!L23,enums!$A$2:$A$6,enums!$B$2:$B$6)</f>
        <v>3</v>
      </c>
      <c r="M23" s="1">
        <f>LOOKUP(raw_data!M23,enums!$A$2:$A$6,enums!$B$2:$B$6)</f>
        <v>2</v>
      </c>
      <c r="N23" s="1">
        <f>LOOKUP(raw_data!N23,enums!$A$2:$A$6,enums!$B$2:$B$6)</f>
        <v>3</v>
      </c>
      <c r="O23" s="1">
        <f>LOOKUP(raw_data!O23,enums!$A$2:$A$6,enums!$B$2:$B$6)</f>
        <v>4</v>
      </c>
      <c r="P23" s="1">
        <f>LOOKUP(raw_data!P23,enums!$A$2:$A$6,enums!$B$2:$B$6)</f>
        <v>2</v>
      </c>
      <c r="Q23" s="1">
        <f>LOOKUP(raw_data!Q23,enums!$A$2:$A$6,enums!$B$2:$B$6)</f>
        <v>2</v>
      </c>
      <c r="R23" s="1">
        <f>LOOKUP(raw_data!R23,enums!$A$2:$A$6,enums!$B$2:$B$6)</f>
        <v>3</v>
      </c>
      <c r="S23" s="1">
        <f>LOOKUP(raw_data!S23,enums!$A$2:$A$6,enums!$B$2:$B$6)</f>
        <v>3</v>
      </c>
      <c r="T23" s="1">
        <f>LOOKUP(raw_data!T23,enums!$A$2:$A$6,enums!$B$2:$B$6)</f>
        <v>3</v>
      </c>
      <c r="U23" s="1">
        <f>LOOKUP(raw_data!U23,enums!$A$2:$A$6,enums!$B$2:$B$6)</f>
        <v>4</v>
      </c>
      <c r="V23" s="1">
        <f>LOOKUP(raw_data!V23,enums!$A$2:$A$6,enums!$B$2:$B$6)</f>
        <v>4</v>
      </c>
      <c r="W23" s="1">
        <f>LOOKUP(raw_data!W23,enums!$A$2:$A$6,enums!$B$2:$B$6)</f>
        <v>4</v>
      </c>
      <c r="X23" s="1">
        <f>LOOKUP(raw_data!X23,enums!$A$2:$A$6,enums!$B$2:$B$6)</f>
        <v>1</v>
      </c>
      <c r="Y23" s="1">
        <f>LOOKUP(raw_data!Y23,enums!$A$2:$A$6,enums!$B$2:$B$6)</f>
        <v>5</v>
      </c>
      <c r="Z23" s="1" t="str">
        <f>raw_data!Z23</f>
        <v>70-80%</v>
      </c>
      <c r="AA23" s="1" t="str">
        <f>raw_data!AA23</f>
        <v>1-3 years</v>
      </c>
      <c r="AB23" s="1" t="str">
        <f>raw_data!AB23</f>
        <v>1-2</v>
      </c>
    </row>
    <row r="24" ht="15.75" customHeight="1">
      <c r="A24" s="1" t="s">
        <v>55</v>
      </c>
      <c r="B24" s="1">
        <f>LOOKUP(raw_data!B24,enums!$A$2:$A$6,enums!$B$2:$B$6)</f>
        <v>3</v>
      </c>
      <c r="C24" s="1">
        <f>LOOKUP(raw_data!C24,enums!$A$2:$A$6,enums!$B$2:$B$6)</f>
        <v>4</v>
      </c>
      <c r="D24" s="1">
        <f>LOOKUP(raw_data!D24,enums!$A$2:$A$6,enums!$B$2:$B$6)</f>
        <v>4</v>
      </c>
      <c r="E24" s="1">
        <f>LOOKUP(raw_data!E24,enums!$A$2:$A$6,enums!$B$2:$B$6)</f>
        <v>5</v>
      </c>
      <c r="F24" s="1">
        <f>LOOKUP(raw_data!F24,enums!$A$2:$A$6,enums!$B$2:$B$6)</f>
        <v>4</v>
      </c>
      <c r="G24" s="1">
        <f>LOOKUP(raw_data!G24,enums!$A$2:$A$6,enums!$B$2:$B$6)</f>
        <v>4</v>
      </c>
      <c r="H24" s="1">
        <f>LOOKUP(raw_data!H24,enums!$A$2:$A$6,enums!$B$2:$B$6)</f>
        <v>4</v>
      </c>
      <c r="I24" s="1">
        <f>LOOKUP(raw_data!I24,enums!$A$2:$A$6,enums!$B$2:$B$6)</f>
        <v>3</v>
      </c>
      <c r="J24" s="1">
        <f>LOOKUP(raw_data!J24,enums!$A$2:$A$6,enums!$B$2:$B$6)</f>
        <v>3</v>
      </c>
      <c r="K24" s="1">
        <f>LOOKUP(raw_data!K24,enums!$A$2:$A$6,enums!$B$2:$B$6)</f>
        <v>3</v>
      </c>
      <c r="L24" s="1">
        <f>LOOKUP(raw_data!L24,enums!$A$2:$A$6,enums!$B$2:$B$6)</f>
        <v>2</v>
      </c>
      <c r="M24" s="1">
        <f>LOOKUP(raw_data!M24,enums!$A$2:$A$6,enums!$B$2:$B$6)</f>
        <v>3</v>
      </c>
      <c r="N24" s="1">
        <f>LOOKUP(raw_data!N24,enums!$A$2:$A$6,enums!$B$2:$B$6)</f>
        <v>4</v>
      </c>
      <c r="O24" s="1">
        <f>LOOKUP(raw_data!O24,enums!$A$2:$A$6,enums!$B$2:$B$6)</f>
        <v>2</v>
      </c>
      <c r="P24" s="1">
        <f>LOOKUP(raw_data!P24,enums!$A$2:$A$6,enums!$B$2:$B$6)</f>
        <v>4</v>
      </c>
      <c r="Q24" s="1">
        <f>LOOKUP(raw_data!Q24,enums!$A$2:$A$6,enums!$B$2:$B$6)</f>
        <v>2</v>
      </c>
      <c r="R24" s="1">
        <f>LOOKUP(raw_data!R24,enums!$A$2:$A$6,enums!$B$2:$B$6)</f>
        <v>3</v>
      </c>
      <c r="S24" s="1">
        <f>LOOKUP(raw_data!S24,enums!$A$2:$A$6,enums!$B$2:$B$6)</f>
        <v>2</v>
      </c>
      <c r="T24" s="1">
        <f>LOOKUP(raw_data!T24,enums!$A$2:$A$6,enums!$B$2:$B$6)</f>
        <v>5</v>
      </c>
      <c r="U24" s="1">
        <f>LOOKUP(raw_data!U24,enums!$A$2:$A$6,enums!$B$2:$B$6)</f>
        <v>5</v>
      </c>
      <c r="V24" s="1">
        <f>LOOKUP(raw_data!V24,enums!$A$2:$A$6,enums!$B$2:$B$6)</f>
        <v>2</v>
      </c>
      <c r="W24" s="1">
        <f>LOOKUP(raw_data!W24,enums!$A$2:$A$6,enums!$B$2:$B$6)</f>
        <v>4</v>
      </c>
      <c r="X24" s="1">
        <f>LOOKUP(raw_data!X24,enums!$A$2:$A$6,enums!$B$2:$B$6)</f>
        <v>2</v>
      </c>
      <c r="Y24" s="1">
        <f>LOOKUP(raw_data!Y24,enums!$A$2:$A$6,enums!$B$2:$B$6)</f>
        <v>5</v>
      </c>
      <c r="Z24" s="1" t="str">
        <f>raw_data!Z24</f>
        <v>40-50%</v>
      </c>
      <c r="AA24" s="1" t="str">
        <f>raw_data!AA24</f>
        <v>1-3 years</v>
      </c>
      <c r="AB24" s="1" t="str">
        <f>raw_data!AB24</f>
        <v>1-2</v>
      </c>
    </row>
    <row r="25" ht="23.25" customHeight="1">
      <c r="A25" s="1" t="s">
        <v>55</v>
      </c>
      <c r="B25" s="1">
        <f>LOOKUP(raw_data!B25,enums!$A$2:$A$6,enums!$B$2:$B$6)</f>
        <v>4</v>
      </c>
      <c r="C25" s="1">
        <f>LOOKUP(raw_data!C25,enums!$A$2:$A$6,enums!$B$2:$B$6)</f>
        <v>4</v>
      </c>
      <c r="D25" s="1">
        <f>LOOKUP(raw_data!D25,enums!$A$2:$A$6,enums!$B$2:$B$6)</f>
        <v>4</v>
      </c>
      <c r="E25" s="1">
        <f>LOOKUP(raw_data!E25,enums!$A$2:$A$6,enums!$B$2:$B$6)</f>
        <v>4</v>
      </c>
      <c r="F25" s="1">
        <f>LOOKUP(raw_data!F25,enums!$A$2:$A$6,enums!$B$2:$B$6)</f>
        <v>4</v>
      </c>
      <c r="G25" s="1">
        <f>LOOKUP(raw_data!G25,enums!$A$2:$A$6,enums!$B$2:$B$6)</f>
        <v>4</v>
      </c>
      <c r="H25" s="1">
        <f>LOOKUP(raw_data!H25,enums!$A$2:$A$6,enums!$B$2:$B$6)</f>
        <v>4</v>
      </c>
      <c r="I25" s="1">
        <f>LOOKUP(raw_data!I25,enums!$A$2:$A$6,enums!$B$2:$B$6)</f>
        <v>5</v>
      </c>
      <c r="J25" s="1">
        <f>LOOKUP(raw_data!J25,enums!$A$2:$A$6,enums!$B$2:$B$6)</f>
        <v>5</v>
      </c>
      <c r="K25" s="1">
        <f>LOOKUP(raw_data!K25,enums!$A$2:$A$6,enums!$B$2:$B$6)</f>
        <v>5</v>
      </c>
      <c r="L25" s="1">
        <f>LOOKUP(raw_data!L25,enums!$A$2:$A$6,enums!$B$2:$B$6)</f>
        <v>4</v>
      </c>
      <c r="M25" s="1">
        <f>LOOKUP(raw_data!M25,enums!$A$2:$A$6,enums!$B$2:$B$6)</f>
        <v>5</v>
      </c>
      <c r="N25" s="1">
        <f>LOOKUP(raw_data!N25,enums!$A$2:$A$6,enums!$B$2:$B$6)</f>
        <v>4</v>
      </c>
      <c r="O25" s="1">
        <f>LOOKUP(raw_data!O25,enums!$A$2:$A$6,enums!$B$2:$B$6)</f>
        <v>3</v>
      </c>
      <c r="P25" s="1">
        <f>LOOKUP(raw_data!P25,enums!$A$2:$A$6,enums!$B$2:$B$6)</f>
        <v>5</v>
      </c>
      <c r="Q25" s="1">
        <f>LOOKUP(raw_data!Q25,enums!$A$2:$A$6,enums!$B$2:$B$6)</f>
        <v>3</v>
      </c>
      <c r="R25" s="1">
        <f>LOOKUP(raw_data!R25,enums!$A$2:$A$6,enums!$B$2:$B$6)</f>
        <v>4</v>
      </c>
      <c r="S25" s="1">
        <f>LOOKUP(raw_data!S25,enums!$A$2:$A$6,enums!$B$2:$B$6)</f>
        <v>4</v>
      </c>
      <c r="T25" s="1">
        <f>LOOKUP(raw_data!T25,enums!$A$2:$A$6,enums!$B$2:$B$6)</f>
        <v>5</v>
      </c>
      <c r="U25" s="1">
        <f>LOOKUP(raw_data!U25,enums!$A$2:$A$6,enums!$B$2:$B$6)</f>
        <v>4</v>
      </c>
      <c r="V25" s="1">
        <f>LOOKUP(raw_data!V25,enums!$A$2:$A$6,enums!$B$2:$B$6)</f>
        <v>4</v>
      </c>
      <c r="W25" s="1">
        <f>LOOKUP(raw_data!W25,enums!$A$2:$A$6,enums!$B$2:$B$6)</f>
        <v>4</v>
      </c>
      <c r="X25" s="1">
        <f>LOOKUP(raw_data!X25,enums!$A$2:$A$6,enums!$B$2:$B$6)</f>
        <v>3</v>
      </c>
      <c r="Y25" s="1">
        <f>LOOKUP(raw_data!Y25,enums!$A$2:$A$6,enums!$B$2:$B$6)</f>
        <v>4</v>
      </c>
      <c r="Z25" s="1" t="str">
        <f>raw_data!Z25</f>
        <v>10-20%</v>
      </c>
      <c r="AA25" s="1" t="str">
        <f>raw_data!AA25</f>
        <v>5-7 years</v>
      </c>
      <c r="AB25" s="1" t="str">
        <f>raw_data!AB25</f>
        <v>2-5</v>
      </c>
    </row>
    <row r="26" ht="15.75" customHeight="1">
      <c r="A26" s="1" t="s">
        <v>55</v>
      </c>
      <c r="B26" s="1">
        <f>LOOKUP(raw_data!B26,enums!$A$2:$A$6,enums!$B$2:$B$6)</f>
        <v>4</v>
      </c>
      <c r="C26" s="1">
        <f>LOOKUP(raw_data!C26,enums!$A$2:$A$6,enums!$B$2:$B$6)</f>
        <v>4</v>
      </c>
      <c r="D26" s="1">
        <f>LOOKUP(raw_data!D26,enums!$A$2:$A$6,enums!$B$2:$B$6)</f>
        <v>4</v>
      </c>
      <c r="E26" s="1">
        <f>LOOKUP(raw_data!E26,enums!$A$2:$A$6,enums!$B$2:$B$6)</f>
        <v>4</v>
      </c>
      <c r="F26" s="1">
        <f>LOOKUP(raw_data!F26,enums!$A$2:$A$6,enums!$B$2:$B$6)</f>
        <v>4</v>
      </c>
      <c r="G26" s="1">
        <f>LOOKUP(raw_data!G26,enums!$A$2:$A$6,enums!$B$2:$B$6)</f>
        <v>4</v>
      </c>
      <c r="H26" s="1">
        <f>LOOKUP(raw_data!H26,enums!$A$2:$A$6,enums!$B$2:$B$6)</f>
        <v>4</v>
      </c>
      <c r="I26" s="1">
        <f>LOOKUP(raw_data!I26,enums!$A$2:$A$6,enums!$B$2:$B$6)</f>
        <v>3</v>
      </c>
      <c r="J26" s="1">
        <f>LOOKUP(raw_data!J26,enums!$A$2:$A$6,enums!$B$2:$B$6)</f>
        <v>3</v>
      </c>
      <c r="K26" s="1">
        <f>LOOKUP(raw_data!K26,enums!$A$2:$A$6,enums!$B$2:$B$6)</f>
        <v>3</v>
      </c>
      <c r="L26" s="1">
        <f>LOOKUP(raw_data!L26,enums!$A$2:$A$6,enums!$B$2:$B$6)</f>
        <v>4</v>
      </c>
      <c r="M26" s="1">
        <f>LOOKUP(raw_data!M26,enums!$A$2:$A$6,enums!$B$2:$B$6)</f>
        <v>4</v>
      </c>
      <c r="N26" s="1">
        <f>LOOKUP(raw_data!N26,enums!$A$2:$A$6,enums!$B$2:$B$6)</f>
        <v>4</v>
      </c>
      <c r="O26" s="1">
        <f>LOOKUP(raw_data!O26,enums!$A$2:$A$6,enums!$B$2:$B$6)</f>
        <v>3</v>
      </c>
      <c r="P26" s="1">
        <f>LOOKUP(raw_data!P26,enums!$A$2:$A$6,enums!$B$2:$B$6)</f>
        <v>4</v>
      </c>
      <c r="Q26" s="1">
        <f>LOOKUP(raw_data!Q26,enums!$A$2:$A$6,enums!$B$2:$B$6)</f>
        <v>4</v>
      </c>
      <c r="R26" s="1">
        <f>LOOKUP(raw_data!R26,enums!$A$2:$A$6,enums!$B$2:$B$6)</f>
        <v>4</v>
      </c>
      <c r="S26" s="1">
        <f>LOOKUP(raw_data!S26,enums!$A$2:$A$6,enums!$B$2:$B$6)</f>
        <v>4</v>
      </c>
      <c r="T26" s="1">
        <f>LOOKUP(raw_data!T26,enums!$A$2:$A$6,enums!$B$2:$B$6)</f>
        <v>4</v>
      </c>
      <c r="U26" s="1">
        <f>LOOKUP(raw_data!U26,enums!$A$2:$A$6,enums!$B$2:$B$6)</f>
        <v>4</v>
      </c>
      <c r="V26" s="1">
        <f>LOOKUP(raw_data!V26,enums!$A$2:$A$6,enums!$B$2:$B$6)</f>
        <v>4</v>
      </c>
      <c r="W26" s="1">
        <f>LOOKUP(raw_data!W26,enums!$A$2:$A$6,enums!$B$2:$B$6)</f>
        <v>4</v>
      </c>
      <c r="X26" s="1">
        <f>LOOKUP(raw_data!X26,enums!$A$2:$A$6,enums!$B$2:$B$6)</f>
        <v>4</v>
      </c>
      <c r="Y26" s="1">
        <f>LOOKUP(raw_data!Y26,enums!$A$2:$A$6,enums!$B$2:$B$6)</f>
        <v>4</v>
      </c>
      <c r="Z26" s="1" t="str">
        <f>raw_data!Z26</f>
        <v>90-100%</v>
      </c>
      <c r="AA26" s="1" t="str">
        <f>raw_data!AA26</f>
        <v>1-3 years</v>
      </c>
      <c r="AB26" s="1" t="str">
        <f>raw_data!AB26</f>
        <v>5-8</v>
      </c>
    </row>
    <row r="27" ht="15.75" customHeight="1">
      <c r="A27" s="1" t="s">
        <v>55</v>
      </c>
      <c r="B27" s="1">
        <f>LOOKUP(raw_data!B27,enums!$A$2:$A$6,enums!$B$2:$B$6)</f>
        <v>5</v>
      </c>
      <c r="C27" s="1">
        <f>LOOKUP(raw_data!C27,enums!$A$2:$A$6,enums!$B$2:$B$6)</f>
        <v>5</v>
      </c>
      <c r="D27" s="1">
        <f>LOOKUP(raw_data!D27,enums!$A$2:$A$6,enums!$B$2:$B$6)</f>
        <v>4</v>
      </c>
      <c r="E27" s="1">
        <f>LOOKUP(raw_data!E27,enums!$A$2:$A$6,enums!$B$2:$B$6)</f>
        <v>4</v>
      </c>
      <c r="F27" s="1">
        <f>LOOKUP(raw_data!F27,enums!$A$2:$A$6,enums!$B$2:$B$6)</f>
        <v>4</v>
      </c>
      <c r="G27" s="1">
        <f>LOOKUP(raw_data!G27,enums!$A$2:$A$6,enums!$B$2:$B$6)</f>
        <v>5</v>
      </c>
      <c r="H27" s="1">
        <f>LOOKUP(raw_data!H27,enums!$A$2:$A$6,enums!$B$2:$B$6)</f>
        <v>5</v>
      </c>
      <c r="I27" s="1">
        <f>LOOKUP(raw_data!I27,enums!$A$2:$A$6,enums!$B$2:$B$6)</f>
        <v>2</v>
      </c>
      <c r="J27" s="1">
        <f>LOOKUP(raw_data!J27,enums!$A$2:$A$6,enums!$B$2:$B$6)</f>
        <v>3</v>
      </c>
      <c r="K27" s="1">
        <f>LOOKUP(raw_data!K27,enums!$A$2:$A$6,enums!$B$2:$B$6)</f>
        <v>3</v>
      </c>
      <c r="L27" s="1">
        <f>LOOKUP(raw_data!L27,enums!$A$2:$A$6,enums!$B$2:$B$6)</f>
        <v>4</v>
      </c>
      <c r="M27" s="1">
        <f>LOOKUP(raw_data!M27,enums!$A$2:$A$6,enums!$B$2:$B$6)</f>
        <v>4</v>
      </c>
      <c r="N27" s="1">
        <f>LOOKUP(raw_data!N27,enums!$A$2:$A$6,enums!$B$2:$B$6)</f>
        <v>4</v>
      </c>
      <c r="O27" s="1">
        <f>LOOKUP(raw_data!O27,enums!$A$2:$A$6,enums!$B$2:$B$6)</f>
        <v>2</v>
      </c>
      <c r="P27" s="1">
        <f>LOOKUP(raw_data!P27,enums!$A$2:$A$6,enums!$B$2:$B$6)</f>
        <v>3</v>
      </c>
      <c r="Q27" s="1">
        <f>LOOKUP(raw_data!Q27,enums!$A$2:$A$6,enums!$B$2:$B$6)</f>
        <v>3</v>
      </c>
      <c r="R27" s="1">
        <f>LOOKUP(raw_data!R27,enums!$A$2:$A$6,enums!$B$2:$B$6)</f>
        <v>3</v>
      </c>
      <c r="S27" s="1">
        <f>LOOKUP(raw_data!S27,enums!$A$2:$A$6,enums!$B$2:$B$6)</f>
        <v>4</v>
      </c>
      <c r="T27" s="1">
        <f>LOOKUP(raw_data!T27,enums!$A$2:$A$6,enums!$B$2:$B$6)</f>
        <v>4</v>
      </c>
      <c r="U27" s="1">
        <f>LOOKUP(raw_data!U27,enums!$A$2:$A$6,enums!$B$2:$B$6)</f>
        <v>3</v>
      </c>
      <c r="V27" s="1">
        <f>LOOKUP(raw_data!V27,enums!$A$2:$A$6,enums!$B$2:$B$6)</f>
        <v>4</v>
      </c>
      <c r="W27" s="1">
        <f>LOOKUP(raw_data!W27,enums!$A$2:$A$6,enums!$B$2:$B$6)</f>
        <v>4</v>
      </c>
      <c r="X27" s="1">
        <f>LOOKUP(raw_data!X27,enums!$A$2:$A$6,enums!$B$2:$B$6)</f>
        <v>3</v>
      </c>
      <c r="Y27" s="1">
        <f>LOOKUP(raw_data!Y27,enums!$A$2:$A$6,enums!$B$2:$B$6)</f>
        <v>4</v>
      </c>
      <c r="Z27" s="1" t="str">
        <f>raw_data!Z27</f>
        <v>0-10%</v>
      </c>
      <c r="AA27" s="1" t="str">
        <f>raw_data!AA27</f>
        <v>1-3 years</v>
      </c>
      <c r="AB27" s="1" t="str">
        <f>raw_data!AB27</f>
        <v>1-2</v>
      </c>
    </row>
    <row r="28" ht="15.75" customHeight="1">
      <c r="A28" s="1" t="s">
        <v>55</v>
      </c>
      <c r="B28" s="1">
        <f>LOOKUP(raw_data!B28,enums!$A$2:$A$6,enums!$B$2:$B$6)</f>
        <v>5</v>
      </c>
      <c r="C28" s="1">
        <f>LOOKUP(raw_data!C28,enums!$A$2:$A$6,enums!$B$2:$B$6)</f>
        <v>4</v>
      </c>
      <c r="D28" s="1">
        <f>LOOKUP(raw_data!D28,enums!$A$2:$A$6,enums!$B$2:$B$6)</f>
        <v>5</v>
      </c>
      <c r="E28" s="1">
        <f>LOOKUP(raw_data!E28,enums!$A$2:$A$6,enums!$B$2:$B$6)</f>
        <v>4</v>
      </c>
      <c r="F28" s="1">
        <f>LOOKUP(raw_data!F28,enums!$A$2:$A$6,enums!$B$2:$B$6)</f>
        <v>5</v>
      </c>
      <c r="G28" s="1">
        <f>LOOKUP(raw_data!G28,enums!$A$2:$A$6,enums!$B$2:$B$6)</f>
        <v>4</v>
      </c>
      <c r="H28" s="1">
        <f>LOOKUP(raw_data!H28,enums!$A$2:$A$6,enums!$B$2:$B$6)</f>
        <v>4</v>
      </c>
      <c r="I28" s="1">
        <f>LOOKUP(raw_data!I28,enums!$A$2:$A$6,enums!$B$2:$B$6)</f>
        <v>5</v>
      </c>
      <c r="J28" s="1">
        <f>LOOKUP(raw_data!J28,enums!$A$2:$A$6,enums!$B$2:$B$6)</f>
        <v>5</v>
      </c>
      <c r="K28" s="1">
        <f>LOOKUP(raw_data!K28,enums!$A$2:$A$6,enums!$B$2:$B$6)</f>
        <v>5</v>
      </c>
      <c r="L28" s="1">
        <f>LOOKUP(raw_data!L28,enums!$A$2:$A$6,enums!$B$2:$B$6)</f>
        <v>5</v>
      </c>
      <c r="M28" s="1">
        <f>LOOKUP(raw_data!M28,enums!$A$2:$A$6,enums!$B$2:$B$6)</f>
        <v>4</v>
      </c>
      <c r="N28" s="1">
        <f>LOOKUP(raw_data!N28,enums!$A$2:$A$6,enums!$B$2:$B$6)</f>
        <v>4</v>
      </c>
      <c r="O28" s="1">
        <f>LOOKUP(raw_data!O28,enums!$A$2:$A$6,enums!$B$2:$B$6)</f>
        <v>1</v>
      </c>
      <c r="P28" s="1">
        <f>LOOKUP(raw_data!P28,enums!$A$2:$A$6,enums!$B$2:$B$6)</f>
        <v>3</v>
      </c>
      <c r="Q28" s="1">
        <f>LOOKUP(raw_data!Q28,enums!$A$2:$A$6,enums!$B$2:$B$6)</f>
        <v>3</v>
      </c>
      <c r="R28" s="1">
        <f>LOOKUP(raw_data!R28,enums!$A$2:$A$6,enums!$B$2:$B$6)</f>
        <v>3</v>
      </c>
      <c r="S28" s="1">
        <f>LOOKUP(raw_data!S28,enums!$A$2:$A$6,enums!$B$2:$B$6)</f>
        <v>5</v>
      </c>
      <c r="T28" s="1">
        <f>LOOKUP(raw_data!T28,enums!$A$2:$A$6,enums!$B$2:$B$6)</f>
        <v>5</v>
      </c>
      <c r="U28" s="1">
        <f>LOOKUP(raw_data!U28,enums!$A$2:$A$6,enums!$B$2:$B$6)</f>
        <v>5</v>
      </c>
      <c r="V28" s="1">
        <f>LOOKUP(raw_data!V28,enums!$A$2:$A$6,enums!$B$2:$B$6)</f>
        <v>5</v>
      </c>
      <c r="W28" s="1">
        <f>LOOKUP(raw_data!W28,enums!$A$2:$A$6,enums!$B$2:$B$6)</f>
        <v>5</v>
      </c>
      <c r="X28" s="1">
        <f>LOOKUP(raw_data!X28,enums!$A$2:$A$6,enums!$B$2:$B$6)</f>
        <v>5</v>
      </c>
      <c r="Y28" s="1">
        <f>LOOKUP(raw_data!Y28,enums!$A$2:$A$6,enums!$B$2:$B$6)</f>
        <v>5</v>
      </c>
      <c r="Z28" s="1" t="str">
        <f>raw_data!Z28</f>
        <v>20-30%</v>
      </c>
      <c r="AA28" s="1" t="str">
        <f>raw_data!AA28</f>
        <v>3-5 years</v>
      </c>
      <c r="AB28" s="1" t="str">
        <f>raw_data!AB28</f>
        <v>1-2</v>
      </c>
    </row>
    <row r="29" ht="15.75" customHeight="1">
      <c r="A29" s="1" t="s">
        <v>55</v>
      </c>
      <c r="B29" s="1">
        <f>LOOKUP(raw_data!B29,enums!$A$2:$A$6,enums!$B$2:$B$6)</f>
        <v>5</v>
      </c>
      <c r="C29" s="1">
        <f>LOOKUP(raw_data!C29,enums!$A$2:$A$6,enums!$B$2:$B$6)</f>
        <v>4</v>
      </c>
      <c r="D29" s="1">
        <f>LOOKUP(raw_data!D29,enums!$A$2:$A$6,enums!$B$2:$B$6)</f>
        <v>3</v>
      </c>
      <c r="E29" s="1">
        <f>LOOKUP(raw_data!E29,enums!$A$2:$A$6,enums!$B$2:$B$6)</f>
        <v>4</v>
      </c>
      <c r="F29" s="1">
        <f>LOOKUP(raw_data!F29,enums!$A$2:$A$6,enums!$B$2:$B$6)</f>
        <v>4</v>
      </c>
      <c r="G29" s="1">
        <f>LOOKUP(raw_data!G29,enums!$A$2:$A$6,enums!$B$2:$B$6)</f>
        <v>4</v>
      </c>
      <c r="H29" s="1">
        <f>LOOKUP(raw_data!H29,enums!$A$2:$A$6,enums!$B$2:$B$6)</f>
        <v>5</v>
      </c>
      <c r="I29" s="1">
        <f>LOOKUP(raw_data!I29,enums!$A$2:$A$6,enums!$B$2:$B$6)</f>
        <v>3</v>
      </c>
      <c r="J29" s="1">
        <f>LOOKUP(raw_data!J29,enums!$A$2:$A$6,enums!$B$2:$B$6)</f>
        <v>3</v>
      </c>
      <c r="K29" s="1">
        <f>LOOKUP(raw_data!K29,enums!$A$2:$A$6,enums!$B$2:$B$6)</f>
        <v>3</v>
      </c>
      <c r="L29" s="1">
        <f>LOOKUP(raw_data!L29,enums!$A$2:$A$6,enums!$B$2:$B$6)</f>
        <v>1</v>
      </c>
      <c r="M29" s="1">
        <f>LOOKUP(raw_data!M29,enums!$A$2:$A$6,enums!$B$2:$B$6)</f>
        <v>1</v>
      </c>
      <c r="N29" s="1">
        <f>LOOKUP(raw_data!N29,enums!$A$2:$A$6,enums!$B$2:$B$6)</f>
        <v>2</v>
      </c>
      <c r="O29" s="1">
        <f>LOOKUP(raw_data!O29,enums!$A$2:$A$6,enums!$B$2:$B$6)</f>
        <v>2</v>
      </c>
      <c r="P29" s="1">
        <f>LOOKUP(raw_data!P29,enums!$A$2:$A$6,enums!$B$2:$B$6)</f>
        <v>2</v>
      </c>
      <c r="Q29" s="1">
        <f>LOOKUP(raw_data!Q29,enums!$A$2:$A$6,enums!$B$2:$B$6)</f>
        <v>3</v>
      </c>
      <c r="R29" s="1">
        <f>LOOKUP(raw_data!R29,enums!$A$2:$A$6,enums!$B$2:$B$6)</f>
        <v>2</v>
      </c>
      <c r="S29" s="1">
        <f>LOOKUP(raw_data!S29,enums!$A$2:$A$6,enums!$B$2:$B$6)</f>
        <v>3</v>
      </c>
      <c r="T29" s="1">
        <f>LOOKUP(raw_data!T29,enums!$A$2:$A$6,enums!$B$2:$B$6)</f>
        <v>4</v>
      </c>
      <c r="U29" s="1">
        <f>LOOKUP(raw_data!U29,enums!$A$2:$A$6,enums!$B$2:$B$6)</f>
        <v>3</v>
      </c>
      <c r="V29" s="1">
        <f>LOOKUP(raw_data!V29,enums!$A$2:$A$6,enums!$B$2:$B$6)</f>
        <v>3</v>
      </c>
      <c r="W29" s="1">
        <f>LOOKUP(raw_data!W29,enums!$A$2:$A$6,enums!$B$2:$B$6)</f>
        <v>3</v>
      </c>
      <c r="X29" s="1">
        <f>LOOKUP(raw_data!X29,enums!$A$2:$A$6,enums!$B$2:$B$6)</f>
        <v>2</v>
      </c>
      <c r="Y29" s="1">
        <f>LOOKUP(raw_data!Y29,enums!$A$2:$A$6,enums!$B$2:$B$6)</f>
        <v>3</v>
      </c>
      <c r="Z29" s="1" t="str">
        <f>raw_data!Z29</f>
        <v>0-10%</v>
      </c>
      <c r="AA29" s="1" t="str">
        <f>raw_data!AA29</f>
        <v>7+ years</v>
      </c>
      <c r="AB29" s="1" t="str">
        <f>raw_data!AB29</f>
        <v>1-2</v>
      </c>
    </row>
    <row r="30" ht="15.75" customHeight="1">
      <c r="A30" s="1" t="s">
        <v>55</v>
      </c>
      <c r="B30" s="1">
        <f>LOOKUP(raw_data!B30,enums!$A$2:$A$6,enums!$B$2:$B$6)</f>
        <v>5</v>
      </c>
      <c r="C30" s="1">
        <f>LOOKUP(raw_data!C30,enums!$A$2:$A$6,enums!$B$2:$B$6)</f>
        <v>5</v>
      </c>
      <c r="D30" s="1">
        <f>LOOKUP(raw_data!D30,enums!$A$2:$A$6,enums!$B$2:$B$6)</f>
        <v>5</v>
      </c>
      <c r="E30" s="1">
        <f>LOOKUP(raw_data!E30,enums!$A$2:$A$6,enums!$B$2:$B$6)</f>
        <v>5</v>
      </c>
      <c r="F30" s="1">
        <f>LOOKUP(raw_data!F30,enums!$A$2:$A$6,enums!$B$2:$B$6)</f>
        <v>5</v>
      </c>
      <c r="G30" s="1">
        <f>LOOKUP(raw_data!G30,enums!$A$2:$A$6,enums!$B$2:$B$6)</f>
        <v>5</v>
      </c>
      <c r="H30" s="1">
        <f>LOOKUP(raw_data!H30,enums!$A$2:$A$6,enums!$B$2:$B$6)</f>
        <v>5</v>
      </c>
      <c r="I30" s="1">
        <f>LOOKUP(raw_data!I30,enums!$A$2:$A$6,enums!$B$2:$B$6)</f>
        <v>5</v>
      </c>
      <c r="J30" s="1">
        <f>LOOKUP(raw_data!J30,enums!$A$2:$A$6,enums!$B$2:$B$6)</f>
        <v>5</v>
      </c>
      <c r="K30" s="1">
        <f>LOOKUP(raw_data!K30,enums!$A$2:$A$6,enums!$B$2:$B$6)</f>
        <v>5</v>
      </c>
      <c r="L30" s="1">
        <f>LOOKUP(raw_data!L30,enums!$A$2:$A$6,enums!$B$2:$B$6)</f>
        <v>5</v>
      </c>
      <c r="M30" s="1">
        <f>LOOKUP(raw_data!M30,enums!$A$2:$A$6,enums!$B$2:$B$6)</f>
        <v>5</v>
      </c>
      <c r="N30" s="1">
        <f>LOOKUP(raw_data!N30,enums!$A$2:$A$6,enums!$B$2:$B$6)</f>
        <v>5</v>
      </c>
      <c r="O30" s="1">
        <f>LOOKUP(raw_data!O30,enums!$A$2:$A$6,enums!$B$2:$B$6)</f>
        <v>4</v>
      </c>
      <c r="P30" s="1">
        <f>LOOKUP(raw_data!P30,enums!$A$2:$A$6,enums!$B$2:$B$6)</f>
        <v>5</v>
      </c>
      <c r="Q30" s="1">
        <f>LOOKUP(raw_data!Q30,enums!$A$2:$A$6,enums!$B$2:$B$6)</f>
        <v>5</v>
      </c>
      <c r="R30" s="1">
        <f>LOOKUP(raw_data!R30,enums!$A$2:$A$6,enums!$B$2:$B$6)</f>
        <v>5</v>
      </c>
      <c r="S30" s="1">
        <f>LOOKUP(raw_data!S30,enums!$A$2:$A$6,enums!$B$2:$B$6)</f>
        <v>5</v>
      </c>
      <c r="T30" s="1">
        <f>LOOKUP(raw_data!T30,enums!$A$2:$A$6,enums!$B$2:$B$6)</f>
        <v>5</v>
      </c>
      <c r="U30" s="1">
        <f>LOOKUP(raw_data!U30,enums!$A$2:$A$6,enums!$B$2:$B$6)</f>
        <v>5</v>
      </c>
      <c r="V30" s="1">
        <f>LOOKUP(raw_data!V30,enums!$A$2:$A$6,enums!$B$2:$B$6)</f>
        <v>5</v>
      </c>
      <c r="W30" s="1">
        <f>LOOKUP(raw_data!W30,enums!$A$2:$A$6,enums!$B$2:$B$6)</f>
        <v>5</v>
      </c>
      <c r="X30" s="1">
        <f>LOOKUP(raw_data!X30,enums!$A$2:$A$6,enums!$B$2:$B$6)</f>
        <v>5</v>
      </c>
      <c r="Y30" s="1">
        <f>LOOKUP(raw_data!Y30,enums!$A$2:$A$6,enums!$B$2:$B$6)</f>
        <v>5</v>
      </c>
      <c r="Z30" s="1" t="str">
        <f>raw_data!Z30</f>
        <v>60-70%</v>
      </c>
      <c r="AA30" s="1" t="str">
        <f>raw_data!AA30</f>
        <v>0-1 years</v>
      </c>
      <c r="AB30" s="1" t="str">
        <f>raw_data!AB30</f>
        <v>2-5</v>
      </c>
    </row>
    <row r="31" ht="15.75" customHeight="1">
      <c r="A31" s="1" t="s">
        <v>55</v>
      </c>
      <c r="B31" s="1">
        <f>LOOKUP(raw_data!B31,enums!$A$2:$A$6,enums!$B$2:$B$6)</f>
        <v>4</v>
      </c>
      <c r="C31" s="1">
        <f>LOOKUP(raw_data!C31,enums!$A$2:$A$6,enums!$B$2:$B$6)</f>
        <v>5</v>
      </c>
      <c r="D31" s="1">
        <f>LOOKUP(raw_data!D31,enums!$A$2:$A$6,enums!$B$2:$B$6)</f>
        <v>4</v>
      </c>
      <c r="E31" s="1">
        <f>LOOKUP(raw_data!E31,enums!$A$2:$A$6,enums!$B$2:$B$6)</f>
        <v>3</v>
      </c>
      <c r="F31" s="1">
        <f>LOOKUP(raw_data!F31,enums!$A$2:$A$6,enums!$B$2:$B$6)</f>
        <v>4</v>
      </c>
      <c r="G31" s="1">
        <f>LOOKUP(raw_data!G31,enums!$A$2:$A$6,enums!$B$2:$B$6)</f>
        <v>4</v>
      </c>
      <c r="H31" s="1">
        <f>LOOKUP(raw_data!H31,enums!$A$2:$A$6,enums!$B$2:$B$6)</f>
        <v>4</v>
      </c>
      <c r="I31" s="1">
        <f>LOOKUP(raw_data!I31,enums!$A$2:$A$6,enums!$B$2:$B$6)</f>
        <v>3</v>
      </c>
      <c r="J31" s="1">
        <f>LOOKUP(raw_data!J31,enums!$A$2:$A$6,enums!$B$2:$B$6)</f>
        <v>3</v>
      </c>
      <c r="K31" s="1">
        <f>LOOKUP(raw_data!K31,enums!$A$2:$A$6,enums!$B$2:$B$6)</f>
        <v>2</v>
      </c>
      <c r="L31" s="1">
        <f>LOOKUP(raw_data!L31,enums!$A$2:$A$6,enums!$B$2:$B$6)</f>
        <v>4</v>
      </c>
      <c r="M31" s="1">
        <f>LOOKUP(raw_data!M31,enums!$A$2:$A$6,enums!$B$2:$B$6)</f>
        <v>4</v>
      </c>
      <c r="N31" s="1">
        <f>LOOKUP(raw_data!N31,enums!$A$2:$A$6,enums!$B$2:$B$6)</f>
        <v>4</v>
      </c>
      <c r="O31" s="1">
        <f>LOOKUP(raw_data!O31,enums!$A$2:$A$6,enums!$B$2:$B$6)</f>
        <v>4</v>
      </c>
      <c r="P31" s="1">
        <f>LOOKUP(raw_data!P31,enums!$A$2:$A$6,enums!$B$2:$B$6)</f>
        <v>5</v>
      </c>
      <c r="Q31" s="1">
        <f>LOOKUP(raw_data!Q31,enums!$A$2:$A$6,enums!$B$2:$B$6)</f>
        <v>5</v>
      </c>
      <c r="R31" s="1">
        <f>LOOKUP(raw_data!R31,enums!$A$2:$A$6,enums!$B$2:$B$6)</f>
        <v>5</v>
      </c>
      <c r="S31" s="1">
        <f>LOOKUP(raw_data!S31,enums!$A$2:$A$6,enums!$B$2:$B$6)</f>
        <v>5</v>
      </c>
      <c r="T31" s="1">
        <f>LOOKUP(raw_data!T31,enums!$A$2:$A$6,enums!$B$2:$B$6)</f>
        <v>5</v>
      </c>
      <c r="U31" s="1">
        <f>LOOKUP(raw_data!U31,enums!$A$2:$A$6,enums!$B$2:$B$6)</f>
        <v>4</v>
      </c>
      <c r="V31" s="1">
        <f>LOOKUP(raw_data!V31,enums!$A$2:$A$6,enums!$B$2:$B$6)</f>
        <v>4</v>
      </c>
      <c r="W31" s="1">
        <f>LOOKUP(raw_data!W31,enums!$A$2:$A$6,enums!$B$2:$B$6)</f>
        <v>3</v>
      </c>
      <c r="X31" s="1">
        <f>LOOKUP(raw_data!X31,enums!$A$2:$A$6,enums!$B$2:$B$6)</f>
        <v>3</v>
      </c>
      <c r="Y31" s="1">
        <f>LOOKUP(raw_data!Y31,enums!$A$2:$A$6,enums!$B$2:$B$6)</f>
        <v>5</v>
      </c>
      <c r="Z31" s="1" t="str">
        <f>raw_data!Z31</f>
        <v>30-40%</v>
      </c>
      <c r="AA31" s="1" t="str">
        <f>raw_data!AA31</f>
        <v>5-7 years</v>
      </c>
      <c r="AB31" s="1" t="str">
        <f>raw_data!AB31</f>
        <v>1-2</v>
      </c>
    </row>
    <row r="32" ht="15.75" customHeight="1">
      <c r="Z32" s="1"/>
      <c r="AA32" s="1" t="str">
        <f>raw_data!AA32</f>
        <v/>
      </c>
      <c r="AB32" s="1" t="str">
        <f>raw_data!AB32</f>
        <v/>
      </c>
    </row>
    <row r="33" ht="15.75" customHeight="1">
      <c r="Z33" s="1" t="str">
        <f>raw_data!Z33</f>
        <v/>
      </c>
      <c r="AA33" s="1" t="str">
        <f>raw_data!AA33</f>
        <v/>
      </c>
      <c r="AB33" s="1" t="str">
        <f>raw_data!AB33</f>
        <v/>
      </c>
    </row>
    <row r="34" ht="15.75" customHeight="1">
      <c r="Z34" s="1" t="str">
        <f>raw_data!Z34</f>
        <v/>
      </c>
      <c r="AA34" s="1" t="str">
        <f>raw_data!AA34</f>
        <v/>
      </c>
      <c r="AB34" s="1" t="str">
        <f>raw_data!AB34</f>
        <v/>
      </c>
    </row>
    <row r="35" ht="15.75" customHeight="1">
      <c r="Z35" s="1" t="str">
        <f>raw_data!Z35</f>
        <v/>
      </c>
      <c r="AA35" s="1" t="str">
        <f>raw_data!AA35</f>
        <v/>
      </c>
      <c r="AB35" s="1" t="str">
        <f>raw_data!AB35</f>
        <v/>
      </c>
    </row>
    <row r="36" ht="15.75" customHeight="1">
      <c r="Z36" s="1" t="str">
        <f>raw_data!Z36</f>
        <v/>
      </c>
      <c r="AA36" s="1" t="str">
        <f>raw_data!AA36</f>
        <v/>
      </c>
      <c r="AB36" s="1" t="str">
        <f>raw_data!AB36</f>
        <v/>
      </c>
    </row>
    <row r="37" ht="15.75" customHeight="1">
      <c r="Z37" s="1" t="str">
        <f>raw_data!Z37</f>
        <v/>
      </c>
      <c r="AA37" s="1" t="str">
        <f>raw_data!AA37</f>
        <v/>
      </c>
      <c r="AB37" s="1" t="str">
        <f>raw_data!AB37</f>
        <v/>
      </c>
    </row>
    <row r="38" ht="15.75" customHeight="1">
      <c r="Z38" s="1" t="str">
        <f>raw_data!Z38</f>
        <v/>
      </c>
      <c r="AA38" s="1" t="str">
        <f>raw_data!AA38</f>
        <v/>
      </c>
      <c r="AB38" s="1" t="str">
        <f>raw_data!AB38</f>
        <v/>
      </c>
    </row>
    <row r="39" ht="15.75" customHeight="1">
      <c r="Z39" s="1" t="str">
        <f>raw_data!Z39</f>
        <v/>
      </c>
      <c r="AA39" s="1" t="str">
        <f>raw_data!AA39</f>
        <v/>
      </c>
      <c r="AB39" s="1" t="str">
        <f>raw_data!AB39</f>
        <v/>
      </c>
    </row>
    <row r="40" ht="15.75" customHeight="1">
      <c r="Z40" s="1" t="str">
        <f>raw_data!Z40</f>
        <v/>
      </c>
      <c r="AA40" s="1" t="str">
        <f>raw_data!AA40</f>
        <v/>
      </c>
      <c r="AB40" s="1" t="str">
        <f>raw_data!AB40</f>
        <v/>
      </c>
    </row>
    <row r="41" ht="15.75" customHeight="1">
      <c r="Z41" s="1" t="str">
        <f>raw_data!Z41</f>
        <v/>
      </c>
      <c r="AA41" s="1" t="str">
        <f>raw_data!AA41</f>
        <v/>
      </c>
      <c r="AB41" s="1" t="str">
        <f>raw_data!AB41</f>
        <v/>
      </c>
    </row>
    <row r="42" ht="15.75" customHeight="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5.75" customHeight="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5.75" customHeight="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5.75" customHeight="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5.75" customHeight="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5.75" customHeight="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5.75" customHeight="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5.75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5.75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5.75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5.75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5.75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5.75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5.75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5.75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5.75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5.75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5.75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5.75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5.75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5.75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5.75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5.75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5.75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5.7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5.7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5.75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5.7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5.7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5.7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5.7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5.7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5.7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5.7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5.7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5.7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5.7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5.7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5.7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5.7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5.7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5.7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5.7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5.7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5.7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5.7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5.7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5.7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5.7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5.7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5.7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5.7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5.7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5.7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5.7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5.7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5.7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5.7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5.7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5.75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5.75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5.75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5.7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5.7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5.7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5.7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5.7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5.7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5.75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5.75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5.7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5.75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5.75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5.75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5.7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5.75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5.75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5.75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5.7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5.7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5.7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5.7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5.75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5.7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5.7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5.7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5.75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B2:Y128">
    <cfRule type="colorScale" priority="1">
      <colorScale>
        <cfvo type="min"/>
        <cfvo type="percentile" val="50"/>
        <cfvo type="max"/>
        <color rgb="FFE67C73"/>
        <color rgb="FFF3BEB9"/>
        <color rgb="FFFFFFFF"/>
      </colorScale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2.63" defaultRowHeight="15.0"/>
  <cols>
    <col customWidth="1" min="1" max="1" width="84.63"/>
    <col customWidth="1" min="2" max="6" width="12.63"/>
  </cols>
  <sheetData>
    <row r="1" ht="15.75" customHeight="1">
      <c r="A1" s="6" t="s">
        <v>56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7" t="s">
        <v>11</v>
      </c>
      <c r="L1" s="6" t="s">
        <v>12</v>
      </c>
      <c r="M1" s="6" t="s">
        <v>13</v>
      </c>
      <c r="N1" s="7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7" t="s">
        <v>21</v>
      </c>
      <c r="V1" s="7" t="s">
        <v>22</v>
      </c>
      <c r="W1" s="7" t="s">
        <v>23</v>
      </c>
      <c r="X1" s="6" t="s">
        <v>24</v>
      </c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ht="15.75" customHeight="1">
      <c r="A2" s="6" t="s">
        <v>57</v>
      </c>
      <c r="B2" s="8">
        <f>AVERAGE(numeric_responses!C2:C1006)</f>
        <v>4</v>
      </c>
      <c r="C2" s="8">
        <f>AVERAGE(numeric_responses!D2:D1006)</f>
        <v>3.8</v>
      </c>
      <c r="D2" s="8">
        <f>AVERAGE(numeric_responses!E2:E1006)</f>
        <v>3.5</v>
      </c>
      <c r="E2" s="8">
        <f>AVERAGE(numeric_responses!F2:F1006)</f>
        <v>3.866666667</v>
      </c>
      <c r="F2" s="8">
        <f>AVERAGE(numeric_responses!G2:G1006)</f>
        <v>3.7</v>
      </c>
      <c r="G2" s="8">
        <f>AVERAGE(numeric_responses!H2:H1006)</f>
        <v>4.166666667</v>
      </c>
      <c r="H2" s="8">
        <f>AVERAGE(numeric_responses!I2:I1006)</f>
        <v>2.933333333</v>
      </c>
      <c r="I2" s="8">
        <f>AVERAGE(numeric_responses!J2:J1006)</f>
        <v>3</v>
      </c>
      <c r="J2" s="8">
        <f>AVERAGE(numeric_responses!K2:K1006)</f>
        <v>2.666666667</v>
      </c>
      <c r="K2" s="8">
        <f>AVERAGE(numeric_responses!L2:L1006)</f>
        <v>2.9</v>
      </c>
      <c r="L2" s="8">
        <f>AVERAGE(numeric_responses!M2:M1006)</f>
        <v>2.9</v>
      </c>
      <c r="M2" s="8">
        <f>AVERAGE(numeric_responses!N2:N1006)</f>
        <v>3.3</v>
      </c>
      <c r="N2" s="8">
        <f>AVERAGE(numeric_responses!O2:O1006)</f>
        <v>2.266666667</v>
      </c>
      <c r="O2" s="8">
        <f>AVERAGE(numeric_responses!P2:P1006)</f>
        <v>3.266666667</v>
      </c>
      <c r="P2" s="8">
        <f>AVERAGE(numeric_responses!Q2:Q1006)</f>
        <v>3.266666667</v>
      </c>
      <c r="Q2" s="8">
        <f>AVERAGE(numeric_responses!R2:R1006)</f>
        <v>3.4</v>
      </c>
      <c r="R2" s="8">
        <f>AVERAGE(numeric_responses!S2:S1006)</f>
        <v>3.766666667</v>
      </c>
      <c r="S2" s="8">
        <f>AVERAGE(numeric_responses!T2:T1006)</f>
        <v>4.266666667</v>
      </c>
      <c r="T2" s="8">
        <f>AVERAGE(numeric_responses!U2:U1006)</f>
        <v>3.733333333</v>
      </c>
      <c r="U2" s="8">
        <f>AVERAGE(numeric_responses!V2:V1006)</f>
        <v>3.233333333</v>
      </c>
      <c r="V2" s="8">
        <f>AVERAGE(numeric_responses!W2:W1006)</f>
        <v>3.633333333</v>
      </c>
      <c r="W2" s="8">
        <f>AVERAGE(numeric_responses!X2:X1006)</f>
        <v>2.766666667</v>
      </c>
      <c r="X2" s="8">
        <f>AVERAGE(numeric_responses!Y2:Y1006)</f>
        <v>3.733333333</v>
      </c>
    </row>
    <row r="3" ht="15.75" customHeight="1">
      <c r="A3" s="6" t="s">
        <v>58</v>
      </c>
      <c r="B3" s="8">
        <f>MEDIAN(numeric_responses!C2:C1006)</f>
        <v>4</v>
      </c>
      <c r="C3" s="8">
        <f>MEDIAN(numeric_responses!D2:D1006)</f>
        <v>4</v>
      </c>
      <c r="D3" s="8">
        <f>MEDIAN(numeric_responses!E2:E1006)</f>
        <v>4</v>
      </c>
      <c r="E3" s="8">
        <f>MEDIAN(numeric_responses!F2:F1006)</f>
        <v>4</v>
      </c>
      <c r="F3" s="8">
        <f>MEDIAN(numeric_responses!G2:G1006)</f>
        <v>4</v>
      </c>
      <c r="G3" s="8">
        <f>MEDIAN(numeric_responses!H2:H1006)</f>
        <v>4</v>
      </c>
      <c r="H3" s="8">
        <f>MEDIAN(numeric_responses!I2:I1006)</f>
        <v>3</v>
      </c>
      <c r="I3" s="8">
        <f>MEDIAN(numeric_responses!J2:J1006)</f>
        <v>3</v>
      </c>
      <c r="J3" s="8">
        <f>MEDIAN(numeric_responses!K2:K1006)</f>
        <v>3</v>
      </c>
      <c r="K3" s="8">
        <f>MEDIAN(numeric_responses!L2:L1006)</f>
        <v>3</v>
      </c>
      <c r="L3" s="8">
        <f>MEDIAN(numeric_responses!M2:M1006)</f>
        <v>3</v>
      </c>
      <c r="M3" s="8">
        <f>MEDIAN(numeric_responses!N2:N1006)</f>
        <v>4</v>
      </c>
      <c r="N3" s="8">
        <f>MEDIAN(numeric_responses!O2:O1006)</f>
        <v>2</v>
      </c>
      <c r="O3" s="8">
        <f>MEDIAN(numeric_responses!P2:P1006)</f>
        <v>3</v>
      </c>
      <c r="P3" s="8">
        <f>MEDIAN(numeric_responses!Q2:Q1006)</f>
        <v>3</v>
      </c>
      <c r="Q3" s="8">
        <f>MEDIAN(numeric_responses!R2:R1006)</f>
        <v>3</v>
      </c>
      <c r="R3" s="8">
        <f>MEDIAN(numeric_responses!S2:S1006)</f>
        <v>4</v>
      </c>
      <c r="S3" s="8">
        <f>MEDIAN(numeric_responses!T2:T1006)</f>
        <v>4</v>
      </c>
      <c r="T3" s="8">
        <f>MEDIAN(numeric_responses!U2:U1006)</f>
        <v>4</v>
      </c>
      <c r="U3" s="8">
        <f>MEDIAN(numeric_responses!V2:V1006)</f>
        <v>3</v>
      </c>
      <c r="V3" s="8">
        <f>MEDIAN(numeric_responses!W2:W1006)</f>
        <v>4</v>
      </c>
      <c r="W3" s="8">
        <f>MEDIAN(numeric_responses!X2:X1006)</f>
        <v>3</v>
      </c>
      <c r="X3" s="8">
        <f>MEDIAN(numeric_responses!Y2:Y1006)</f>
        <v>4</v>
      </c>
    </row>
    <row r="4" ht="15.75" customHeight="1">
      <c r="A4" s="6" t="s">
        <v>59</v>
      </c>
      <c r="B4" s="9">
        <f>STDEV(numeric_responses!C2:C1006)</f>
        <v>0.8304547985</v>
      </c>
      <c r="C4" s="9">
        <f>STDEV(numeric_responses!D2:D1006)</f>
        <v>0.9247553264</v>
      </c>
      <c r="D4" s="9">
        <f>STDEV(numeric_responses!E2:E1006)</f>
        <v>0.9001915505</v>
      </c>
      <c r="E4" s="9">
        <f>STDEV(numeric_responses!F2:F1006)</f>
        <v>0.7302967433</v>
      </c>
      <c r="F4" s="9">
        <f>STDEV(numeric_responses!G2:G1006)</f>
        <v>0.9523111633</v>
      </c>
      <c r="G4" s="9">
        <f>STDEV(numeric_responses!H2:H1006)</f>
        <v>0.7466399831</v>
      </c>
      <c r="H4" s="9">
        <f>STDEV(numeric_responses!I2:I1006)</f>
        <v>1.311312407</v>
      </c>
      <c r="I4" s="9">
        <f>STDEV(numeric_responses!J2:J1006)</f>
        <v>1.203443336</v>
      </c>
      <c r="J4" s="9">
        <f>STDEV(numeric_responses!K2:K1006)</f>
        <v>1.372973951</v>
      </c>
      <c r="K4" s="9">
        <f>STDEV(numeric_responses!L2:L1006)</f>
        <v>1.24152298</v>
      </c>
      <c r="L4" s="9">
        <f>STDEV(numeric_responses!M2:M1006)</f>
        <v>1.124952106</v>
      </c>
      <c r="M4" s="9">
        <f>STDEV(numeric_responses!N2:N1006)</f>
        <v>1.087547066</v>
      </c>
      <c r="N4" s="9">
        <f>STDEV(numeric_responses!O2:O1006)</f>
        <v>0.9071871393</v>
      </c>
      <c r="O4" s="9">
        <f>STDEV(numeric_responses!P2:P1006)</f>
        <v>1.142692927</v>
      </c>
      <c r="P4" s="9">
        <f>STDEV(numeric_responses!Q2:Q1006)</f>
        <v>1.112106834</v>
      </c>
      <c r="Q4" s="9">
        <f>STDEV(numeric_responses!R2:R1006)</f>
        <v>1.132589343</v>
      </c>
      <c r="R4" s="9">
        <f>STDEV(numeric_responses!S2:S1006)</f>
        <v>1.104327954</v>
      </c>
      <c r="S4" s="9">
        <f>STDEV(numeric_responses!T2:T1006)</f>
        <v>0.8276819868</v>
      </c>
      <c r="T4" s="9">
        <f>STDEV(numeric_responses!U2:U1006)</f>
        <v>1.014832527</v>
      </c>
      <c r="U4" s="9">
        <f>STDEV(numeric_responses!V2:V1006)</f>
        <v>1.072648457</v>
      </c>
      <c r="V4" s="9">
        <f>STDEV(numeric_responses!W2:W1006)</f>
        <v>0.9278575</v>
      </c>
      <c r="W4" s="9">
        <f>STDEV(numeric_responses!X2:X1006)</f>
        <v>1.072648457</v>
      </c>
      <c r="X4" s="9">
        <f>STDEV(numeric_responses!Y2:Y1006)</f>
        <v>0.8683449709</v>
      </c>
    </row>
    <row r="5" ht="15.75" customHeight="1">
      <c r="A5" s="6" t="s">
        <v>60</v>
      </c>
      <c r="B5" s="9">
        <f t="shared" ref="B5:X5" si="1">(round(B4/B2, 4))</f>
        <v>0.2076</v>
      </c>
      <c r="C5" s="9">
        <f t="shared" si="1"/>
        <v>0.2434</v>
      </c>
      <c r="D5" s="9">
        <f t="shared" si="1"/>
        <v>0.2572</v>
      </c>
      <c r="E5" s="9">
        <f t="shared" si="1"/>
        <v>0.1889</v>
      </c>
      <c r="F5" s="9">
        <f t="shared" si="1"/>
        <v>0.2574</v>
      </c>
      <c r="G5" s="9">
        <f t="shared" si="1"/>
        <v>0.1792</v>
      </c>
      <c r="H5" s="9">
        <f t="shared" si="1"/>
        <v>0.447</v>
      </c>
      <c r="I5" s="9">
        <f t="shared" si="1"/>
        <v>0.4011</v>
      </c>
      <c r="J5" s="9">
        <f t="shared" si="1"/>
        <v>0.5149</v>
      </c>
      <c r="K5" s="9">
        <f t="shared" si="1"/>
        <v>0.4281</v>
      </c>
      <c r="L5" s="9">
        <f t="shared" si="1"/>
        <v>0.3879</v>
      </c>
      <c r="M5" s="9">
        <f t="shared" si="1"/>
        <v>0.3296</v>
      </c>
      <c r="N5" s="9">
        <f t="shared" si="1"/>
        <v>0.4002</v>
      </c>
      <c r="O5" s="9">
        <f t="shared" si="1"/>
        <v>0.3498</v>
      </c>
      <c r="P5" s="9">
        <f t="shared" si="1"/>
        <v>0.3404</v>
      </c>
      <c r="Q5" s="9">
        <f t="shared" si="1"/>
        <v>0.3331</v>
      </c>
      <c r="R5" s="9">
        <f t="shared" si="1"/>
        <v>0.2932</v>
      </c>
      <c r="S5" s="9">
        <f t="shared" si="1"/>
        <v>0.194</v>
      </c>
      <c r="T5" s="9">
        <f t="shared" si="1"/>
        <v>0.2718</v>
      </c>
      <c r="U5" s="9">
        <f t="shared" si="1"/>
        <v>0.3317</v>
      </c>
      <c r="V5" s="9">
        <f t="shared" si="1"/>
        <v>0.2554</v>
      </c>
      <c r="W5" s="9">
        <f t="shared" si="1"/>
        <v>0.3877</v>
      </c>
      <c r="X5" s="9">
        <f t="shared" si="1"/>
        <v>0.2326</v>
      </c>
    </row>
    <row r="6" ht="15.75" customHeight="1">
      <c r="A6" s="6" t="s">
        <v>61</v>
      </c>
      <c r="B6" s="8">
        <f t="shared" ref="B6:X6" si="2">CONFIDENCE((1-$K$13) ,B4,$K$12)</f>
        <v>0.2971689727</v>
      </c>
      <c r="C6" s="8">
        <f t="shared" si="2"/>
        <v>0.3309133632</v>
      </c>
      <c r="D6" s="8">
        <f t="shared" si="2"/>
        <v>0.3221234903</v>
      </c>
      <c r="E6" s="8">
        <f t="shared" si="2"/>
        <v>0.2613285315</v>
      </c>
      <c r="F6" s="8">
        <f t="shared" si="2"/>
        <v>0.3407739115</v>
      </c>
      <c r="G6" s="8">
        <f t="shared" si="2"/>
        <v>0.2671767773</v>
      </c>
      <c r="H6" s="8">
        <f t="shared" si="2"/>
        <v>0.4692384964</v>
      </c>
      <c r="I6" s="8">
        <f t="shared" si="2"/>
        <v>0.430638754</v>
      </c>
      <c r="J6" s="8">
        <f t="shared" si="2"/>
        <v>0.4913033911</v>
      </c>
      <c r="K6" s="8">
        <f t="shared" si="2"/>
        <v>0.4442651294</v>
      </c>
      <c r="L6" s="8">
        <f t="shared" si="2"/>
        <v>0.4025515444</v>
      </c>
      <c r="M6" s="8">
        <f t="shared" si="2"/>
        <v>0.3891665686</v>
      </c>
      <c r="N6" s="8">
        <f t="shared" si="2"/>
        <v>0.3246267836</v>
      </c>
      <c r="O6" s="8">
        <f t="shared" si="2"/>
        <v>0.4088998991</v>
      </c>
      <c r="P6" s="8">
        <f t="shared" si="2"/>
        <v>0.3979550071</v>
      </c>
      <c r="Q6" s="8">
        <f t="shared" si="2"/>
        <v>0.4052844444</v>
      </c>
      <c r="R6" s="8">
        <f t="shared" si="2"/>
        <v>0.3951714219</v>
      </c>
      <c r="S6" s="8">
        <f t="shared" si="2"/>
        <v>0.296176753</v>
      </c>
      <c r="T6" s="8">
        <f t="shared" si="2"/>
        <v>0.3631464831</v>
      </c>
      <c r="U6" s="8">
        <f t="shared" si="2"/>
        <v>0.3838352679</v>
      </c>
      <c r="V6" s="8">
        <f t="shared" si="2"/>
        <v>0.3320234413</v>
      </c>
      <c r="W6" s="8">
        <f t="shared" si="2"/>
        <v>0.3838352679</v>
      </c>
      <c r="X6" s="8">
        <f t="shared" si="2"/>
        <v>0.3107275476</v>
      </c>
    </row>
    <row r="7" ht="15.75" customHeight="1">
      <c r="A7" s="6" t="s">
        <v>62</v>
      </c>
      <c r="B7" s="8">
        <f t="shared" ref="B7:X7" si="3">(B2-B6)</f>
        <v>3.702831027</v>
      </c>
      <c r="C7" s="8">
        <f t="shared" si="3"/>
        <v>3.469086637</v>
      </c>
      <c r="D7" s="8">
        <f t="shared" si="3"/>
        <v>3.17787651</v>
      </c>
      <c r="E7" s="8">
        <f t="shared" si="3"/>
        <v>3.605338135</v>
      </c>
      <c r="F7" s="8">
        <f t="shared" si="3"/>
        <v>3.359226088</v>
      </c>
      <c r="G7" s="8">
        <f t="shared" si="3"/>
        <v>3.899489889</v>
      </c>
      <c r="H7" s="8">
        <f t="shared" si="3"/>
        <v>2.464094837</v>
      </c>
      <c r="I7" s="8">
        <f t="shared" si="3"/>
        <v>2.569361246</v>
      </c>
      <c r="J7" s="8">
        <f t="shared" si="3"/>
        <v>2.175363276</v>
      </c>
      <c r="K7" s="8">
        <f t="shared" si="3"/>
        <v>2.455734871</v>
      </c>
      <c r="L7" s="8">
        <f t="shared" si="3"/>
        <v>2.497448456</v>
      </c>
      <c r="M7" s="8">
        <f t="shared" si="3"/>
        <v>2.910833431</v>
      </c>
      <c r="N7" s="8">
        <f t="shared" si="3"/>
        <v>1.942039883</v>
      </c>
      <c r="O7" s="8">
        <f t="shared" si="3"/>
        <v>2.857766768</v>
      </c>
      <c r="P7" s="8">
        <f t="shared" si="3"/>
        <v>2.86871166</v>
      </c>
      <c r="Q7" s="8">
        <f t="shared" si="3"/>
        <v>2.994715556</v>
      </c>
      <c r="R7" s="8">
        <f t="shared" si="3"/>
        <v>3.371495245</v>
      </c>
      <c r="S7" s="8">
        <f t="shared" si="3"/>
        <v>3.970489914</v>
      </c>
      <c r="T7" s="8">
        <f t="shared" si="3"/>
        <v>3.37018685</v>
      </c>
      <c r="U7" s="8">
        <f t="shared" si="3"/>
        <v>2.849498065</v>
      </c>
      <c r="V7" s="8">
        <f t="shared" si="3"/>
        <v>3.301309892</v>
      </c>
      <c r="W7" s="8">
        <f t="shared" si="3"/>
        <v>2.382831399</v>
      </c>
      <c r="X7" s="8">
        <f t="shared" si="3"/>
        <v>3.422605786</v>
      </c>
    </row>
    <row r="8" ht="15.75" customHeight="1">
      <c r="A8" s="6" t="s">
        <v>63</v>
      </c>
      <c r="B8" s="8">
        <f t="shared" ref="B8:X8" si="4">(B2+B6)</f>
        <v>4.297168973</v>
      </c>
      <c r="C8" s="8">
        <f t="shared" si="4"/>
        <v>4.130913363</v>
      </c>
      <c r="D8" s="8">
        <f t="shared" si="4"/>
        <v>3.82212349</v>
      </c>
      <c r="E8" s="8">
        <f t="shared" si="4"/>
        <v>4.127995198</v>
      </c>
      <c r="F8" s="8">
        <f t="shared" si="4"/>
        <v>4.040773912</v>
      </c>
      <c r="G8" s="8">
        <f t="shared" si="4"/>
        <v>4.433843444</v>
      </c>
      <c r="H8" s="8">
        <f t="shared" si="4"/>
        <v>3.40257183</v>
      </c>
      <c r="I8" s="8">
        <f t="shared" si="4"/>
        <v>3.430638754</v>
      </c>
      <c r="J8" s="8">
        <f t="shared" si="4"/>
        <v>3.157970058</v>
      </c>
      <c r="K8" s="8">
        <f t="shared" si="4"/>
        <v>3.344265129</v>
      </c>
      <c r="L8" s="8">
        <f t="shared" si="4"/>
        <v>3.302551544</v>
      </c>
      <c r="M8" s="8">
        <f t="shared" si="4"/>
        <v>3.689166569</v>
      </c>
      <c r="N8" s="8">
        <f t="shared" si="4"/>
        <v>2.59129345</v>
      </c>
      <c r="O8" s="8">
        <f t="shared" si="4"/>
        <v>3.675566566</v>
      </c>
      <c r="P8" s="8">
        <f t="shared" si="4"/>
        <v>3.664621674</v>
      </c>
      <c r="Q8" s="8">
        <f t="shared" si="4"/>
        <v>3.805284444</v>
      </c>
      <c r="R8" s="8">
        <f t="shared" si="4"/>
        <v>4.161838089</v>
      </c>
      <c r="S8" s="8">
        <f t="shared" si="4"/>
        <v>4.56284342</v>
      </c>
      <c r="T8" s="8">
        <f t="shared" si="4"/>
        <v>4.096479816</v>
      </c>
      <c r="U8" s="8">
        <f t="shared" si="4"/>
        <v>3.617168601</v>
      </c>
      <c r="V8" s="8">
        <f t="shared" si="4"/>
        <v>3.965356775</v>
      </c>
      <c r="W8" s="8">
        <f t="shared" si="4"/>
        <v>3.150501935</v>
      </c>
      <c r="X8" s="8">
        <f t="shared" si="4"/>
        <v>4.044060881</v>
      </c>
    </row>
    <row r="9" ht="15.75" customHeight="1"/>
    <row r="10" ht="15.75" customHeight="1">
      <c r="A10" s="1"/>
      <c r="B10" s="1" t="s">
        <v>57</v>
      </c>
      <c r="C10" s="1" t="s">
        <v>58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68</v>
      </c>
    </row>
    <row r="11" ht="15.75" customHeight="1">
      <c r="A11" s="9" t="str">
        <f t="array" ref="A11:H33">sort(TRANSPOSE(B1:X8),2,TRUE)</f>
        <v>It is easy for me to discover information about what has changed in the [Organization] environments, services or components I depend on</v>
      </c>
      <c r="B11" s="10">
        <v>2.2666666666666666</v>
      </c>
      <c r="C11" s="8">
        <v>2.0</v>
      </c>
      <c r="D11" s="8">
        <v>0.9071871393197362</v>
      </c>
      <c r="E11" s="8">
        <v>0.4002</v>
      </c>
      <c r="F11" s="8">
        <v>0.3246267836469956</v>
      </c>
      <c r="G11" s="8">
        <v>1.942039883019671</v>
      </c>
      <c r="H11" s="8">
        <v>2.591293450313662</v>
      </c>
      <c r="J11" s="1" t="s">
        <v>69</v>
      </c>
      <c r="K11" s="1">
        <v>71.0</v>
      </c>
    </row>
    <row r="12" ht="15.75" customHeight="1">
      <c r="A12" s="8" t="s">
        <v>10</v>
      </c>
      <c r="B12" s="10">
        <v>2.6666666666666665</v>
      </c>
      <c r="C12" s="8">
        <v>3.0</v>
      </c>
      <c r="D12" s="8">
        <v>1.3729739514150907</v>
      </c>
      <c r="E12" s="8">
        <v>0.5149</v>
      </c>
      <c r="F12" s="8">
        <v>0.49130339106571025</v>
      </c>
      <c r="G12" s="8">
        <v>2.175363275600956</v>
      </c>
      <c r="H12" s="8">
        <v>3.157970057732377</v>
      </c>
      <c r="J12" s="1" t="s">
        <v>70</v>
      </c>
      <c r="K12" s="1">
        <v>30.0</v>
      </c>
    </row>
    <row r="13" ht="15.75" customHeight="1">
      <c r="A13" s="8" t="s">
        <v>23</v>
      </c>
      <c r="B13" s="10">
        <v>2.7666666666666666</v>
      </c>
      <c r="C13" s="8">
        <v>3.0</v>
      </c>
      <c r="D13" s="8">
        <v>1.072648457158112</v>
      </c>
      <c r="E13" s="8">
        <v>0.3877</v>
      </c>
      <c r="F13" s="8">
        <v>0.3838352678723591</v>
      </c>
      <c r="G13" s="8">
        <v>2.3828313987943073</v>
      </c>
      <c r="H13" s="8">
        <v>3.150501934539026</v>
      </c>
      <c r="J13" s="1" t="s">
        <v>71</v>
      </c>
      <c r="K13" s="1">
        <v>0.95</v>
      </c>
    </row>
    <row r="14" ht="15.75" customHeight="1">
      <c r="A14" s="8" t="s">
        <v>11</v>
      </c>
      <c r="B14" s="10">
        <v>2.9</v>
      </c>
      <c r="C14" s="8">
        <v>3.0</v>
      </c>
      <c r="D14" s="8">
        <v>1.241522980192001</v>
      </c>
      <c r="E14" s="8">
        <v>0.4281</v>
      </c>
      <c r="F14" s="8">
        <v>0.4442651294481306</v>
      </c>
      <c r="G14" s="8">
        <v>2.4557348705518693</v>
      </c>
      <c r="H14" s="8">
        <v>3.3442651294481305</v>
      </c>
      <c r="I14" s="11"/>
    </row>
    <row r="15" ht="15.75" customHeight="1">
      <c r="A15" s="8" t="s">
        <v>12</v>
      </c>
      <c r="B15" s="10">
        <v>2.9</v>
      </c>
      <c r="C15" s="8">
        <v>3.0</v>
      </c>
      <c r="D15" s="8">
        <v>1.1249521062602221</v>
      </c>
      <c r="E15" s="8">
        <v>0.3879</v>
      </c>
      <c r="F15" s="8">
        <v>0.4025515444211548</v>
      </c>
      <c r="G15" s="8">
        <v>2.497448455578845</v>
      </c>
      <c r="H15" s="8">
        <v>3.3025515444211546</v>
      </c>
    </row>
    <row r="16" ht="15.75" customHeight="1">
      <c r="A16" s="8" t="s">
        <v>8</v>
      </c>
      <c r="B16" s="10">
        <v>2.933333333333333</v>
      </c>
      <c r="C16" s="8">
        <v>3.0</v>
      </c>
      <c r="D16" s="8">
        <v>1.311312407431981</v>
      </c>
      <c r="E16" s="8">
        <v>0.447</v>
      </c>
      <c r="F16" s="8">
        <v>0.4692384963704938</v>
      </c>
      <c r="G16" s="8">
        <v>2.4640948369628393</v>
      </c>
      <c r="H16" s="8">
        <v>3.402571829703827</v>
      </c>
    </row>
    <row r="17" ht="15.75" customHeight="1">
      <c r="A17" s="8" t="s">
        <v>9</v>
      </c>
      <c r="B17" s="10">
        <v>3.0</v>
      </c>
      <c r="C17" s="8">
        <v>3.0</v>
      </c>
      <c r="D17" s="8">
        <v>1.203443335628631</v>
      </c>
      <c r="E17" s="8">
        <v>0.4011</v>
      </c>
      <c r="F17" s="8">
        <v>0.4306387540276225</v>
      </c>
      <c r="G17" s="8">
        <v>2.5693612459723774</v>
      </c>
      <c r="H17" s="8">
        <v>3.4306387540276226</v>
      </c>
    </row>
    <row r="18" ht="15.75" customHeight="1">
      <c r="A18" s="8" t="s">
        <v>21</v>
      </c>
      <c r="B18" s="10">
        <v>3.2333333333333334</v>
      </c>
      <c r="C18" s="8">
        <v>3.0</v>
      </c>
      <c r="D18" s="8">
        <v>1.072648457158112</v>
      </c>
      <c r="E18" s="8">
        <v>0.3317</v>
      </c>
      <c r="F18" s="8">
        <v>0.3838352678723591</v>
      </c>
      <c r="G18" s="8">
        <v>2.849498065460974</v>
      </c>
      <c r="H18" s="8">
        <v>3.6171686012056927</v>
      </c>
    </row>
    <row r="19" ht="15.75" customHeight="1">
      <c r="A19" s="8" t="s">
        <v>15</v>
      </c>
      <c r="B19" s="10">
        <v>3.2666666666666666</v>
      </c>
      <c r="C19" s="8">
        <v>3.0</v>
      </c>
      <c r="D19" s="8">
        <v>1.142692927446732</v>
      </c>
      <c r="E19" s="8">
        <v>0.3498</v>
      </c>
      <c r="F19" s="8">
        <v>0.4088998991006002</v>
      </c>
      <c r="G19" s="8">
        <v>2.8577667675660665</v>
      </c>
      <c r="H19" s="8">
        <v>3.6755665657672667</v>
      </c>
    </row>
    <row r="20" ht="15.75" customHeight="1">
      <c r="A20" s="8" t="s">
        <v>16</v>
      </c>
      <c r="B20" s="10">
        <v>3.2666666666666666</v>
      </c>
      <c r="C20" s="8">
        <v>3.0</v>
      </c>
      <c r="D20" s="8">
        <v>1.112106833535071</v>
      </c>
      <c r="E20" s="8">
        <v>0.3404</v>
      </c>
      <c r="F20" s="8">
        <v>0.397955007070591</v>
      </c>
      <c r="G20" s="8">
        <v>2.8687116595960758</v>
      </c>
      <c r="H20" s="8">
        <v>3.6646216737372574</v>
      </c>
    </row>
    <row r="21" ht="15.75" customHeight="1">
      <c r="A21" s="8" t="s">
        <v>13</v>
      </c>
      <c r="B21" s="10">
        <v>3.3</v>
      </c>
      <c r="C21" s="8">
        <v>4.0</v>
      </c>
      <c r="D21" s="8">
        <v>1.0875470659652646</v>
      </c>
      <c r="E21" s="8">
        <v>0.3296</v>
      </c>
      <c r="F21" s="8">
        <v>0.3891665686021153</v>
      </c>
      <c r="G21" s="8">
        <v>2.9108334313978848</v>
      </c>
      <c r="H21" s="8">
        <v>3.689166568602115</v>
      </c>
    </row>
    <row r="22" ht="15.75" customHeight="1">
      <c r="A22" s="8" t="s">
        <v>17</v>
      </c>
      <c r="B22" s="10">
        <v>3.4</v>
      </c>
      <c r="C22" s="8">
        <v>3.0</v>
      </c>
      <c r="D22" s="8">
        <v>1.1325893433586842</v>
      </c>
      <c r="E22" s="8">
        <v>0.3331</v>
      </c>
      <c r="F22" s="8">
        <v>0.4052844444015076</v>
      </c>
      <c r="G22" s="8">
        <v>2.9947155555984923</v>
      </c>
      <c r="H22" s="8">
        <v>3.8052844444015075</v>
      </c>
    </row>
    <row r="23" ht="15.75" customHeight="1">
      <c r="A23" s="8" t="s">
        <v>4</v>
      </c>
      <c r="B23" s="10">
        <v>3.5</v>
      </c>
      <c r="C23" s="8">
        <v>4.0</v>
      </c>
      <c r="D23" s="8">
        <v>0.9001915504970078</v>
      </c>
      <c r="E23" s="8">
        <v>0.2572</v>
      </c>
      <c r="F23" s="8">
        <v>0.3221234903342817</v>
      </c>
      <c r="G23" s="8">
        <v>3.1778765096657184</v>
      </c>
      <c r="H23" s="8">
        <v>3.8221234903342816</v>
      </c>
    </row>
    <row r="24" ht="15.75" customHeight="1">
      <c r="A24" s="8" t="s">
        <v>22</v>
      </c>
      <c r="B24" s="10">
        <v>3.6333333333333333</v>
      </c>
      <c r="C24" s="8">
        <v>4.0</v>
      </c>
      <c r="D24" s="8">
        <v>0.9278574999588488</v>
      </c>
      <c r="E24" s="8">
        <v>0.2554</v>
      </c>
      <c r="F24" s="8">
        <v>0.33202344129376327</v>
      </c>
      <c r="G24" s="8">
        <v>3.30130989203957</v>
      </c>
      <c r="H24" s="8">
        <v>3.9653567746270966</v>
      </c>
    </row>
    <row r="25" ht="15.75" customHeight="1">
      <c r="A25" s="8" t="s">
        <v>6</v>
      </c>
      <c r="B25" s="10">
        <v>3.7</v>
      </c>
      <c r="C25" s="8">
        <v>4.0</v>
      </c>
      <c r="D25" s="8">
        <v>0.952311163288627</v>
      </c>
      <c r="E25" s="8">
        <v>0.2574</v>
      </c>
      <c r="F25" s="8">
        <v>0.340773911545232</v>
      </c>
      <c r="G25" s="8">
        <v>3.359226088454768</v>
      </c>
      <c r="H25" s="8">
        <v>4.040773911545232</v>
      </c>
    </row>
    <row r="26" ht="15.75" customHeight="1">
      <c r="A26" s="8" t="s">
        <v>20</v>
      </c>
      <c r="B26" s="10">
        <v>3.7333333333333334</v>
      </c>
      <c r="C26" s="8">
        <v>4.0</v>
      </c>
      <c r="D26" s="8">
        <v>1.0148325268098497</v>
      </c>
      <c r="E26" s="8">
        <v>0.2718</v>
      </c>
      <c r="F26" s="8">
        <v>0.3631464830571456</v>
      </c>
      <c r="G26" s="8">
        <v>3.3701868502761876</v>
      </c>
      <c r="H26" s="8">
        <v>4.096479816390479</v>
      </c>
    </row>
    <row r="27" ht="15.75" customHeight="1">
      <c r="A27" s="8" t="s">
        <v>24</v>
      </c>
      <c r="B27" s="10">
        <v>3.7333333333333334</v>
      </c>
      <c r="C27" s="8">
        <v>4.0</v>
      </c>
      <c r="D27" s="8">
        <v>0.8683449709106095</v>
      </c>
      <c r="E27" s="8">
        <v>0.2326</v>
      </c>
      <c r="F27" s="8">
        <v>0.3107275475864129</v>
      </c>
      <c r="G27" s="8">
        <v>3.4226057857469203</v>
      </c>
      <c r="H27" s="8">
        <v>4.044060880919746</v>
      </c>
    </row>
    <row r="28" ht="15.75" customHeight="1">
      <c r="A28" s="8" t="s">
        <v>18</v>
      </c>
      <c r="B28" s="10">
        <v>3.7666666666666666</v>
      </c>
      <c r="C28" s="8">
        <v>4.0</v>
      </c>
      <c r="D28" s="8">
        <v>1.1043279539543753</v>
      </c>
      <c r="E28" s="8">
        <v>0.2932</v>
      </c>
      <c r="F28" s="8">
        <v>0.39517142191025456</v>
      </c>
      <c r="G28" s="8">
        <v>3.371495244756412</v>
      </c>
      <c r="H28" s="8">
        <v>4.161838088576921</v>
      </c>
    </row>
    <row r="29" ht="15.75" customHeight="1">
      <c r="A29" s="8" t="s">
        <v>3</v>
      </c>
      <c r="B29" s="10">
        <v>3.8</v>
      </c>
      <c r="C29" s="8">
        <v>4.0</v>
      </c>
      <c r="D29" s="8">
        <v>0.9247553264475439</v>
      </c>
      <c r="E29" s="8">
        <v>0.2434</v>
      </c>
      <c r="F29" s="8">
        <v>0.330913363157024</v>
      </c>
      <c r="G29" s="8">
        <v>3.4690866368429756</v>
      </c>
      <c r="H29" s="8">
        <v>4.130913363157024</v>
      </c>
    </row>
    <row r="30" ht="15.75" customHeight="1">
      <c r="A30" s="8" t="s">
        <v>5</v>
      </c>
      <c r="B30" s="10">
        <v>3.8666666666666667</v>
      </c>
      <c r="C30" s="8">
        <v>4.0</v>
      </c>
      <c r="D30" s="8">
        <v>0.7302967433402215</v>
      </c>
      <c r="E30" s="8">
        <v>0.1889</v>
      </c>
      <c r="F30" s="8">
        <v>0.26132853148269264</v>
      </c>
      <c r="G30" s="8">
        <v>3.605338135183974</v>
      </c>
      <c r="H30" s="8">
        <v>4.1279951981493594</v>
      </c>
    </row>
    <row r="31" ht="15.75" customHeight="1">
      <c r="A31" s="8" t="s">
        <v>2</v>
      </c>
      <c r="B31" s="10">
        <v>4.0</v>
      </c>
      <c r="C31" s="8">
        <v>4.0</v>
      </c>
      <c r="D31" s="8">
        <v>0.8304547985373997</v>
      </c>
      <c r="E31" s="8">
        <v>0.2076</v>
      </c>
      <c r="F31" s="8">
        <v>0.29716897267256576</v>
      </c>
      <c r="G31" s="8">
        <v>3.7028310273274343</v>
      </c>
      <c r="H31" s="8">
        <v>4.297168972672566</v>
      </c>
    </row>
    <row r="32" ht="15.75" customHeight="1">
      <c r="A32" s="8" t="s">
        <v>7</v>
      </c>
      <c r="B32" s="10">
        <v>4.166666666666667</v>
      </c>
      <c r="C32" s="8">
        <v>4.0</v>
      </c>
      <c r="D32" s="8">
        <v>0.7466399831028445</v>
      </c>
      <c r="E32" s="8">
        <v>0.1792</v>
      </c>
      <c r="F32" s="8">
        <v>0.26717677726193767</v>
      </c>
      <c r="G32" s="8">
        <v>3.8994898894047294</v>
      </c>
      <c r="H32" s="8">
        <v>4.4338434439286045</v>
      </c>
    </row>
    <row r="33" ht="15.75" customHeight="1">
      <c r="A33" s="8" t="s">
        <v>19</v>
      </c>
      <c r="B33" s="10">
        <v>4.266666666666667</v>
      </c>
      <c r="C33" s="8">
        <v>4.0</v>
      </c>
      <c r="D33" s="8">
        <v>0.8276819867946674</v>
      </c>
      <c r="E33" s="8">
        <v>0.194</v>
      </c>
      <c r="F33" s="8">
        <v>0.29617675296542045</v>
      </c>
      <c r="G33" s="8">
        <v>3.970489913701246</v>
      </c>
      <c r="H33" s="8">
        <v>4.562843419632087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B11:C1000">
    <cfRule type="colorScale" priority="1">
      <colorScale>
        <cfvo type="min"/>
        <cfvo type="percentile" val="50"/>
        <cfvo type="max"/>
        <color rgb="FFDD6B6B"/>
        <color rgb="FFFFD666"/>
        <color rgb="FF57BB8A"/>
      </colorScale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8" width="10.75"/>
  </cols>
  <sheetData>
    <row r="1" ht="15.75" customHeight="1">
      <c r="A1" s="2" t="s">
        <v>72</v>
      </c>
      <c r="B1" s="1"/>
      <c r="C1" s="1"/>
      <c r="D1" s="1"/>
      <c r="E1" s="1"/>
      <c r="F1" s="1"/>
      <c r="G1" s="1"/>
      <c r="H1" s="12"/>
      <c r="I1" s="6"/>
      <c r="J1" s="1"/>
    </row>
    <row r="2" ht="15.75" customHeight="1">
      <c r="A2" s="1"/>
      <c r="B2" s="13" t="str">
        <f>numeric_responses!C1</f>
        <v>Failures are treated as learning opportunities</v>
      </c>
      <c r="C2" s="13" t="str">
        <f>numeric_responses!D1</f>
        <v>Responsibilities are shared</v>
      </c>
      <c r="D2" s="13" t="str">
        <f>numeric_responses!E1</f>
        <v>Cross-functional collaboration is encouraged and rewarded</v>
      </c>
      <c r="E2" s="13" t="str">
        <f>numeric_responses!F1</f>
        <v>New ideas are welcomed</v>
      </c>
      <c r="F2" s="13" t="str">
        <f>numeric_responses!G1</f>
        <v>Unbiased information is actively sought</v>
      </c>
      <c r="G2" s="13" t="str">
        <f>numeric_responses!H1</f>
        <v>Failures lead to inquiry rather than punishment or shame </v>
      </c>
      <c r="H2" s="1"/>
      <c r="I2" s="6" t="s">
        <v>73</v>
      </c>
    </row>
    <row r="3" ht="15.75" customHeight="1">
      <c r="A3" s="14" t="s">
        <v>57</v>
      </c>
      <c r="B3" s="15">
        <f>AVERAGE(numeric_responses!C2:C1005)</f>
        <v>4</v>
      </c>
      <c r="C3" s="15">
        <f>AVERAGE(numeric_responses!D2:D1005)</f>
        <v>3.8</v>
      </c>
      <c r="D3" s="15">
        <f>AVERAGE(numeric_responses!E2:E1005)</f>
        <v>3.5</v>
      </c>
      <c r="E3" s="15">
        <f>AVERAGE(numeric_responses!F2:F1005)</f>
        <v>3.866666667</v>
      </c>
      <c r="F3" s="15">
        <f>AVERAGE(numeric_responses!G2:G1005)</f>
        <v>3.7</v>
      </c>
      <c r="G3" s="15">
        <f>AVERAGE(numeric_responses!H2:H1005)</f>
        <v>4.166666667</v>
      </c>
      <c r="H3" s="15"/>
      <c r="I3" s="16">
        <f>(AVERAGE(C3:G3))</f>
        <v>3.806666667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</row>
    <row r="4" ht="17.25" customHeight="1">
      <c r="A4" s="14" t="s">
        <v>58</v>
      </c>
      <c r="B4" s="15">
        <f>MEDIAN(numeric_responses!C2:C1005)</f>
        <v>4</v>
      </c>
      <c r="C4" s="15">
        <f>MEDIAN(numeric_responses!D2:D1005)</f>
        <v>4</v>
      </c>
      <c r="D4" s="15">
        <f>MEDIAN(numeric_responses!E2:E1005)</f>
        <v>4</v>
      </c>
      <c r="E4" s="15">
        <f>MEDIAN(numeric_responses!F2:F1005)</f>
        <v>4</v>
      </c>
      <c r="F4" s="15">
        <f>MEDIAN(numeric_responses!G2:G1005)</f>
        <v>4</v>
      </c>
      <c r="G4" s="15">
        <f>MEDIAN(numeric_responses!H2:H1005)</f>
        <v>4</v>
      </c>
      <c r="H4" s="15"/>
      <c r="I4" s="15">
        <f>MEDIAN(C4:G4)</f>
        <v>4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ht="15.75" customHeight="1"/>
    <row r="6" ht="15.75" customHeight="1">
      <c r="A6" s="17" t="s">
        <v>74</v>
      </c>
    </row>
    <row r="7" ht="15.75" customHeight="1">
      <c r="B7" s="13" t="str">
        <f>(numeric_responses!I1)
</f>
        <v>Our Source Control Management tools easily support my work</v>
      </c>
      <c r="C7" s="13" t="str">
        <f>(numeric_responses!J1)
</f>
        <v>Our build and task-running tools easily support my work</v>
      </c>
      <c r="D7" s="13" t="str">
        <f>(numeric_responses!K1)
</f>
        <v>Our package and artifact management tools easily support my work</v>
      </c>
      <c r="H7" s="6"/>
      <c r="I7" s="6" t="s">
        <v>73</v>
      </c>
    </row>
    <row r="8" ht="15.75" customHeight="1">
      <c r="A8" s="1" t="s">
        <v>57</v>
      </c>
      <c r="B8" s="8">
        <f>average(numeric_responses!I2:I1005)</f>
        <v>2.933333333</v>
      </c>
      <c r="C8" s="8">
        <f>average(numeric_responses!J2:J1005)</f>
        <v>3</v>
      </c>
      <c r="D8" s="8">
        <f>average(numeric_responses!K2:K1005)</f>
        <v>2.666666667</v>
      </c>
      <c r="I8" s="8">
        <f>(average(B8:D8))</f>
        <v>2.866666667</v>
      </c>
    </row>
    <row r="9" ht="15.75" customHeight="1">
      <c r="A9" s="1" t="s">
        <v>58</v>
      </c>
      <c r="B9" s="18">
        <f>MEDIAN(numeric_responses!I2:I1005)</f>
        <v>3</v>
      </c>
      <c r="C9" s="18">
        <f>MEDIAN(numeric_responses!J2:J1005)</f>
        <v>3</v>
      </c>
      <c r="D9" s="18">
        <f>MEDIAN(numeric_responses!K2:K1005)</f>
        <v>3</v>
      </c>
      <c r="I9" s="8">
        <f>MEDIAN(B9:D9)</f>
        <v>3</v>
      </c>
    </row>
    <row r="10" ht="15.75" customHeight="1"/>
    <row r="11" ht="15.75" customHeight="1">
      <c r="A11" s="17" t="s">
        <v>75</v>
      </c>
    </row>
    <row r="12" ht="15.75" customHeight="1">
      <c r="A12" s="1"/>
      <c r="B12" s="13" t="str">
        <f>numeric_responses!L1</f>
        <v>Integrating my work with other [Organization] components or services is simple</v>
      </c>
      <c r="C12" s="13" t="str">
        <f>numeric_responses!M1</f>
        <v>I can easily make the changes I care about, without unintended side effects</v>
      </c>
      <c r="D12" s="13" t="str">
        <f>numeric_responses!N1</f>
        <v>Changes made by others rarely cause problems for my work</v>
      </c>
      <c r="E12" s="13" t="str">
        <f>numeric_responses!O1</f>
        <v>It is easy for me to discover information about what has changed in the [Organization] environments, services or components I depend on</v>
      </c>
      <c r="F12" s="13" t="str">
        <f>numeric_responses!P1</f>
        <v>It is easy for me to understand how to release my changes</v>
      </c>
      <c r="I12" s="6" t="s">
        <v>73</v>
      </c>
    </row>
    <row r="13" ht="18.0" customHeight="1">
      <c r="A13" s="1" t="s">
        <v>76</v>
      </c>
      <c r="B13" s="8">
        <f>average(numeric_responses!L2:L1005)</f>
        <v>2.9</v>
      </c>
      <c r="C13" s="8">
        <f>average(numeric_responses!M2:M1005)</f>
        <v>2.9</v>
      </c>
      <c r="D13" s="8">
        <f>average(numeric_responses!N2:N1005)</f>
        <v>3.3</v>
      </c>
      <c r="E13" s="8">
        <f>average(numeric_responses!O2:O1005)</f>
        <v>2.266666667</v>
      </c>
      <c r="F13" s="8">
        <f>average(numeric_responses!P2:P1005)</f>
        <v>3.266666667</v>
      </c>
      <c r="I13" s="8">
        <f>Average(B13:F13)</f>
        <v>2.926666667</v>
      </c>
    </row>
    <row r="14" ht="15.75" customHeight="1">
      <c r="A14" s="1" t="s">
        <v>58</v>
      </c>
      <c r="B14" s="8">
        <f>MEDIAN(numeric_responses!L2:L1005)</f>
        <v>3</v>
      </c>
      <c r="C14" s="8">
        <f>MEDIAN(numeric_responses!M2:M1005)</f>
        <v>3</v>
      </c>
      <c r="D14" s="8">
        <f>MEDIAN(numeric_responses!N2:N1005)</f>
        <v>4</v>
      </c>
      <c r="E14" s="8">
        <f>MEDIAN(numeric_responses!O2:O1005)</f>
        <v>2</v>
      </c>
      <c r="F14" s="8">
        <f>MEDIAN(numeric_responses!P2:P1005)</f>
        <v>3</v>
      </c>
      <c r="I14" s="8">
        <f>median(B14:F14)</f>
        <v>3</v>
      </c>
    </row>
    <row r="15" ht="15.75" customHeight="1"/>
    <row r="16" ht="15.75" customHeight="1">
      <c r="A16" s="19" t="s">
        <v>77</v>
      </c>
    </row>
    <row r="17" ht="15.75" customHeight="1">
      <c r="B17" s="13" t="str">
        <f>numeric_responses!Q1</f>
        <v>It is easy for me to specify the details of the environment in which my service will operate</v>
      </c>
      <c r="C17" s="13" t="str">
        <f>numeric_responses!R1</f>
        <v>It is easy for me to create the necessary environment(s) for developing and operating my service</v>
      </c>
      <c r="D17" s="13" t="str">
        <f>numeric_responses!S1</f>
        <v>I have access to the compute, storage or network resources I need for developing or operating my service </v>
      </c>
      <c r="E17" s="13" t="str">
        <f>numeric_responses!T1</f>
        <v>I can easily access environments that allow me to experiment safely </v>
      </c>
      <c r="F17" s="13" t="str">
        <f>numeric_responses!U1</f>
        <v>My experimental environments are easy to use</v>
      </c>
      <c r="I17" s="6" t="s">
        <v>73</v>
      </c>
    </row>
    <row r="18" ht="18.0" customHeight="1">
      <c r="A18" s="1" t="s">
        <v>76</v>
      </c>
      <c r="B18" s="8">
        <f>average(numeric_responses!Q2:Q1005)</f>
        <v>3.266666667</v>
      </c>
      <c r="C18" s="8">
        <f>average(numeric_responses!R2:R1005)</f>
        <v>3.4</v>
      </c>
      <c r="D18" s="8">
        <f>average(numeric_responses!S2:S1005)</f>
        <v>3.766666667</v>
      </c>
      <c r="E18" s="8">
        <f>average(numeric_responses!T2:T1005)</f>
        <v>4.266666667</v>
      </c>
      <c r="F18" s="8">
        <f>average(numeric_responses!U2:U1005)</f>
        <v>3.733333333</v>
      </c>
      <c r="I18" s="8">
        <f>average(B18:F18)</f>
        <v>3.686666667</v>
      </c>
    </row>
    <row r="19" ht="16.5" customHeight="1">
      <c r="A19" s="1" t="s">
        <v>58</v>
      </c>
      <c r="B19" s="8">
        <f>MEDIAN(numeric_responses!Q2:Q1005)</f>
        <v>3</v>
      </c>
      <c r="C19" s="8">
        <f>MEDIAN(numeric_responses!R2:R1005)</f>
        <v>3</v>
      </c>
      <c r="D19" s="8">
        <f>MEDIAN(numeric_responses!S2:S1005)</f>
        <v>4</v>
      </c>
      <c r="E19" s="8">
        <f>MEDIAN(numeric_responses!T2:T1005)</f>
        <v>4</v>
      </c>
      <c r="F19" s="8">
        <f>MEDIAN(numeric_responses!U2:U1005)</f>
        <v>4</v>
      </c>
      <c r="I19" s="8">
        <f>median(B19:F19)</f>
        <v>4</v>
      </c>
    </row>
    <row r="20" ht="18.75" customHeight="1">
      <c r="A20" s="1" t="s">
        <v>78</v>
      </c>
      <c r="C20" s="1" t="s">
        <v>78</v>
      </c>
    </row>
    <row r="21" ht="15.75" customHeight="1">
      <c r="A21" s="17" t="s">
        <v>79</v>
      </c>
    </row>
    <row r="22" ht="15.75" customHeight="1">
      <c r="B22" s="13" t="str">
        <f>numeric_responses!V1</f>
        <v>I understand or can easily reference [Organization] policies, standards, and common procedures</v>
      </c>
      <c r="C22" s="13" t="str">
        <f>numeric_responses!W1</f>
        <v>I usually apply [Organization] policies, standards and common procedures to my work</v>
      </c>
      <c r="D22" s="13" t="str">
        <f>numeric_responses!X1</f>
        <v>It is easy for me to find information about how [Organization] builds and operates our product and its supporting systems</v>
      </c>
      <c r="E22" s="13" t="str">
        <f>numeric_responses!Y1</f>
        <v>I understand the intent of policies, standards and common procedures </v>
      </c>
      <c r="F22" s="13"/>
      <c r="I22" s="6" t="s">
        <v>73</v>
      </c>
    </row>
    <row r="23" ht="15.75" customHeight="1">
      <c r="A23" s="1" t="s">
        <v>57</v>
      </c>
      <c r="B23" s="8">
        <f>average(numeric_responses!V2:V1005)</f>
        <v>3.233333333</v>
      </c>
      <c r="C23" s="8">
        <f>average(numeric_responses!W2:W1005)</f>
        <v>3.633333333</v>
      </c>
      <c r="D23" s="8">
        <f>average(numeric_responses!X2:X1005)</f>
        <v>2.766666667</v>
      </c>
      <c r="E23" s="8">
        <f>average(numeric_responses!Y2:Y1005)</f>
        <v>3.733333333</v>
      </c>
      <c r="I23" s="8">
        <f>AVERAGE(B23:E23)</f>
        <v>3.341666667</v>
      </c>
    </row>
    <row r="24" ht="15.75" customHeight="1">
      <c r="A24" s="1" t="s">
        <v>58</v>
      </c>
      <c r="B24" s="8">
        <f>MEDIAN(numeric_responses!V2:V1005)</f>
        <v>3</v>
      </c>
      <c r="C24" s="8">
        <f>MEDIAN(numeric_responses!W2:W1005)</f>
        <v>4</v>
      </c>
      <c r="D24" s="8">
        <f>MEDIAN(numeric_responses!X2:X1005)</f>
        <v>3</v>
      </c>
      <c r="E24" s="8">
        <f>MEDIAN(numeric_responses!Y2:Y1005)</f>
        <v>4</v>
      </c>
      <c r="I24" s="8">
        <f>MEDIAN(B24:E24)</f>
        <v>3.5</v>
      </c>
    </row>
    <row r="25" ht="15.75" customHeight="1"/>
    <row r="26" ht="19.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I3:I4 I8:I9 I13:I14 I18:I19 I23:I24">
    <cfRule type="colorScale" priority="1">
      <colorScale>
        <cfvo type="min"/>
        <cfvo type="percentile" val="50"/>
        <cfvo type="max"/>
        <color rgb="FFE67C73"/>
        <color rgb="FFF3BEB9"/>
        <color rgb="FFFFFFFF"/>
      </colorScale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13"/>
    <col customWidth="1" min="2" max="6" width="12.63"/>
  </cols>
  <sheetData>
    <row r="1" ht="15.75" customHeight="1">
      <c r="A1" s="6" t="s">
        <v>80</v>
      </c>
      <c r="B1" s="6" t="s">
        <v>81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ht="20.25" customHeight="1">
      <c r="A2" s="20" t="s">
        <v>32</v>
      </c>
      <c r="B2" s="1">
        <v>4.0</v>
      </c>
    </row>
    <row r="3" ht="15.75" customHeight="1">
      <c r="A3" s="1" t="s">
        <v>34</v>
      </c>
      <c r="B3" s="1">
        <v>2.0</v>
      </c>
    </row>
    <row r="4" ht="15.75" customHeight="1">
      <c r="A4" s="21" t="s">
        <v>35</v>
      </c>
      <c r="B4" s="1">
        <v>3.0</v>
      </c>
    </row>
    <row r="5" ht="15.75" customHeight="1">
      <c r="A5" s="1" t="s">
        <v>31</v>
      </c>
      <c r="B5" s="1">
        <v>5.0</v>
      </c>
    </row>
    <row r="6" ht="15.75" customHeight="1">
      <c r="A6" s="1" t="s">
        <v>33</v>
      </c>
      <c r="B6" s="1">
        <v>1.0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