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TBS\TBS M2\Mr Laurent Germain\"/>
    </mc:Choice>
  </mc:AlternateContent>
  <xr:revisionPtr revIDLastSave="0" documentId="13_ncr:1_{F863E753-7596-44FA-8905-3F8F027DE2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H20" i="1"/>
  <c r="H21" i="1" s="1"/>
  <c r="H19" i="1"/>
  <c r="N46" i="1"/>
  <c r="M46" i="1"/>
  <c r="L46" i="1"/>
  <c r="K46" i="1"/>
  <c r="J46" i="1"/>
  <c r="I46" i="1"/>
  <c r="H46" i="1"/>
  <c r="G46" i="1"/>
  <c r="F46" i="1"/>
  <c r="E46" i="1"/>
  <c r="N41" i="1"/>
  <c r="M41" i="1"/>
  <c r="L41" i="1"/>
  <c r="K41" i="1"/>
  <c r="J41" i="1"/>
  <c r="I41" i="1"/>
  <c r="H41" i="1"/>
  <c r="G41" i="1"/>
  <c r="F41" i="1"/>
  <c r="E41" i="1"/>
  <c r="N36" i="1"/>
  <c r="M36" i="1"/>
  <c r="L36" i="1"/>
  <c r="K36" i="1"/>
  <c r="J36" i="1"/>
  <c r="I36" i="1"/>
  <c r="H36" i="1"/>
  <c r="G36" i="1"/>
  <c r="F36" i="1"/>
  <c r="E36" i="1"/>
  <c r="F31" i="1"/>
  <c r="G31" i="1"/>
  <c r="H31" i="1"/>
  <c r="I31" i="1"/>
  <c r="J31" i="1"/>
  <c r="K31" i="1"/>
  <c r="L31" i="1"/>
  <c r="M31" i="1"/>
  <c r="N31" i="1"/>
  <c r="E31" i="1"/>
  <c r="O31" i="1" s="1"/>
  <c r="E16" i="1"/>
  <c r="E11" i="1"/>
  <c r="G4" i="1"/>
  <c r="H4" i="1"/>
  <c r="I4" i="1"/>
  <c r="J4" i="1"/>
  <c r="K4" i="1"/>
  <c r="F4" i="1"/>
  <c r="O46" i="1" l="1"/>
  <c r="O41" i="1"/>
  <c r="O36" i="1"/>
  <c r="O48" i="1" s="1"/>
  <c r="E6" i="1"/>
</calcChain>
</file>

<file path=xl/sharedStrings.xml><?xml version="1.0" encoding="utf-8"?>
<sst xmlns="http://schemas.openxmlformats.org/spreadsheetml/2006/main" count="49" uniqueCount="29">
  <si>
    <t>CF</t>
  </si>
  <si>
    <t>Yr</t>
  </si>
  <si>
    <t>DCF</t>
  </si>
  <si>
    <t>r</t>
  </si>
  <si>
    <t>t</t>
  </si>
  <si>
    <t>NPV</t>
  </si>
  <si>
    <t>Exercise 3</t>
  </si>
  <si>
    <t>PV</t>
  </si>
  <si>
    <t>Exercise 4</t>
  </si>
  <si>
    <t>Exercise 5</t>
  </si>
  <si>
    <t>Exercise 2</t>
  </si>
  <si>
    <t>Exercise 1</t>
  </si>
  <si>
    <t>period 1</t>
  </si>
  <si>
    <t>period 2</t>
  </si>
  <si>
    <t>period 3</t>
  </si>
  <si>
    <t>period 4</t>
  </si>
  <si>
    <t>Period</t>
  </si>
  <si>
    <t>Savings</t>
  </si>
  <si>
    <t>Yrs</t>
  </si>
  <si>
    <t>FCF</t>
  </si>
  <si>
    <t>Period 1</t>
  </si>
  <si>
    <t>Yrs to retiement</t>
  </si>
  <si>
    <t>savings</t>
  </si>
  <si>
    <t>Period 2</t>
  </si>
  <si>
    <t>Period 3</t>
  </si>
  <si>
    <t>Period 4</t>
  </si>
  <si>
    <t>(1+r)^(-t)</t>
  </si>
  <si>
    <t>1-(1+r)^(-t)</t>
  </si>
  <si>
    <t>CF * (1-(1+r)^(-t) / 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</si>
</sst>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1" fillId="0" borderId="1" xfId="0" applyFont="1" applyBorder="1"/>
    <xf numFmtId="0" fontId="0" fillId="0" borderId="0" xfId="0" applyBorder="1"/>
    <xf numFmtId="0" fontId="1" fillId="0" borderId="2" xfId="0" applyFont="1" applyBorder="1"/>
    <xf numFmtId="9" fontId="0" fillId="0" borderId="2" xfId="0" applyNumberFormat="1" applyBorder="1"/>
    <xf numFmtId="0" fontId="1" fillId="0" borderId="0" xfId="0" applyFont="1" applyBorder="1"/>
    <xf numFmtId="0" fontId="0" fillId="3" borderId="0" xfId="0" applyFill="1" applyBorder="1"/>
    <xf numFmtId="2" fontId="1" fillId="2" borderId="1" xfId="0" applyNumberFormat="1" applyFont="1" applyFill="1" applyBorder="1"/>
    <xf numFmtId="0" fontId="1" fillId="2" borderId="1" xfId="0" applyFont="1" applyFill="1" applyBorder="1"/>
    <xf numFmtId="0" fontId="1" fillId="0" borderId="0" xfId="0" applyFont="1" applyFill="1" applyBorder="1"/>
    <xf numFmtId="10" fontId="0" fillId="0" borderId="0" xfId="0" applyNumberFormat="1"/>
    <xf numFmtId="0" fontId="1" fillId="0" borderId="1" xfId="0" applyFont="1" applyFill="1" applyBorder="1"/>
    <xf numFmtId="10" fontId="0" fillId="0" borderId="1" xfId="0" applyNumberFormat="1" applyBorder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topLeftCell="A17" workbookViewId="0">
      <selection activeCell="I21" sqref="I21"/>
    </sheetView>
  </sheetViews>
  <sheetFormatPr baseColWidth="10" defaultColWidth="9.140625" defaultRowHeight="15" x14ac:dyDescent="0.25"/>
  <cols>
    <col min="5" max="5" width="9.5703125" bestFit="1" customWidth="1"/>
    <col min="7" max="7" width="18.7109375" bestFit="1" customWidth="1"/>
    <col min="9" max="9" width="10.140625" bestFit="1" customWidth="1"/>
    <col min="15" max="15" width="12.85546875" bestFit="1" customWidth="1"/>
  </cols>
  <sheetData>
    <row r="1" spans="1:11" x14ac:dyDescent="0.25">
      <c r="A1" t="s">
        <v>11</v>
      </c>
      <c r="D1" s="3" t="s">
        <v>1</v>
      </c>
      <c r="E1" s="1">
        <v>2021</v>
      </c>
      <c r="F1" s="1">
        <v>2022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</row>
    <row r="2" spans="1:11" x14ac:dyDescent="0.25">
      <c r="D2" s="3" t="s">
        <v>4</v>
      </c>
      <c r="E2" s="1">
        <v>0</v>
      </c>
      <c r="F2" s="1">
        <v>1</v>
      </c>
      <c r="G2" s="1">
        <v>5</v>
      </c>
      <c r="H2" s="1">
        <v>6</v>
      </c>
      <c r="I2" s="1">
        <v>7</v>
      </c>
      <c r="J2" s="1">
        <v>8</v>
      </c>
      <c r="K2" s="1">
        <v>9</v>
      </c>
    </row>
    <row r="3" spans="1:11" x14ac:dyDescent="0.25">
      <c r="D3" s="3" t="s">
        <v>0</v>
      </c>
      <c r="E3" s="1">
        <v>-1500</v>
      </c>
      <c r="F3" s="1">
        <v>-200</v>
      </c>
      <c r="G3" s="1">
        <v>2200</v>
      </c>
      <c r="H3" s="1">
        <v>2400</v>
      </c>
      <c r="I3" s="1">
        <v>2600</v>
      </c>
      <c r="J3" s="1">
        <v>2800</v>
      </c>
      <c r="K3" s="1">
        <v>3000</v>
      </c>
    </row>
    <row r="4" spans="1:11" x14ac:dyDescent="0.25">
      <c r="D4" s="3" t="s">
        <v>2</v>
      </c>
      <c r="E4" s="1">
        <v>-1500</v>
      </c>
      <c r="F4" s="1">
        <f t="shared" ref="F4:K4" si="0">F3/(1+$E$7)^F2</f>
        <v>-190.47619047619048</v>
      </c>
      <c r="G4" s="1">
        <f t="shared" si="0"/>
        <v>1723.7575662306097</v>
      </c>
      <c r="H4" s="1">
        <f t="shared" si="0"/>
        <v>1790.9169519279064</v>
      </c>
      <c r="I4" s="1">
        <f t="shared" si="0"/>
        <v>1847.7714583383158</v>
      </c>
      <c r="J4" s="1">
        <f t="shared" si="0"/>
        <v>1895.150213680324</v>
      </c>
      <c r="K4" s="1">
        <f t="shared" si="0"/>
        <v>1933.8267486533919</v>
      </c>
    </row>
    <row r="6" spans="1:11" x14ac:dyDescent="0.25">
      <c r="D6" s="3" t="s">
        <v>5</v>
      </c>
      <c r="E6" s="9">
        <f>SUM(E4:K4)</f>
        <v>7500.9467483543576</v>
      </c>
    </row>
    <row r="7" spans="1:11" x14ac:dyDescent="0.25">
      <c r="D7" s="3" t="s">
        <v>3</v>
      </c>
      <c r="E7" s="2">
        <v>0.05</v>
      </c>
    </row>
    <row r="9" spans="1:11" x14ac:dyDescent="0.25">
      <c r="A9" t="s">
        <v>10</v>
      </c>
      <c r="D9" s="3" t="s">
        <v>1</v>
      </c>
      <c r="E9" s="1">
        <v>2</v>
      </c>
      <c r="F9" s="4"/>
    </row>
    <row r="10" spans="1:11" x14ac:dyDescent="0.25">
      <c r="D10" s="3" t="s">
        <v>0</v>
      </c>
      <c r="E10" s="1">
        <v>3000</v>
      </c>
      <c r="F10" s="4"/>
    </row>
    <row r="11" spans="1:11" x14ac:dyDescent="0.25">
      <c r="D11" s="3" t="s">
        <v>2</v>
      </c>
      <c r="E11" s="10">
        <f>E10/(1+E12)^E9</f>
        <v>2572.0164609053495</v>
      </c>
      <c r="F11" s="4"/>
    </row>
    <row r="12" spans="1:11" x14ac:dyDescent="0.25">
      <c r="D12" s="5" t="s">
        <v>3</v>
      </c>
      <c r="E12" s="6">
        <v>0.08</v>
      </c>
      <c r="F12" s="4"/>
    </row>
    <row r="13" spans="1:11" x14ac:dyDescent="0.25">
      <c r="D13" s="7"/>
      <c r="E13" s="8"/>
    </row>
    <row r="14" spans="1:11" x14ac:dyDescent="0.25">
      <c r="A14" t="s">
        <v>6</v>
      </c>
      <c r="D14" s="3" t="s">
        <v>3</v>
      </c>
      <c r="E14" s="2">
        <v>0.02</v>
      </c>
    </row>
    <row r="15" spans="1:11" x14ac:dyDescent="0.25">
      <c r="D15" s="3" t="s">
        <v>0</v>
      </c>
      <c r="E15" s="1">
        <v>12000</v>
      </c>
    </row>
    <row r="16" spans="1:11" x14ac:dyDescent="0.25">
      <c r="D16" s="3" t="s">
        <v>7</v>
      </c>
      <c r="E16" s="10">
        <f>E15/E14</f>
        <v>600000</v>
      </c>
    </row>
    <row r="18" spans="1:15" x14ac:dyDescent="0.25">
      <c r="A18" t="s">
        <v>8</v>
      </c>
      <c r="D18" s="13" t="s">
        <v>4</v>
      </c>
      <c r="E18" s="1">
        <v>48</v>
      </c>
    </row>
    <row r="19" spans="1:15" x14ac:dyDescent="0.25">
      <c r="D19" s="13" t="s">
        <v>0</v>
      </c>
      <c r="E19" s="1">
        <v>300</v>
      </c>
      <c r="G19" t="s">
        <v>26</v>
      </c>
      <c r="H19">
        <f>(1+E21)^-E18</f>
        <v>0.78709841108587542</v>
      </c>
      <c r="I19" s="12"/>
    </row>
    <row r="20" spans="1:15" x14ac:dyDescent="0.25">
      <c r="D20" s="13" t="s">
        <v>2</v>
      </c>
      <c r="E20" s="10">
        <f>E19*(1-(1+E21)^-E18)/E21</f>
        <v>12774.095334847474</v>
      </c>
      <c r="G20" t="s">
        <v>27</v>
      </c>
      <c r="H20">
        <f>1-H19</f>
        <v>0.21290158891412458</v>
      </c>
    </row>
    <row r="21" spans="1:15" x14ac:dyDescent="0.25">
      <c r="D21" s="13" t="s">
        <v>3</v>
      </c>
      <c r="E21" s="14">
        <v>5.0000000000000001E-3</v>
      </c>
      <c r="G21" t="s">
        <v>28</v>
      </c>
      <c r="H21">
        <f>(E19*H20)/E21</f>
        <v>12774.095334847474</v>
      </c>
    </row>
    <row r="23" spans="1:15" x14ac:dyDescent="0.25">
      <c r="A23" t="s">
        <v>9</v>
      </c>
      <c r="D23" s="13" t="s">
        <v>16</v>
      </c>
      <c r="E23" s="13" t="s">
        <v>12</v>
      </c>
      <c r="F23" s="3" t="s">
        <v>13</v>
      </c>
      <c r="G23" s="3" t="s">
        <v>14</v>
      </c>
      <c r="H23" s="3" t="s">
        <v>15</v>
      </c>
    </row>
    <row r="24" spans="1:15" x14ac:dyDescent="0.25">
      <c r="D24" s="13" t="s">
        <v>18</v>
      </c>
      <c r="E24" s="1">
        <v>10</v>
      </c>
      <c r="F24" s="1">
        <v>10</v>
      </c>
      <c r="G24" s="1">
        <v>10</v>
      </c>
      <c r="H24" s="1">
        <v>10</v>
      </c>
    </row>
    <row r="25" spans="1:15" x14ac:dyDescent="0.25">
      <c r="D25" s="13" t="s">
        <v>17</v>
      </c>
      <c r="E25" s="1">
        <v>10000</v>
      </c>
      <c r="F25" s="1">
        <v>20000</v>
      </c>
      <c r="G25" s="1">
        <v>30000</v>
      </c>
      <c r="H25" s="1">
        <v>50000</v>
      </c>
    </row>
    <row r="26" spans="1:15" x14ac:dyDescent="0.25">
      <c r="D26" s="13" t="s">
        <v>3</v>
      </c>
      <c r="E26" s="2">
        <v>0.05</v>
      </c>
    </row>
    <row r="28" spans="1:15" x14ac:dyDescent="0.25">
      <c r="D28" s="11" t="s">
        <v>20</v>
      </c>
    </row>
    <row r="29" spans="1:15" x14ac:dyDescent="0.25">
      <c r="D29" s="13" t="s">
        <v>21</v>
      </c>
      <c r="E29" s="1">
        <v>40</v>
      </c>
      <c r="F29" s="1">
        <v>39</v>
      </c>
      <c r="G29" s="1">
        <v>38</v>
      </c>
      <c r="H29" s="1">
        <v>37</v>
      </c>
      <c r="I29" s="1">
        <v>36</v>
      </c>
      <c r="J29" s="1">
        <v>35</v>
      </c>
      <c r="K29" s="1">
        <v>34</v>
      </c>
      <c r="L29" s="1">
        <v>33</v>
      </c>
      <c r="M29" s="1">
        <v>32</v>
      </c>
      <c r="N29" s="1">
        <v>31</v>
      </c>
    </row>
    <row r="30" spans="1:15" x14ac:dyDescent="0.25">
      <c r="D30" s="13" t="s">
        <v>22</v>
      </c>
      <c r="E30" s="1">
        <v>10000</v>
      </c>
      <c r="F30" s="1">
        <v>10000</v>
      </c>
      <c r="G30" s="1">
        <v>10000</v>
      </c>
      <c r="H30" s="1">
        <v>10000</v>
      </c>
      <c r="I30" s="1">
        <v>10000</v>
      </c>
      <c r="J30" s="1">
        <v>10000</v>
      </c>
      <c r="K30" s="1">
        <v>10000</v>
      </c>
      <c r="L30" s="1">
        <v>10000</v>
      </c>
      <c r="M30" s="1">
        <v>10000</v>
      </c>
      <c r="N30" s="1">
        <v>10000</v>
      </c>
    </row>
    <row r="31" spans="1:15" x14ac:dyDescent="0.25">
      <c r="D31" s="13" t="s">
        <v>19</v>
      </c>
      <c r="E31" s="1">
        <f>E30*(1+$E$26)^E29</f>
        <v>70399.887121246487</v>
      </c>
      <c r="F31" s="1">
        <f>F30*(1+$E$26)^F29</f>
        <v>67047.51154404429</v>
      </c>
      <c r="G31" s="1">
        <f>G30*(1+$E$26)^G29</f>
        <v>63854.772899089781</v>
      </c>
      <c r="H31" s="1">
        <f>H30*(1+$E$26)^H29</f>
        <v>60814.06942770457</v>
      </c>
      <c r="I31" s="1">
        <f>I30*(1+$E$26)^I29</f>
        <v>57918.16135971863</v>
      </c>
      <c r="J31" s="1">
        <f>J30*(1+$E$26)^J29</f>
        <v>55160.153675922513</v>
      </c>
      <c r="K31" s="1">
        <f>K30*(1+$E$26)^K29</f>
        <v>52533.479691354769</v>
      </c>
      <c r="L31" s="1">
        <f>L30*(1+$E$26)^L29</f>
        <v>50031.885420337872</v>
      </c>
      <c r="M31" s="1">
        <f>M30*(1+$E$26)^M29</f>
        <v>47649.414686036071</v>
      </c>
      <c r="N31" s="1">
        <f>N30*(1+$E$26)^N29</f>
        <v>45380.394939081976</v>
      </c>
      <c r="O31">
        <f>SUM(E31:N31)</f>
        <v>570789.730764537</v>
      </c>
    </row>
    <row r="33" spans="4:15" x14ac:dyDescent="0.25">
      <c r="D33" s="11" t="s">
        <v>23</v>
      </c>
    </row>
    <row r="34" spans="4:15" x14ac:dyDescent="0.25">
      <c r="D34" s="13" t="s">
        <v>21</v>
      </c>
      <c r="E34" s="1">
        <v>30</v>
      </c>
      <c r="F34" s="1">
        <v>29</v>
      </c>
      <c r="G34" s="1">
        <v>28</v>
      </c>
      <c r="H34" s="1">
        <v>27</v>
      </c>
      <c r="I34" s="1">
        <v>26</v>
      </c>
      <c r="J34" s="1">
        <v>25</v>
      </c>
      <c r="K34" s="1">
        <v>24</v>
      </c>
      <c r="L34" s="1">
        <v>23</v>
      </c>
      <c r="M34" s="1">
        <v>22</v>
      </c>
      <c r="N34" s="1">
        <v>21</v>
      </c>
    </row>
    <row r="35" spans="4:15" x14ac:dyDescent="0.25">
      <c r="D35" s="13" t="s">
        <v>22</v>
      </c>
      <c r="E35" s="1">
        <v>20000</v>
      </c>
      <c r="F35" s="1">
        <v>20000</v>
      </c>
      <c r="G35" s="1">
        <v>20000</v>
      </c>
      <c r="H35" s="1">
        <v>20000</v>
      </c>
      <c r="I35" s="1">
        <v>20000</v>
      </c>
      <c r="J35" s="1">
        <v>20000</v>
      </c>
      <c r="K35" s="1">
        <v>20000</v>
      </c>
      <c r="L35" s="1">
        <v>20000</v>
      </c>
      <c r="M35" s="1">
        <v>20000</v>
      </c>
      <c r="N35" s="1">
        <v>20000</v>
      </c>
    </row>
    <row r="36" spans="4:15" x14ac:dyDescent="0.25">
      <c r="D36" s="13" t="s">
        <v>19</v>
      </c>
      <c r="E36" s="1">
        <f>E35*(1+$E$26)^E34</f>
        <v>86438.847503013254</v>
      </c>
      <c r="F36" s="1">
        <f>F35*(1+$E$26)^F34</f>
        <v>82322.711907631703</v>
      </c>
      <c r="G36" s="1">
        <f>G35*(1+$E$26)^G34</f>
        <v>78402.582769173023</v>
      </c>
      <c r="H36" s="1">
        <f>H35*(1+$E$26)^H34</f>
        <v>74669.126446831462</v>
      </c>
      <c r="I36" s="1">
        <f>I35*(1+$E$26)^I34</f>
        <v>71113.453758887103</v>
      </c>
      <c r="J36" s="1">
        <f>J35*(1+$E$26)^J34</f>
        <v>67727.098817987717</v>
      </c>
      <c r="K36" s="1">
        <f>K35*(1+$E$26)^K34</f>
        <v>64501.998874274017</v>
      </c>
      <c r="L36" s="1">
        <f>L35*(1+$E$26)^L34</f>
        <v>61430.475118356211</v>
      </c>
      <c r="M36" s="1">
        <f>M35*(1+$E$26)^M34</f>
        <v>58505.214398434473</v>
      </c>
      <c r="N36" s="1">
        <f>N35*(1+$E$26)^N34</f>
        <v>55719.251808032837</v>
      </c>
      <c r="O36">
        <f>SUM(E36:N36)</f>
        <v>700830.76140262175</v>
      </c>
    </row>
    <row r="38" spans="4:15" x14ac:dyDescent="0.25">
      <c r="D38" s="11" t="s">
        <v>24</v>
      </c>
    </row>
    <row r="39" spans="4:15" x14ac:dyDescent="0.25">
      <c r="D39" s="13" t="s">
        <v>21</v>
      </c>
      <c r="E39" s="1">
        <v>20</v>
      </c>
      <c r="F39" s="1">
        <v>19</v>
      </c>
      <c r="G39" s="1">
        <v>18</v>
      </c>
      <c r="H39" s="1">
        <v>17</v>
      </c>
      <c r="I39" s="1">
        <v>16</v>
      </c>
      <c r="J39" s="1">
        <v>15</v>
      </c>
      <c r="K39" s="1">
        <v>14</v>
      </c>
      <c r="L39" s="1">
        <v>13</v>
      </c>
      <c r="M39" s="1">
        <v>12</v>
      </c>
      <c r="N39" s="1">
        <v>11</v>
      </c>
    </row>
    <row r="40" spans="4:15" x14ac:dyDescent="0.25">
      <c r="D40" s="13" t="s">
        <v>22</v>
      </c>
      <c r="E40" s="1">
        <v>30000</v>
      </c>
      <c r="F40" s="1">
        <v>30000</v>
      </c>
      <c r="G40" s="1">
        <v>30000</v>
      </c>
      <c r="H40" s="1">
        <v>30000</v>
      </c>
      <c r="I40" s="1">
        <v>30000</v>
      </c>
      <c r="J40" s="1">
        <v>30000</v>
      </c>
      <c r="K40" s="1">
        <v>30000</v>
      </c>
      <c r="L40" s="1">
        <v>30000</v>
      </c>
      <c r="M40" s="1">
        <v>30000</v>
      </c>
      <c r="N40" s="1">
        <v>30000</v>
      </c>
    </row>
    <row r="41" spans="4:15" x14ac:dyDescent="0.25">
      <c r="D41" s="13" t="s">
        <v>19</v>
      </c>
      <c r="E41" s="1">
        <f>E40*(1+$E$26)^E39</f>
        <v>79598.931154332633</v>
      </c>
      <c r="F41" s="1">
        <f>F40*(1+$E$26)^F39</f>
        <v>75808.505861269165</v>
      </c>
      <c r="G41" s="1">
        <f>G40*(1+$E$26)^G39</f>
        <v>72198.577010732537</v>
      </c>
      <c r="H41" s="1">
        <f>H40*(1+$E$26)^H39</f>
        <v>68760.549534031001</v>
      </c>
      <c r="I41" s="1">
        <f>I40*(1+$E$26)^I39</f>
        <v>65486.237651458083</v>
      </c>
      <c r="J41" s="1">
        <f>J40*(1+$E$26)^J39</f>
        <v>62367.845382341038</v>
      </c>
      <c r="K41" s="1">
        <f>K40*(1+$E$26)^K39</f>
        <v>59397.947983181919</v>
      </c>
      <c r="L41" s="1">
        <f>L40*(1+$E$26)^L39</f>
        <v>56569.474269697079</v>
      </c>
      <c r="M41" s="1">
        <f>M40*(1+$E$26)^M39</f>
        <v>53875.689780663874</v>
      </c>
      <c r="N41" s="1">
        <f>N40*(1+$E$26)^N39</f>
        <v>51310.180743489414</v>
      </c>
      <c r="O41">
        <f>SUM(E41:N41)</f>
        <v>645373.93937119679</v>
      </c>
    </row>
    <row r="43" spans="4:15" x14ac:dyDescent="0.25">
      <c r="D43" s="11" t="s">
        <v>25</v>
      </c>
    </row>
    <row r="44" spans="4:15" x14ac:dyDescent="0.25">
      <c r="D44" s="13" t="s">
        <v>21</v>
      </c>
      <c r="E44" s="1">
        <v>10</v>
      </c>
      <c r="F44" s="1">
        <v>9</v>
      </c>
      <c r="G44" s="1">
        <v>8</v>
      </c>
      <c r="H44" s="1">
        <v>7</v>
      </c>
      <c r="I44" s="1">
        <v>6</v>
      </c>
      <c r="J44" s="1">
        <v>5</v>
      </c>
      <c r="K44" s="1">
        <v>4</v>
      </c>
      <c r="L44" s="1">
        <v>3</v>
      </c>
      <c r="M44" s="1">
        <v>2</v>
      </c>
      <c r="N44" s="1">
        <v>1</v>
      </c>
    </row>
    <row r="45" spans="4:15" x14ac:dyDescent="0.25">
      <c r="D45" s="13" t="s">
        <v>22</v>
      </c>
      <c r="E45" s="1">
        <v>50000</v>
      </c>
      <c r="F45" s="1">
        <v>50000</v>
      </c>
      <c r="G45" s="1">
        <v>50000</v>
      </c>
      <c r="H45" s="1">
        <v>50000</v>
      </c>
      <c r="I45" s="1">
        <v>50000</v>
      </c>
      <c r="J45" s="1">
        <v>50000</v>
      </c>
      <c r="K45" s="1">
        <v>50000</v>
      </c>
      <c r="L45" s="1">
        <v>50000</v>
      </c>
      <c r="M45" s="1">
        <v>50000</v>
      </c>
      <c r="N45" s="1">
        <v>50000</v>
      </c>
    </row>
    <row r="46" spans="4:15" x14ac:dyDescent="0.25">
      <c r="D46" s="13" t="s">
        <v>19</v>
      </c>
      <c r="E46" s="1">
        <f>E45*(1+$E$26)^E44</f>
        <v>81444.73133887208</v>
      </c>
      <c r="F46" s="1">
        <f>F45*(1+$E$26)^F44</f>
        <v>77566.41079892579</v>
      </c>
      <c r="G46" s="1">
        <f>G45*(1+$E$26)^G44</f>
        <v>73872.772189453128</v>
      </c>
      <c r="H46" s="1">
        <f>H45*(1+$E$26)^H44</f>
        <v>70355.021132812515</v>
      </c>
      <c r="I46" s="1">
        <f>I45*(1+$E$26)^I44</f>
        <v>67004.782031249997</v>
      </c>
      <c r="J46" s="1">
        <f>J45*(1+$E$26)^J44</f>
        <v>63814.078125000007</v>
      </c>
      <c r="K46" s="1">
        <f>K45*(1+$E$26)^K44</f>
        <v>60775.3125</v>
      </c>
      <c r="L46" s="1">
        <f>L45*(1+$E$26)^L44</f>
        <v>57881.250000000007</v>
      </c>
      <c r="M46" s="1">
        <f>M45*(1+$E$26)^M44</f>
        <v>55125</v>
      </c>
      <c r="N46" s="1">
        <f>N45*(1+$E$26)^N44</f>
        <v>52500</v>
      </c>
      <c r="O46">
        <f>SUM(E46:N46)</f>
        <v>660339.35811631358</v>
      </c>
    </row>
    <row r="48" spans="4:15" x14ac:dyDescent="0.25">
      <c r="O48" s="15">
        <f>O31+O36+O41+O46</f>
        <v>2577333.7896546694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Abderrahman Belhadj</dc:creator>
  <cp:lastModifiedBy>Abderrahman Belhadj</cp:lastModifiedBy>
  <dcterms:created xsi:type="dcterms:W3CDTF">2015-06-05T18:17:20Z</dcterms:created>
  <dcterms:modified xsi:type="dcterms:W3CDTF">2021-09-27T10:52:49Z</dcterms:modified>
</cp:coreProperties>
</file>