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esttimkin/Desktop/"/>
    </mc:Choice>
  </mc:AlternateContent>
  <xr:revisionPtr revIDLastSave="0" documentId="8_{BE6967BE-5037-0C41-96E8-C9B175CC3489}" xr6:coauthVersionLast="47" xr6:coauthVersionMax="47" xr10:uidLastSave="{00000000-0000-0000-0000-000000000000}"/>
  <bookViews>
    <workbookView xWindow="5120" yWindow="1900" windowWidth="28040" windowHeight="17440" xr2:uid="{8D722500-DF11-EF48-942C-D7056765E30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4" i="1"/>
  <c r="J15" i="1"/>
  <c r="J16" i="1"/>
  <c r="J17" i="1"/>
  <c r="J18" i="1"/>
  <c r="J19" i="1"/>
  <c r="J20" i="1"/>
  <c r="J21" i="1"/>
  <c r="J22" i="1"/>
  <c r="J12" i="1"/>
  <c r="K23" i="1"/>
  <c r="K13" i="1" l="1"/>
  <c r="K14" i="1"/>
  <c r="K15" i="1"/>
  <c r="K16" i="1"/>
  <c r="K17" i="1"/>
  <c r="K18" i="1"/>
  <c r="K19" i="1"/>
  <c r="K20" i="1"/>
  <c r="K21" i="1"/>
  <c r="K22" i="1"/>
  <c r="K12" i="1"/>
  <c r="C22" i="1"/>
  <c r="B22" i="1"/>
  <c r="B18" i="1"/>
  <c r="B20" i="1"/>
  <c r="B17" i="1"/>
  <c r="B16" i="1"/>
  <c r="B4" i="1"/>
  <c r="I15" i="1"/>
  <c r="I16" i="1" s="1"/>
  <c r="I17" i="1" s="1"/>
  <c r="I18" i="1" s="1"/>
  <c r="I19" i="1" s="1"/>
  <c r="I20" i="1" s="1"/>
  <c r="I21" i="1" s="1"/>
  <c r="I22" i="1" s="1"/>
  <c r="I23" i="1" s="1"/>
  <c r="K24" i="1" l="1"/>
</calcChain>
</file>

<file path=xl/sharedStrings.xml><?xml version="1.0" encoding="utf-8"?>
<sst xmlns="http://schemas.openxmlformats.org/spreadsheetml/2006/main" count="36" uniqueCount="33">
  <si>
    <t>FCFF1</t>
  </si>
  <si>
    <t>FCFF2</t>
  </si>
  <si>
    <t>FCFF3</t>
  </si>
  <si>
    <t>FCFF4</t>
  </si>
  <si>
    <t>FCFF5</t>
  </si>
  <si>
    <t>FCFF6</t>
  </si>
  <si>
    <t>FCFF7</t>
  </si>
  <si>
    <t>FCFF8</t>
  </si>
  <si>
    <t>FCFF9</t>
  </si>
  <si>
    <t>FCFF10</t>
  </si>
  <si>
    <t>FCFF11</t>
  </si>
  <si>
    <t>FCFF12</t>
  </si>
  <si>
    <t>Growth Rate</t>
  </si>
  <si>
    <t xml:space="preserve">The market is liquid and the quality of the quality of the information is good </t>
  </si>
  <si>
    <t>Beta Equity</t>
  </si>
  <si>
    <t>T. Bill Rate</t>
  </si>
  <si>
    <t>Market Return</t>
  </si>
  <si>
    <t>YTD before Taxes</t>
  </si>
  <si>
    <t>Leverage Ratio (D/(D+E)</t>
  </si>
  <si>
    <t>Tax Rate</t>
  </si>
  <si>
    <t>Book Value of Net Debt</t>
  </si>
  <si>
    <t>million USD</t>
  </si>
  <si>
    <t>Book Value of Equity</t>
  </si>
  <si>
    <t>Book Value of Total Assets</t>
  </si>
  <si>
    <t>Amount (mln USD)</t>
  </si>
  <si>
    <t xml:space="preserve"> -</t>
  </si>
  <si>
    <t>Discount Factor</t>
  </si>
  <si>
    <t>R (Equity)</t>
  </si>
  <si>
    <t>R (Debt)</t>
  </si>
  <si>
    <t>WACC</t>
  </si>
  <si>
    <t>E/V</t>
  </si>
  <si>
    <t>Year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</si>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</sst>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%"/>
    <numFmt numFmtId="167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9" fontId="0" fillId="0" borderId="0" xfId="0" applyNumberFormat="1"/>
    <xf numFmtId="2" fontId="0" fillId="0" borderId="0" xfId="0" applyNumberFormat="1"/>
    <xf numFmtId="0" fontId="2" fillId="0" borderId="0" xfId="0" applyFont="1" applyAlignment="1">
      <alignment vertical="center"/>
    </xf>
    <xf numFmtId="10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D2728-574F-BE48-8F37-113F4015E5AC}">
  <dimension ref="A3:K24"/>
  <sheetViews>
    <sheetView tabSelected="1" workbookViewId="0">
      <selection activeCell="J29" sqref="J29"/>
    </sheetView>
  </sheetViews>
  <sheetFormatPr baseColWidth="10" defaultRowHeight="16" x14ac:dyDescent="0.2"/>
  <cols>
    <col min="1" max="1" width="22.5" customWidth="1"/>
    <col min="8" max="8" width="11.6640625" customWidth="1"/>
    <col min="9" max="9" width="17.1640625" customWidth="1"/>
    <col min="10" max="10" width="13.83203125" customWidth="1"/>
  </cols>
  <sheetData>
    <row r="3" spans="1:11" x14ac:dyDescent="0.2">
      <c r="A3" s="3" t="s">
        <v>13</v>
      </c>
    </row>
    <row r="4" spans="1:11" x14ac:dyDescent="0.2">
      <c r="A4" t="s">
        <v>14</v>
      </c>
      <c r="B4">
        <f>1.4</f>
        <v>1.4</v>
      </c>
    </row>
    <row r="5" spans="1:11" x14ac:dyDescent="0.2">
      <c r="A5" t="s">
        <v>15</v>
      </c>
      <c r="B5" s="8">
        <v>2.5000000000000001E-2</v>
      </c>
    </row>
    <row r="6" spans="1:11" x14ac:dyDescent="0.2">
      <c r="A6" t="s">
        <v>16</v>
      </c>
      <c r="B6" s="1">
        <v>0.09</v>
      </c>
    </row>
    <row r="7" spans="1:11" x14ac:dyDescent="0.2">
      <c r="A7" t="s">
        <v>17</v>
      </c>
      <c r="B7" s="1">
        <v>0.05</v>
      </c>
    </row>
    <row r="8" spans="1:11" x14ac:dyDescent="0.2">
      <c r="A8" t="s">
        <v>18</v>
      </c>
      <c r="B8" s="1">
        <v>0.4</v>
      </c>
    </row>
    <row r="9" spans="1:11" x14ac:dyDescent="0.2">
      <c r="A9" t="s">
        <v>19</v>
      </c>
      <c r="B9" s="1">
        <v>0.35</v>
      </c>
    </row>
    <row r="10" spans="1:11" x14ac:dyDescent="0.2">
      <c r="A10" t="s">
        <v>20</v>
      </c>
      <c r="B10" s="5">
        <v>60</v>
      </c>
      <c r="C10" t="s">
        <v>21</v>
      </c>
    </row>
    <row r="11" spans="1:11" x14ac:dyDescent="0.2">
      <c r="F11" t="s">
        <v>31</v>
      </c>
      <c r="H11" t="s">
        <v>12</v>
      </c>
      <c r="I11" t="s">
        <v>24</v>
      </c>
      <c r="J11" t="s">
        <v>26</v>
      </c>
      <c r="K11" t="s">
        <v>32</v>
      </c>
    </row>
    <row r="12" spans="1:11" x14ac:dyDescent="0.2">
      <c r="F12">
        <v>1</v>
      </c>
      <c r="G12" t="s">
        <v>0</v>
      </c>
      <c r="H12" s="7" t="s">
        <v>25</v>
      </c>
      <c r="I12" s="6">
        <v>4</v>
      </c>
      <c r="J12" s="9">
        <f>1/(1+$B$22)^F12</f>
        <v>0.92370219841123224</v>
      </c>
      <c r="K12" s="2">
        <f>I12*J12</f>
        <v>3.694808793644929</v>
      </c>
    </row>
    <row r="13" spans="1:11" x14ac:dyDescent="0.2">
      <c r="F13">
        <v>2</v>
      </c>
      <c r="G13" t="s">
        <v>1</v>
      </c>
      <c r="H13" s="7" t="s">
        <v>25</v>
      </c>
      <c r="I13" s="6">
        <v>6</v>
      </c>
      <c r="J13" s="9">
        <f t="shared" ref="J13:J22" si="0">1/(1+$B$22)^F13</f>
        <v>0.85322575134974343</v>
      </c>
      <c r="K13" s="2">
        <f t="shared" ref="K13:K23" si="1">I13*J13</f>
        <v>5.1193545080984606</v>
      </c>
    </row>
    <row r="14" spans="1:11" x14ac:dyDescent="0.2">
      <c r="F14">
        <v>3</v>
      </c>
      <c r="G14" t="s">
        <v>2</v>
      </c>
      <c r="H14" s="7" t="s">
        <v>25</v>
      </c>
      <c r="I14" s="6">
        <v>7</v>
      </c>
      <c r="J14" s="9">
        <f t="shared" si="0"/>
        <v>0.78812650226283343</v>
      </c>
      <c r="K14" s="2">
        <f t="shared" si="1"/>
        <v>5.5168855158398342</v>
      </c>
    </row>
    <row r="15" spans="1:11" x14ac:dyDescent="0.2">
      <c r="F15">
        <v>4</v>
      </c>
      <c r="G15" t="s">
        <v>3</v>
      </c>
      <c r="H15" s="1">
        <v>1.08</v>
      </c>
      <c r="I15" s="6">
        <f>I14*H15</f>
        <v>7.5600000000000005</v>
      </c>
      <c r="J15" s="9">
        <f t="shared" si="0"/>
        <v>0.72799418276633421</v>
      </c>
      <c r="K15" s="2">
        <f t="shared" si="1"/>
        <v>5.5036360217134872</v>
      </c>
    </row>
    <row r="16" spans="1:11" x14ac:dyDescent="0.2">
      <c r="A16" t="s">
        <v>23</v>
      </c>
      <c r="B16">
        <f>60/40*100</f>
        <v>150</v>
      </c>
      <c r="F16">
        <v>5</v>
      </c>
      <c r="G16" t="s">
        <v>4</v>
      </c>
      <c r="H16" s="1">
        <v>1.08</v>
      </c>
      <c r="I16" s="6">
        <f>I15*H16</f>
        <v>8.1648000000000014</v>
      </c>
      <c r="J16" s="9">
        <f t="shared" si="0"/>
        <v>0.6724498270518513</v>
      </c>
      <c r="K16" s="2">
        <f t="shared" si="1"/>
        <v>5.4904183479129562</v>
      </c>
    </row>
    <row r="17" spans="1:11" x14ac:dyDescent="0.2">
      <c r="A17" t="s">
        <v>22</v>
      </c>
      <c r="B17">
        <f>B16*60%</f>
        <v>90</v>
      </c>
      <c r="F17">
        <v>6</v>
      </c>
      <c r="G17" t="s">
        <v>5</v>
      </c>
      <c r="H17" s="1">
        <v>1.08</v>
      </c>
      <c r="I17" s="6">
        <f>I16*H17</f>
        <v>8.8179840000000027</v>
      </c>
      <c r="J17" s="9">
        <f t="shared" si="0"/>
        <v>0.62114338356904797</v>
      </c>
      <c r="K17" s="2">
        <f t="shared" si="1"/>
        <v>5.4772324180177296</v>
      </c>
    </row>
    <row r="18" spans="1:11" x14ac:dyDescent="0.2">
      <c r="A18" t="s">
        <v>30</v>
      </c>
      <c r="B18" s="1">
        <f>B17/B16</f>
        <v>0.6</v>
      </c>
      <c r="F18">
        <v>7</v>
      </c>
      <c r="G18" t="s">
        <v>6</v>
      </c>
      <c r="H18" s="1">
        <v>1.08</v>
      </c>
      <c r="I18" s="6">
        <f>I17*H18</f>
        <v>9.5234227200000028</v>
      </c>
      <c r="J18" s="9">
        <f t="shared" si="0"/>
        <v>0.57375150893132099</v>
      </c>
      <c r="K18" s="2">
        <f t="shared" si="1"/>
        <v>5.4640781557908271</v>
      </c>
    </row>
    <row r="19" spans="1:11" x14ac:dyDescent="0.2">
      <c r="C19" s="1"/>
      <c r="F19">
        <v>8</v>
      </c>
      <c r="G19" t="s">
        <v>7</v>
      </c>
      <c r="H19" s="1">
        <v>1.07</v>
      </c>
      <c r="I19" s="6">
        <f>I18*H19</f>
        <v>10.190062310400004</v>
      </c>
      <c r="J19" s="9">
        <f t="shared" si="0"/>
        <v>0.52997553014162291</v>
      </c>
      <c r="K19" s="2">
        <f t="shared" si="1"/>
        <v>5.4004836751304124</v>
      </c>
    </row>
    <row r="20" spans="1:11" x14ac:dyDescent="0.2">
      <c r="A20" t="s">
        <v>27</v>
      </c>
      <c r="B20" s="8">
        <f>B5+B4*(B6-B5)</f>
        <v>0.11599999999999999</v>
      </c>
      <c r="C20" s="1"/>
      <c r="F20">
        <v>9</v>
      </c>
      <c r="G20" t="s">
        <v>8</v>
      </c>
      <c r="H20" s="1">
        <v>1.06</v>
      </c>
      <c r="I20" s="6">
        <f>I19*H20</f>
        <v>10.801466049024004</v>
      </c>
      <c r="J20" s="9">
        <f t="shared" si="0"/>
        <v>0.48953956229597528</v>
      </c>
      <c r="K20" s="2">
        <f t="shared" si="1"/>
        <v>5.2877449617940488</v>
      </c>
    </row>
    <row r="21" spans="1:11" x14ac:dyDescent="0.2">
      <c r="A21" t="s">
        <v>28</v>
      </c>
      <c r="B21" s="1">
        <v>0.05</v>
      </c>
      <c r="F21">
        <v>10</v>
      </c>
      <c r="G21" t="s">
        <v>9</v>
      </c>
      <c r="H21" s="1">
        <v>1.05</v>
      </c>
      <c r="I21" s="6">
        <f>I20*H21</f>
        <v>11.341539351475205</v>
      </c>
      <c r="J21" s="9">
        <f t="shared" si="0"/>
        <v>0.4521887699020648</v>
      </c>
      <c r="K21" s="2">
        <f t="shared" si="1"/>
        <v>5.1285167281394353</v>
      </c>
    </row>
    <row r="22" spans="1:11" x14ac:dyDescent="0.2">
      <c r="A22" t="s">
        <v>29</v>
      </c>
      <c r="B22" s="4">
        <f>B20*B18+B21*(1-B9)*B8</f>
        <v>8.2599999999999993E-2</v>
      </c>
      <c r="C22">
        <f>0.0826</f>
        <v>8.2600000000000007E-2</v>
      </c>
      <c r="F22">
        <v>11</v>
      </c>
      <c r="G22" t="s">
        <v>10</v>
      </c>
      <c r="H22" s="1">
        <v>1.04</v>
      </c>
      <c r="I22" s="6">
        <f>I21*H22</f>
        <v>11.795200925534214</v>
      </c>
      <c r="J22" s="9">
        <f t="shared" si="0"/>
        <v>0.41768776085540815</v>
      </c>
      <c r="K22" s="2">
        <f t="shared" si="1"/>
        <v>4.9267110634260236</v>
      </c>
    </row>
    <row r="23" spans="1:11" x14ac:dyDescent="0.2">
      <c r="C23" s="1"/>
      <c r="F23">
        <v>12</v>
      </c>
      <c r="G23" t="s">
        <v>11</v>
      </c>
      <c r="H23" s="1">
        <v>1.03</v>
      </c>
      <c r="I23" s="6">
        <f>I22*H23</f>
        <v>12.14905695330024</v>
      </c>
      <c r="J23" s="10" t="s">
        <v>25</v>
      </c>
      <c r="K23" s="2">
        <f>I23/(B22-3%)</f>
        <v>230.97066451141143</v>
      </c>
    </row>
    <row r="24" spans="1:11" x14ac:dyDescent="0.2">
      <c r="C24" s="1"/>
      <c r="K24" s="2">
        <f>SUM(K12:K23)</f>
        <v>287.98053470091958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 BlaBla</dc:creator>
  <cp:lastModifiedBy>Ernest BlaBla</cp:lastModifiedBy>
  <dcterms:created xsi:type="dcterms:W3CDTF">2021-09-22T08:42:23Z</dcterms:created>
  <dcterms:modified xsi:type="dcterms:W3CDTF">2021-09-22T10:16:41Z</dcterms:modified>
</cp:coreProperties>
</file>