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TBS\Advanced Corporate finance\"/>
    </mc:Choice>
  </mc:AlternateContent>
  <xr:revisionPtr revIDLastSave="0" documentId="13_ncr:1_{4996B402-059C-4DD0-A3A7-6FBFFCFA2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H17" i="1"/>
  <c r="G17" i="1"/>
  <c r="I15" i="1"/>
  <c r="H15" i="1"/>
  <c r="G15" i="1"/>
  <c r="F6" i="1"/>
  <c r="F7" i="1" s="1"/>
  <c r="C17" i="1" l="1"/>
  <c r="D17" i="1"/>
  <c r="F17" i="1"/>
  <c r="E17" i="1"/>
  <c r="J17" i="1" l="1"/>
  <c r="K17" i="1" s="1"/>
  <c r="L17" i="1" s="1"/>
  <c r="M17" i="1" s="1"/>
  <c r="N17" i="1" s="1"/>
  <c r="C19" i="1" l="1"/>
  <c r="C20" i="1" l="1"/>
  <c r="C22" i="1" s="1"/>
</calcChain>
</file>

<file path=xl/sharedStrings.xml><?xml version="1.0" encoding="utf-8"?>
<sst xmlns="http://schemas.openxmlformats.org/spreadsheetml/2006/main" count="20" uniqueCount="20">
  <si>
    <t>Beta Equity</t>
  </si>
  <si>
    <t>T.BILL rate</t>
  </si>
  <si>
    <t>YTD</t>
  </si>
  <si>
    <t>Tax rate</t>
  </si>
  <si>
    <t>Gator Gmbh</t>
  </si>
  <si>
    <t xml:space="preserve">Years </t>
  </si>
  <si>
    <t>FCFF (in millions)</t>
  </si>
  <si>
    <t>Statement</t>
  </si>
  <si>
    <t>Market return</t>
  </si>
  <si>
    <t>WACC</t>
  </si>
  <si>
    <t>Cost of equity (using CAPM)</t>
  </si>
  <si>
    <t>Leverage ratio/ target gearing eatio</t>
  </si>
  <si>
    <t>Regular growth rate</t>
  </si>
  <si>
    <t>Growth rate</t>
  </si>
  <si>
    <t>Value</t>
  </si>
  <si>
    <t xml:space="preserve">Net debt (book value) </t>
  </si>
  <si>
    <t>Firm value (in millions)</t>
  </si>
  <si>
    <t>Value of Equity (in millions)</t>
  </si>
  <si>
    <t>Number of outstanding shares (in millions)</t>
  </si>
  <si>
    <t>Price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</si>
</sst>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/>
    <xf numFmtId="10" fontId="0" fillId="0" borderId="3" xfId="0" applyNumberFormat="1" applyBorder="1"/>
    <xf numFmtId="9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10" fontId="0" fillId="3" borderId="2" xfId="0" applyNumberFormat="1" applyFill="1" applyBorder="1"/>
    <xf numFmtId="10" fontId="0" fillId="3" borderId="4" xfId="0" applyNumberFormat="1" applyFill="1" applyBorder="1"/>
    <xf numFmtId="0" fontId="5" fillId="0" borderId="9" xfId="0" applyFont="1" applyBorder="1"/>
    <xf numFmtId="0" fontId="5" fillId="0" borderId="8" xfId="0" applyFont="1" applyBorder="1"/>
    <xf numFmtId="0" fontId="0" fillId="0" borderId="12" xfId="0" applyBorder="1"/>
    <xf numFmtId="164" fontId="1" fillId="0" borderId="12" xfId="0" applyNumberFormat="1" applyFont="1" applyBorder="1"/>
    <xf numFmtId="0" fontId="2" fillId="0" borderId="10" xfId="0" applyFont="1" applyBorder="1"/>
    <xf numFmtId="164" fontId="0" fillId="0" borderId="10" xfId="0" applyNumberFormat="1" applyBorder="1"/>
    <xf numFmtId="0" fontId="0" fillId="0" borderId="10" xfId="0" applyBorder="1"/>
    <xf numFmtId="9" fontId="0" fillId="0" borderId="10" xfId="0" applyNumberFormat="1" applyBorder="1"/>
    <xf numFmtId="164" fontId="2" fillId="0" borderId="10" xfId="0" applyNumberFormat="1" applyFont="1" applyBorder="1"/>
    <xf numFmtId="0" fontId="2" fillId="4" borderId="16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1" fillId="5" borderId="11" xfId="0" applyNumberFormat="1" applyFont="1" applyFill="1" applyBorder="1"/>
    <xf numFmtId="164" fontId="1" fillId="5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showGridLines="0" tabSelected="1" topLeftCell="B1" workbookViewId="0">
      <selection activeCell="E24" sqref="E24"/>
    </sheetView>
  </sheetViews>
  <sheetFormatPr baseColWidth="10" defaultRowHeight="14.4" x14ac:dyDescent="0.3"/>
  <cols>
    <col min="2" max="2" width="35.5546875" bestFit="1" customWidth="1"/>
    <col min="3" max="3" width="14.44140625" bestFit="1" customWidth="1"/>
    <col min="5" max="5" width="23.5546875" bestFit="1" customWidth="1"/>
    <col min="7" max="7" width="19" bestFit="1" customWidth="1"/>
  </cols>
  <sheetData>
    <row r="1" spans="2:14" ht="15" thickBot="1" x14ac:dyDescent="0.35"/>
    <row r="2" spans="2:14" s="3" customFormat="1" ht="18" thickBot="1" x14ac:dyDescent="0.5">
      <c r="B2" s="5" t="s">
        <v>4</v>
      </c>
    </row>
    <row r="3" spans="2:14" ht="15" thickBot="1" x14ac:dyDescent="0.35"/>
    <row r="4" spans="2:14" ht="15" thickBot="1" x14ac:dyDescent="0.35">
      <c r="B4" s="11" t="s">
        <v>7</v>
      </c>
      <c r="C4" s="10"/>
    </row>
    <row r="5" spans="2:14" ht="15" thickBot="1" x14ac:dyDescent="0.35">
      <c r="B5" s="27" t="s">
        <v>0</v>
      </c>
      <c r="C5" s="6">
        <v>1.4</v>
      </c>
      <c r="G5" s="2"/>
    </row>
    <row r="6" spans="2:14" x14ac:dyDescent="0.3">
      <c r="B6" s="27" t="s">
        <v>1</v>
      </c>
      <c r="C6" s="7">
        <v>2.5000000000000001E-2</v>
      </c>
      <c r="E6" s="14" t="s">
        <v>10</v>
      </c>
      <c r="F6" s="12">
        <f>C6+C5*(C7-C6)</f>
        <v>0.11599999999999999</v>
      </c>
      <c r="G6" s="2"/>
    </row>
    <row r="7" spans="2:14" ht="15" thickBot="1" x14ac:dyDescent="0.35">
      <c r="B7" s="27" t="s">
        <v>8</v>
      </c>
      <c r="C7" s="7">
        <v>0.09</v>
      </c>
      <c r="E7" s="15" t="s">
        <v>9</v>
      </c>
      <c r="F7" s="13">
        <f>F6*(1-C9)+C8*C9*(1-C10)</f>
        <v>8.2599999999999993E-2</v>
      </c>
      <c r="G7" s="2"/>
    </row>
    <row r="8" spans="2:14" x14ac:dyDescent="0.3">
      <c r="B8" s="27" t="s">
        <v>2</v>
      </c>
      <c r="C8" s="8">
        <v>0.05</v>
      </c>
      <c r="G8" s="2"/>
    </row>
    <row r="9" spans="2:14" x14ac:dyDescent="0.3">
      <c r="B9" s="27" t="s">
        <v>11</v>
      </c>
      <c r="C9" s="8">
        <v>0.4</v>
      </c>
    </row>
    <row r="10" spans="2:14" x14ac:dyDescent="0.3">
      <c r="B10" s="27" t="s">
        <v>3</v>
      </c>
      <c r="C10" s="8">
        <v>0.35</v>
      </c>
    </row>
    <row r="11" spans="2:14" ht="15" thickBot="1" x14ac:dyDescent="0.35">
      <c r="B11" s="28" t="s">
        <v>15</v>
      </c>
      <c r="C11" s="9">
        <v>60</v>
      </c>
    </row>
    <row r="12" spans="2:14" x14ac:dyDescent="0.3">
      <c r="B12" s="4"/>
      <c r="C12" s="1"/>
    </row>
    <row r="13" spans="2:14" x14ac:dyDescent="0.3">
      <c r="B13" s="29" t="s">
        <v>5</v>
      </c>
      <c r="C13" s="18">
        <v>1</v>
      </c>
      <c r="D13" s="18">
        <v>2</v>
      </c>
      <c r="E13" s="18">
        <v>3</v>
      </c>
      <c r="F13" s="18">
        <v>4</v>
      </c>
      <c r="G13" s="18">
        <v>5</v>
      </c>
      <c r="H13" s="18">
        <v>6</v>
      </c>
      <c r="I13" s="18">
        <v>7</v>
      </c>
      <c r="J13" s="18">
        <v>8</v>
      </c>
      <c r="K13" s="18">
        <v>9</v>
      </c>
      <c r="L13" s="18">
        <v>10</v>
      </c>
      <c r="M13" s="18">
        <v>11</v>
      </c>
      <c r="N13" s="18">
        <v>12</v>
      </c>
    </row>
    <row r="14" spans="2:14" x14ac:dyDescent="0.3">
      <c r="B14" s="29" t="s">
        <v>6</v>
      </c>
      <c r="C14" s="19">
        <v>4</v>
      </c>
      <c r="D14" s="19">
        <v>6</v>
      </c>
      <c r="E14" s="19">
        <v>7</v>
      </c>
      <c r="F14" s="20"/>
      <c r="G14" s="20"/>
      <c r="H14" s="20"/>
      <c r="I14" s="20"/>
      <c r="J14" s="20"/>
      <c r="K14" s="20"/>
      <c r="L14" s="20"/>
      <c r="M14" s="20"/>
      <c r="N14" s="20"/>
    </row>
    <row r="15" spans="2:14" x14ac:dyDescent="0.3">
      <c r="B15" s="29" t="s">
        <v>13</v>
      </c>
      <c r="C15" s="20"/>
      <c r="D15" s="20"/>
      <c r="E15" s="20"/>
      <c r="F15" s="21">
        <v>0.08</v>
      </c>
      <c r="G15" s="21">
        <f>F15</f>
        <v>0.08</v>
      </c>
      <c r="H15" s="21">
        <f>F15</f>
        <v>0.08</v>
      </c>
      <c r="I15" s="21">
        <f>F15</f>
        <v>0.08</v>
      </c>
      <c r="J15" s="21">
        <v>7.0000000000000007E-2</v>
      </c>
      <c r="K15" s="21">
        <v>0.06</v>
      </c>
      <c r="L15" s="21">
        <v>0.05</v>
      </c>
      <c r="M15" s="21">
        <v>0.04</v>
      </c>
      <c r="N15" s="20"/>
    </row>
    <row r="16" spans="2:14" x14ac:dyDescent="0.3">
      <c r="B16" s="29" t="s">
        <v>12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>
        <v>0.03</v>
      </c>
    </row>
    <row r="17" spans="2:14" x14ac:dyDescent="0.3">
      <c r="B17" s="29" t="s">
        <v>14</v>
      </c>
      <c r="C17" s="22">
        <f>C14/(1+F7)^C13</f>
        <v>3.694808793644929</v>
      </c>
      <c r="D17" s="22">
        <f>D14/((1+F7)^D13)</f>
        <v>5.1193545080984606</v>
      </c>
      <c r="E17" s="22">
        <f>E14/((1+F7)^E13)</f>
        <v>5.5168855158398342</v>
      </c>
      <c r="F17" s="22">
        <f>$E$14*(1+F15)/((1+$F$7)^F13)</f>
        <v>5.5036360217134872</v>
      </c>
      <c r="G17" s="22">
        <f>F17*(1+G15)/(1+F7)</f>
        <v>5.4904183479129562</v>
      </c>
      <c r="H17" s="22">
        <f>G17*(1+H15)/(1+F7)</f>
        <v>5.4772324180177288</v>
      </c>
      <c r="I17" s="22">
        <f>H17*(1+I15)/(1+F7)</f>
        <v>5.4640781557908253</v>
      </c>
      <c r="J17" s="22">
        <f>I17*(1+J15)/(1+F7)</f>
        <v>5.4004836751304115</v>
      </c>
      <c r="K17" s="22">
        <f>J17*(1+K15)/(1+F7)</f>
        <v>5.287744961794048</v>
      </c>
      <c r="L17" s="22">
        <f>K17*(1+L15)/(1+F7)</f>
        <v>5.1285167281394335</v>
      </c>
      <c r="M17" s="22">
        <f>L17*(1+M15)/(1+F7)</f>
        <v>4.9267110634260209</v>
      </c>
      <c r="N17" s="22">
        <f>M17*(1+N16)/(F7-N16)</f>
        <v>96.47361968305708</v>
      </c>
    </row>
    <row r="19" spans="2:14" x14ac:dyDescent="0.3">
      <c r="B19" s="24" t="s">
        <v>16</v>
      </c>
      <c r="C19" s="30">
        <f>SUM(C17:N17)</f>
        <v>153.4834898725652</v>
      </c>
    </row>
    <row r="20" spans="2:14" x14ac:dyDescent="0.3">
      <c r="B20" s="25" t="s">
        <v>17</v>
      </c>
      <c r="C20" s="17">
        <f>C19-C11</f>
        <v>93.483489872565201</v>
      </c>
    </row>
    <row r="21" spans="2:14" x14ac:dyDescent="0.3">
      <c r="B21" s="26" t="s">
        <v>18</v>
      </c>
      <c r="C21" s="16">
        <v>10</v>
      </c>
    </row>
    <row r="22" spans="2:14" x14ac:dyDescent="0.3">
      <c r="B22" s="23" t="s">
        <v>19</v>
      </c>
      <c r="C22" s="31">
        <f>C20/C21</f>
        <v>9.3483489872565197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SADURNI</dc:creator>
  <cp:lastModifiedBy>Thomas SADURNI</cp:lastModifiedBy>
  <dcterms:created xsi:type="dcterms:W3CDTF">2021-09-18T08:43:39Z</dcterms:created>
  <dcterms:modified xsi:type="dcterms:W3CDTF">2021-09-21T15:44:27Z</dcterms:modified>
</cp:coreProperties>
</file>