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<sst xmlns="http://schemas.openxmlformats.org/spreadsheetml/2006/main" count="47" uniqueCount="24">
  <si>
    <t xml:space="preserve">Time (+1s)</t>
  </si>
  <si>
    <t xml:space="preserve">Temperature (+0.1C)</t>
  </si>
  <si>
    <t xml:space="preserve">Pressure (+0.25psi)</t>
  </si>
  <si>
    <t xml:space="preserve">Pressure (kpa)</t>
  </si>
  <si>
    <t xml:space="preserve">Pressure</t>
  </si>
  <si>
    <t xml:space="preserve">Temperature</t>
  </si>
  <si>
    <t xml:space="preserve">Raw data</t>
  </si>
  <si>
    <t xml:space="preserve">Temperature Unc</t>
  </si>
  <si>
    <t xml:space="preserve">Pressure Unc</t>
  </si>
  <si>
    <t xml:space="preserve">Trial 1</t>
  </si>
  <si>
    <t xml:space="preserve">Trial 2</t>
  </si>
  <si>
    <t xml:space="preserve">Trial 3</t>
  </si>
  <si>
    <t xml:space="preserve">Trial 4</t>
  </si>
  <si>
    <t xml:space="preserve">Trial 5</t>
  </si>
  <si>
    <t xml:space="preserve">Temperature (±0.1C)</t>
  </si>
  <si>
    <t xml:space="preserve">Pressure (±0.25psi)</t>
  </si>
  <si>
    <t xml:space="preserve">Unit conversion</t>
  </si>
  <si>
    <t xml:space="preserve">Psi =&gt; kPa</t>
  </si>
  <si>
    <t xml:space="preserve">https://en.wikipedia.org/wiki/Pound_per_square_inch</t>
  </si>
  <si>
    <t xml:space="preserve">Pressure (kPa)</t>
  </si>
  <si>
    <t xml:space="preserve">Uncertainties</t>
  </si>
  <si>
    <t xml:space="preserve">P (kPa) Relative Error</t>
  </si>
  <si>
    <t xml:space="preserve">P (kPa) Absolute Error</t>
  </si>
  <si>
    <t xml:space="preserve">Graphing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</si>
</sst>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0E+00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3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66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  <cellStyle name="Excel Built-in Good" xfId="3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NZ" sz="1300" spc="-1" strike="noStrike">
                <a:solidFill>
                  <a:srgbClr val="000000"/>
                </a:solidFill>
                <a:latin typeface="Calibri"/>
              </a:defRPr>
            </a:pPr>
            <a:r>
              <a:rPr b="0" lang="en-NZ" sz="1300" spc="-1" strike="noStrike">
                <a:solidFill>
                  <a:srgbClr val="000000"/>
                </a:solidFill>
                <a:latin typeface="Calibri"/>
              </a:rPr>
              <a:t>Temperature of gas (C) against pressure exerted by gas (Pa)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Sheet1!$F$2:$F$2</c:f>
              <c:strCache>
                <c:ptCount val="1"/>
                <c:pt idx="0">
                  <c:v>Temperature (+0.1C)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648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Sheet1!$E$3:$E$34</c:f>
              <c:numCache>
                <c:formatCode>General</c:formatCode>
                <c:ptCount val="32"/>
                <c:pt idx="0">
                  <c:v>103.4214</c:v>
                </c:pt>
                <c:pt idx="1">
                  <c:v>103.4214</c:v>
                </c:pt>
                <c:pt idx="2">
                  <c:v>103.4214</c:v>
                </c:pt>
                <c:pt idx="3">
                  <c:v>106.86878</c:v>
                </c:pt>
                <c:pt idx="4">
                  <c:v>110.31616</c:v>
                </c:pt>
                <c:pt idx="5">
                  <c:v>110.31616</c:v>
                </c:pt>
                <c:pt idx="6">
                  <c:v>113.76354</c:v>
                </c:pt>
                <c:pt idx="7">
                  <c:v>115.48723</c:v>
                </c:pt>
                <c:pt idx="8">
                  <c:v>117.21092</c:v>
                </c:pt>
                <c:pt idx="9">
                  <c:v>117.21092</c:v>
                </c:pt>
                <c:pt idx="10">
                  <c:v>120.6583</c:v>
                </c:pt>
                <c:pt idx="11">
                  <c:v>122.38199</c:v>
                </c:pt>
                <c:pt idx="12">
                  <c:v>124.10568</c:v>
                </c:pt>
                <c:pt idx="13">
                  <c:v>124.10568</c:v>
                </c:pt>
                <c:pt idx="14">
                  <c:v>127.55306</c:v>
                </c:pt>
                <c:pt idx="15">
                  <c:v>129.27675</c:v>
                </c:pt>
                <c:pt idx="16">
                  <c:v>131.00044</c:v>
                </c:pt>
                <c:pt idx="17">
                  <c:v>129.27675</c:v>
                </c:pt>
                <c:pt idx="18">
                  <c:v>127.55306</c:v>
                </c:pt>
                <c:pt idx="19">
                  <c:v>127.55306</c:v>
                </c:pt>
                <c:pt idx="20">
                  <c:v>127.55306</c:v>
                </c:pt>
                <c:pt idx="21">
                  <c:v>127.55306</c:v>
                </c:pt>
                <c:pt idx="22">
                  <c:v>125.82937</c:v>
                </c:pt>
                <c:pt idx="23">
                  <c:v>124.10568</c:v>
                </c:pt>
                <c:pt idx="24">
                  <c:v>124.10568</c:v>
                </c:pt>
                <c:pt idx="25">
                  <c:v>124.10568</c:v>
                </c:pt>
                <c:pt idx="26">
                  <c:v>124.10568</c:v>
                </c:pt>
                <c:pt idx="27">
                  <c:v>122.38199</c:v>
                </c:pt>
                <c:pt idx="28">
                  <c:v>122.38199</c:v>
                </c:pt>
                <c:pt idx="29">
                  <c:v>120.6583</c:v>
                </c:pt>
                <c:pt idx="30">
                  <c:v>117.21092</c:v>
                </c:pt>
                <c:pt idx="31">
                  <c:v>117.21092</c:v>
                </c:pt>
              </c:numCache>
            </c:numRef>
          </c:xVal>
          <c:yVal>
            <c:numRef>
              <c:f>Sheet1!$F$3:$F$34</c:f>
              <c:numCache>
                <c:formatCode>General</c:formatCode>
                <c:ptCount val="32"/>
                <c:pt idx="0">
                  <c:v>22.5</c:v>
                </c:pt>
                <c:pt idx="1">
                  <c:v>25.3</c:v>
                </c:pt>
                <c:pt idx="2">
                  <c:v>29.7</c:v>
                </c:pt>
                <c:pt idx="3">
                  <c:v>36.6</c:v>
                </c:pt>
                <c:pt idx="4">
                  <c:v>42.5</c:v>
                </c:pt>
                <c:pt idx="5">
                  <c:v>49</c:v>
                </c:pt>
                <c:pt idx="6">
                  <c:v>56</c:v>
                </c:pt>
                <c:pt idx="7">
                  <c:v>61.5</c:v>
                </c:pt>
                <c:pt idx="8">
                  <c:v>68.6</c:v>
                </c:pt>
                <c:pt idx="9">
                  <c:v>77.1</c:v>
                </c:pt>
                <c:pt idx="10">
                  <c:v>80.5</c:v>
                </c:pt>
                <c:pt idx="11">
                  <c:v>85.6</c:v>
                </c:pt>
                <c:pt idx="12">
                  <c:v>90.7</c:v>
                </c:pt>
                <c:pt idx="13">
                  <c:v>96.6</c:v>
                </c:pt>
                <c:pt idx="14">
                  <c:v>100.3</c:v>
                </c:pt>
                <c:pt idx="15">
                  <c:v>102.2</c:v>
                </c:pt>
                <c:pt idx="16">
                  <c:v>102.7</c:v>
                </c:pt>
                <c:pt idx="17">
                  <c:v>101</c:v>
                </c:pt>
                <c:pt idx="18">
                  <c:v>100.1</c:v>
                </c:pt>
                <c:pt idx="19">
                  <c:v>99.2</c:v>
                </c:pt>
                <c:pt idx="20">
                  <c:v>97.3</c:v>
                </c:pt>
                <c:pt idx="21">
                  <c:v>95.4</c:v>
                </c:pt>
                <c:pt idx="22">
                  <c:v>93.1</c:v>
                </c:pt>
                <c:pt idx="23">
                  <c:v>92</c:v>
                </c:pt>
                <c:pt idx="24">
                  <c:v>89.1</c:v>
                </c:pt>
                <c:pt idx="25">
                  <c:v>87.7</c:v>
                </c:pt>
                <c:pt idx="26">
                  <c:v>86.4</c:v>
                </c:pt>
                <c:pt idx="27">
                  <c:v>83.2</c:v>
                </c:pt>
                <c:pt idx="28">
                  <c:v>80.4</c:v>
                </c:pt>
                <c:pt idx="29">
                  <c:v>75.4</c:v>
                </c:pt>
                <c:pt idx="30">
                  <c:v>71</c:v>
                </c:pt>
                <c:pt idx="31">
                  <c:v>67.2</c:v>
                </c:pt>
              </c:numCache>
            </c:numRef>
          </c:yVal>
          <c:smooth val="0"/>
        </c:ser>
        <c:axId val="21976058"/>
        <c:axId val="41891139"/>
      </c:scatterChart>
      <c:valAx>
        <c:axId val="219760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NZ" sz="9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en-NZ" sz="900" spc="-1" strike="noStrike">
                    <a:solidFill>
                      <a:srgbClr val="000000"/>
                    </a:solidFill>
                    <a:latin typeface="Calibri"/>
                  </a:rPr>
                  <a:t>Pressure exerted by gas (Pa)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891139"/>
        <c:crossesAt val="0"/>
        <c:crossBetween val="midCat"/>
      </c:valAx>
      <c:valAx>
        <c:axId val="4189113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NZ" sz="9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en-NZ" sz="900" spc="-1" strike="noStrike">
                    <a:solidFill>
                      <a:srgbClr val="000000"/>
                    </a:solidFill>
                    <a:latin typeface="Calibri"/>
                  </a:rPr>
                  <a:t>Temperature of gas (C)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97605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Sheet1!$I$2:$I$2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648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Sheet1!$H$3:$H$32</c:f>
              <c:numCache>
                <c:formatCode>General</c:formatCode>
                <c:ptCount val="30"/>
                <c:pt idx="0">
                  <c:v>101.69771</c:v>
                </c:pt>
                <c:pt idx="1">
                  <c:v>101.69771</c:v>
                </c:pt>
                <c:pt idx="2">
                  <c:v>103.4214</c:v>
                </c:pt>
                <c:pt idx="3">
                  <c:v>105.14509</c:v>
                </c:pt>
                <c:pt idx="4">
                  <c:v>105.14509</c:v>
                </c:pt>
                <c:pt idx="5">
                  <c:v>108.59247</c:v>
                </c:pt>
                <c:pt idx="6">
                  <c:v>110.31616</c:v>
                </c:pt>
                <c:pt idx="7">
                  <c:v>112.03985</c:v>
                </c:pt>
                <c:pt idx="8">
                  <c:v>113.76354</c:v>
                </c:pt>
                <c:pt idx="9">
                  <c:v>117.21092</c:v>
                </c:pt>
                <c:pt idx="10">
                  <c:v>117.21092</c:v>
                </c:pt>
                <c:pt idx="11">
                  <c:v>118.93461</c:v>
                </c:pt>
                <c:pt idx="12">
                  <c:v>120.6583</c:v>
                </c:pt>
                <c:pt idx="13">
                  <c:v>124.10568</c:v>
                </c:pt>
                <c:pt idx="14">
                  <c:v>124.10568</c:v>
                </c:pt>
                <c:pt idx="15">
                  <c:v>125.82937</c:v>
                </c:pt>
                <c:pt idx="16">
                  <c:v>125.82937</c:v>
                </c:pt>
                <c:pt idx="17">
                  <c:v>124.10568</c:v>
                </c:pt>
                <c:pt idx="18">
                  <c:v>124.10568</c:v>
                </c:pt>
                <c:pt idx="19">
                  <c:v>124.10568</c:v>
                </c:pt>
                <c:pt idx="20">
                  <c:v>122.38199</c:v>
                </c:pt>
                <c:pt idx="21">
                  <c:v>122.38199</c:v>
                </c:pt>
                <c:pt idx="22">
                  <c:v>120.6583</c:v>
                </c:pt>
                <c:pt idx="23">
                  <c:v>118.93461</c:v>
                </c:pt>
                <c:pt idx="24">
                  <c:v>117.21092</c:v>
                </c:pt>
                <c:pt idx="25">
                  <c:v>117.21092</c:v>
                </c:pt>
                <c:pt idx="26">
                  <c:v>115.48723</c:v>
                </c:pt>
                <c:pt idx="27">
                  <c:v>113.76354</c:v>
                </c:pt>
                <c:pt idx="28">
                  <c:v>112.03985</c:v>
                </c:pt>
                <c:pt idx="29">
                  <c:v>110.31616</c:v>
                </c:pt>
              </c:numCache>
            </c:numRef>
          </c:xVal>
          <c:yVal>
            <c:numRef>
              <c:f>Sheet1!$I$3:$I$32</c:f>
              <c:numCache>
                <c:formatCode>General</c:formatCode>
                <c:ptCount val="30"/>
                <c:pt idx="0">
                  <c:v>18.3</c:v>
                </c:pt>
                <c:pt idx="1">
                  <c:v>18.4</c:v>
                </c:pt>
                <c:pt idx="2">
                  <c:v>22</c:v>
                </c:pt>
                <c:pt idx="3">
                  <c:v>28.6</c:v>
                </c:pt>
                <c:pt idx="4">
                  <c:v>34</c:v>
                </c:pt>
                <c:pt idx="5">
                  <c:v>40.9</c:v>
                </c:pt>
                <c:pt idx="6">
                  <c:v>48.4</c:v>
                </c:pt>
                <c:pt idx="7">
                  <c:v>54.4</c:v>
                </c:pt>
                <c:pt idx="8">
                  <c:v>60.5</c:v>
                </c:pt>
                <c:pt idx="9">
                  <c:v>67.4</c:v>
                </c:pt>
                <c:pt idx="10">
                  <c:v>73.5</c:v>
                </c:pt>
                <c:pt idx="11">
                  <c:v>79.2</c:v>
                </c:pt>
                <c:pt idx="12">
                  <c:v>84.6</c:v>
                </c:pt>
                <c:pt idx="13">
                  <c:v>90.7</c:v>
                </c:pt>
                <c:pt idx="14">
                  <c:v>95.7</c:v>
                </c:pt>
                <c:pt idx="15">
                  <c:v>100.4</c:v>
                </c:pt>
                <c:pt idx="16">
                  <c:v>99.8</c:v>
                </c:pt>
                <c:pt idx="17">
                  <c:v>94</c:v>
                </c:pt>
                <c:pt idx="18">
                  <c:v>93.1</c:v>
                </c:pt>
                <c:pt idx="19">
                  <c:v>89.1</c:v>
                </c:pt>
                <c:pt idx="20">
                  <c:v>87.7</c:v>
                </c:pt>
                <c:pt idx="21">
                  <c:v>86.1</c:v>
                </c:pt>
                <c:pt idx="22">
                  <c:v>84.4</c:v>
                </c:pt>
                <c:pt idx="23">
                  <c:v>80.4</c:v>
                </c:pt>
                <c:pt idx="24">
                  <c:v>75.6</c:v>
                </c:pt>
                <c:pt idx="25">
                  <c:v>70.4</c:v>
                </c:pt>
                <c:pt idx="26">
                  <c:v>67.7</c:v>
                </c:pt>
                <c:pt idx="27">
                  <c:v>64.2</c:v>
                </c:pt>
                <c:pt idx="28">
                  <c:v>59.5</c:v>
                </c:pt>
                <c:pt idx="29">
                  <c:v>57</c:v>
                </c:pt>
              </c:numCache>
            </c:numRef>
          </c:yVal>
          <c:smooth val="0"/>
        </c:ser>
        <c:axId val="94925465"/>
        <c:axId val="81598554"/>
      </c:scatterChart>
      <c:valAx>
        <c:axId val="949254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598554"/>
        <c:crossesAt val="0"/>
        <c:crossBetween val="midCat"/>
      </c:valAx>
      <c:valAx>
        <c:axId val="8159855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925465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Sheet1!$M$2:$M$2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648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Sheet1!$L$3:$L$35</c:f>
              <c:numCache>
                <c:formatCode>General</c:formatCode>
                <c:ptCount val="33"/>
                <c:pt idx="0">
                  <c:v>98.25033</c:v>
                </c:pt>
                <c:pt idx="1">
                  <c:v>99.97402</c:v>
                </c:pt>
                <c:pt idx="2">
                  <c:v>101.69771</c:v>
                </c:pt>
                <c:pt idx="3">
                  <c:v>103.4214</c:v>
                </c:pt>
                <c:pt idx="4">
                  <c:v>105.14509</c:v>
                </c:pt>
                <c:pt idx="5">
                  <c:v>106.86878</c:v>
                </c:pt>
                <c:pt idx="6">
                  <c:v>108.59247</c:v>
                </c:pt>
                <c:pt idx="7">
                  <c:v>110.31616</c:v>
                </c:pt>
                <c:pt idx="8">
                  <c:v>112.03985</c:v>
                </c:pt>
                <c:pt idx="9">
                  <c:v>113.76354</c:v>
                </c:pt>
                <c:pt idx="10">
                  <c:v>115.48723</c:v>
                </c:pt>
                <c:pt idx="11">
                  <c:v>117.21092</c:v>
                </c:pt>
                <c:pt idx="12">
                  <c:v>118.93461</c:v>
                </c:pt>
                <c:pt idx="13">
                  <c:v>120.6583</c:v>
                </c:pt>
                <c:pt idx="14">
                  <c:v>122.38199</c:v>
                </c:pt>
                <c:pt idx="15">
                  <c:v>124.10568</c:v>
                </c:pt>
                <c:pt idx="16">
                  <c:v>124.10568</c:v>
                </c:pt>
                <c:pt idx="17">
                  <c:v>122.38199</c:v>
                </c:pt>
                <c:pt idx="18">
                  <c:v>120.6583</c:v>
                </c:pt>
                <c:pt idx="19">
                  <c:v>120.6583</c:v>
                </c:pt>
                <c:pt idx="20">
                  <c:v>120.6583</c:v>
                </c:pt>
                <c:pt idx="21">
                  <c:v>118.93461</c:v>
                </c:pt>
                <c:pt idx="22">
                  <c:v>118.93461</c:v>
                </c:pt>
                <c:pt idx="23">
                  <c:v>117.21092</c:v>
                </c:pt>
                <c:pt idx="24">
                  <c:v>117.21092</c:v>
                </c:pt>
                <c:pt idx="25">
                  <c:v>117.21092</c:v>
                </c:pt>
                <c:pt idx="26">
                  <c:v>115.48723</c:v>
                </c:pt>
                <c:pt idx="27">
                  <c:v>115.48723</c:v>
                </c:pt>
                <c:pt idx="28">
                  <c:v>115.48723</c:v>
                </c:pt>
                <c:pt idx="29">
                  <c:v>113.76354</c:v>
                </c:pt>
                <c:pt idx="30">
                  <c:v>113.76354</c:v>
                </c:pt>
                <c:pt idx="31">
                  <c:v>113.76354</c:v>
                </c:pt>
                <c:pt idx="32">
                  <c:v>112.03985</c:v>
                </c:pt>
              </c:numCache>
            </c:numRef>
          </c:xVal>
          <c:yVal>
            <c:numRef>
              <c:f>Sheet1!$M$3:$M$35</c:f>
              <c:numCache>
                <c:formatCode>General</c:formatCode>
                <c:ptCount val="33"/>
                <c:pt idx="0">
                  <c:v>19.5</c:v>
                </c:pt>
                <c:pt idx="1">
                  <c:v>23</c:v>
                </c:pt>
                <c:pt idx="2">
                  <c:v>28</c:v>
                </c:pt>
                <c:pt idx="3">
                  <c:v>33</c:v>
                </c:pt>
                <c:pt idx="4">
                  <c:v>44</c:v>
                </c:pt>
                <c:pt idx="5">
                  <c:v>47.2</c:v>
                </c:pt>
                <c:pt idx="6">
                  <c:v>50.5</c:v>
                </c:pt>
                <c:pt idx="7">
                  <c:v>55.2</c:v>
                </c:pt>
                <c:pt idx="8">
                  <c:v>63.1</c:v>
                </c:pt>
                <c:pt idx="9">
                  <c:v>66.4</c:v>
                </c:pt>
                <c:pt idx="10">
                  <c:v>70</c:v>
                </c:pt>
                <c:pt idx="11">
                  <c:v>78</c:v>
                </c:pt>
                <c:pt idx="12">
                  <c:v>86.2</c:v>
                </c:pt>
                <c:pt idx="13">
                  <c:v>90</c:v>
                </c:pt>
                <c:pt idx="14">
                  <c:v>92</c:v>
                </c:pt>
                <c:pt idx="15">
                  <c:v>98.6</c:v>
                </c:pt>
                <c:pt idx="16">
                  <c:v>95.4</c:v>
                </c:pt>
                <c:pt idx="17">
                  <c:v>89.4</c:v>
                </c:pt>
                <c:pt idx="18">
                  <c:v>86.5</c:v>
                </c:pt>
                <c:pt idx="19">
                  <c:v>84.6</c:v>
                </c:pt>
                <c:pt idx="20">
                  <c:v>83</c:v>
                </c:pt>
                <c:pt idx="21">
                  <c:v>79</c:v>
                </c:pt>
                <c:pt idx="22">
                  <c:v>77</c:v>
                </c:pt>
                <c:pt idx="23">
                  <c:v>75</c:v>
                </c:pt>
                <c:pt idx="24">
                  <c:v>73</c:v>
                </c:pt>
                <c:pt idx="25">
                  <c:v>71.3</c:v>
                </c:pt>
                <c:pt idx="26">
                  <c:v>68.5</c:v>
                </c:pt>
                <c:pt idx="27">
                  <c:v>67</c:v>
                </c:pt>
                <c:pt idx="28">
                  <c:v>65.6</c:v>
                </c:pt>
                <c:pt idx="29">
                  <c:v>64.4</c:v>
                </c:pt>
                <c:pt idx="30">
                  <c:v>63</c:v>
                </c:pt>
                <c:pt idx="31">
                  <c:v>62.3</c:v>
                </c:pt>
                <c:pt idx="32">
                  <c:v>61</c:v>
                </c:pt>
              </c:numCache>
            </c:numRef>
          </c:yVal>
          <c:smooth val="0"/>
        </c:ser>
        <c:axId val="64138883"/>
        <c:axId val="46687882"/>
      </c:scatterChart>
      <c:valAx>
        <c:axId val="641388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687882"/>
        <c:crossesAt val="0"/>
        <c:crossBetween val="midCat"/>
      </c:valAx>
      <c:valAx>
        <c:axId val="4668788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13888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Sheet1!$R$2:$R$2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648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Sheet1!$Q$3:$Q$12</c:f>
              <c:numCache>
                <c:formatCode>General</c:formatCode>
                <c:ptCount val="10"/>
                <c:pt idx="0">
                  <c:v>99.97402</c:v>
                </c:pt>
                <c:pt idx="1">
                  <c:v>101.69771</c:v>
                </c:pt>
                <c:pt idx="2">
                  <c:v>103.4214</c:v>
                </c:pt>
                <c:pt idx="3">
                  <c:v>105.14509</c:v>
                </c:pt>
                <c:pt idx="4">
                  <c:v>106.86878</c:v>
                </c:pt>
                <c:pt idx="5">
                  <c:v>110.31616</c:v>
                </c:pt>
                <c:pt idx="6">
                  <c:v>112.03985</c:v>
                </c:pt>
                <c:pt idx="7">
                  <c:v>113.76354</c:v>
                </c:pt>
                <c:pt idx="8">
                  <c:v>115.48723</c:v>
                </c:pt>
                <c:pt idx="9">
                  <c:v>117.21092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19.7</c:v>
                </c:pt>
                <c:pt idx="1">
                  <c:v>23.4</c:v>
                </c:pt>
                <c:pt idx="2">
                  <c:v>32.4</c:v>
                </c:pt>
                <c:pt idx="3">
                  <c:v>40.3</c:v>
                </c:pt>
                <c:pt idx="4">
                  <c:v>45.7</c:v>
                </c:pt>
                <c:pt idx="5">
                  <c:v>55.5</c:v>
                </c:pt>
                <c:pt idx="6">
                  <c:v>62.2</c:v>
                </c:pt>
                <c:pt idx="7">
                  <c:v>64.5</c:v>
                </c:pt>
                <c:pt idx="8">
                  <c:v>67.6</c:v>
                </c:pt>
                <c:pt idx="9">
                  <c:v>74.6</c:v>
                </c:pt>
              </c:numCache>
            </c:numRef>
          </c:yVal>
          <c:smooth val="0"/>
        </c:ser>
        <c:axId val="64162831"/>
        <c:axId val="13716523"/>
      </c:scatterChart>
      <c:valAx>
        <c:axId val="641628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716523"/>
        <c:crossesAt val="0"/>
        <c:crossBetween val="midCat"/>
      </c:valAx>
      <c:valAx>
        <c:axId val="1371652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162831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Sheet1!$W$2:$W$2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648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Sheet1!$V$3:$V$28</c:f>
              <c:numCache>
                <c:formatCode>General</c:formatCode>
                <c:ptCount val="26"/>
                <c:pt idx="0">
                  <c:v>99.97402</c:v>
                </c:pt>
                <c:pt idx="1">
                  <c:v>101.69771</c:v>
                </c:pt>
                <c:pt idx="2">
                  <c:v>103.4214</c:v>
                </c:pt>
                <c:pt idx="3">
                  <c:v>105.14509</c:v>
                </c:pt>
                <c:pt idx="4">
                  <c:v>106.86878</c:v>
                </c:pt>
                <c:pt idx="5">
                  <c:v>108.59247</c:v>
                </c:pt>
                <c:pt idx="6">
                  <c:v>110.31616</c:v>
                </c:pt>
                <c:pt idx="7">
                  <c:v>112.03985</c:v>
                </c:pt>
                <c:pt idx="8">
                  <c:v>113.76354</c:v>
                </c:pt>
                <c:pt idx="9">
                  <c:v>117.21092</c:v>
                </c:pt>
                <c:pt idx="10">
                  <c:v>117.21092</c:v>
                </c:pt>
                <c:pt idx="11">
                  <c:v>118.93461</c:v>
                </c:pt>
                <c:pt idx="12">
                  <c:v>120.6583</c:v>
                </c:pt>
                <c:pt idx="13">
                  <c:v>124.10568</c:v>
                </c:pt>
                <c:pt idx="14">
                  <c:v>124.10568</c:v>
                </c:pt>
                <c:pt idx="15">
                  <c:v>124.10568</c:v>
                </c:pt>
                <c:pt idx="16">
                  <c:v>124.10568</c:v>
                </c:pt>
                <c:pt idx="17">
                  <c:v>120.6583</c:v>
                </c:pt>
                <c:pt idx="18">
                  <c:v>122.38199</c:v>
                </c:pt>
                <c:pt idx="19">
                  <c:v>120.6583</c:v>
                </c:pt>
                <c:pt idx="20">
                  <c:v>118.93461</c:v>
                </c:pt>
                <c:pt idx="21">
                  <c:v>118.93461</c:v>
                </c:pt>
                <c:pt idx="22">
                  <c:v>117.21092</c:v>
                </c:pt>
                <c:pt idx="23">
                  <c:v>115.48723</c:v>
                </c:pt>
                <c:pt idx="24">
                  <c:v>115.48723</c:v>
                </c:pt>
                <c:pt idx="25">
                  <c:v>113.76354</c:v>
                </c:pt>
              </c:numCache>
            </c:numRef>
          </c:xVal>
          <c:yVal>
            <c:numRef>
              <c:f>Sheet1!$W$3:$W$28</c:f>
              <c:numCache>
                <c:formatCode>General</c:formatCode>
                <c:ptCount val="26"/>
                <c:pt idx="0">
                  <c:v>20.5</c:v>
                </c:pt>
                <c:pt idx="1">
                  <c:v>23.8</c:v>
                </c:pt>
                <c:pt idx="2">
                  <c:v>30</c:v>
                </c:pt>
                <c:pt idx="3">
                  <c:v>36.7</c:v>
                </c:pt>
                <c:pt idx="4">
                  <c:v>44.1</c:v>
                </c:pt>
                <c:pt idx="5">
                  <c:v>48.4</c:v>
                </c:pt>
                <c:pt idx="6">
                  <c:v>52.3</c:v>
                </c:pt>
                <c:pt idx="7">
                  <c:v>60</c:v>
                </c:pt>
                <c:pt idx="8">
                  <c:v>66</c:v>
                </c:pt>
                <c:pt idx="9">
                  <c:v>72.8</c:v>
                </c:pt>
                <c:pt idx="10">
                  <c:v>76.8</c:v>
                </c:pt>
                <c:pt idx="11">
                  <c:v>83</c:v>
                </c:pt>
                <c:pt idx="12">
                  <c:v>87.2</c:v>
                </c:pt>
                <c:pt idx="13">
                  <c:v>91.3</c:v>
                </c:pt>
                <c:pt idx="14">
                  <c:v>96.6</c:v>
                </c:pt>
                <c:pt idx="15">
                  <c:v>99.6</c:v>
                </c:pt>
                <c:pt idx="16">
                  <c:v>99.7</c:v>
                </c:pt>
                <c:pt idx="17">
                  <c:v>89</c:v>
                </c:pt>
                <c:pt idx="18">
                  <c:v>87.2</c:v>
                </c:pt>
                <c:pt idx="19">
                  <c:v>83.7</c:v>
                </c:pt>
                <c:pt idx="20">
                  <c:v>81.1</c:v>
                </c:pt>
                <c:pt idx="21">
                  <c:v>79</c:v>
                </c:pt>
                <c:pt idx="22">
                  <c:v>77</c:v>
                </c:pt>
                <c:pt idx="23">
                  <c:v>70</c:v>
                </c:pt>
                <c:pt idx="24">
                  <c:v>68</c:v>
                </c:pt>
                <c:pt idx="25">
                  <c:v>64.3</c:v>
                </c:pt>
              </c:numCache>
            </c:numRef>
          </c:yVal>
          <c:smooth val="0"/>
        </c:ser>
        <c:axId val="59608748"/>
        <c:axId val="85811136"/>
      </c:scatterChart>
      <c:valAx>
        <c:axId val="596087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811136"/>
        <c:crossesAt val="0"/>
        <c:crossBetween val="midCat"/>
      </c:valAx>
      <c:valAx>
        <c:axId val="8581113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60874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1244160</xdr:colOff>
      <xdr:row>42</xdr:row>
      <xdr:rowOff>44280</xdr:rowOff>
    </xdr:from>
    <xdr:to>
      <xdr:col>10</xdr:col>
      <xdr:colOff>326520</xdr:colOff>
      <xdr:row>60</xdr:row>
      <xdr:rowOff>25920</xdr:rowOff>
    </xdr:to>
    <xdr:graphicFrame>
      <xdr:nvGraphicFramePr>
        <xdr:cNvPr id="0" name="Chart 1"/>
        <xdr:cNvGraphicFramePr/>
      </xdr:nvGraphicFramePr>
      <xdr:xfrm>
        <a:off x="4010760" y="76449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641160</xdr:colOff>
      <xdr:row>38</xdr:row>
      <xdr:rowOff>135000</xdr:rowOff>
    </xdr:from>
    <xdr:to>
      <xdr:col>20</xdr:col>
      <xdr:colOff>467280</xdr:colOff>
      <xdr:row>56</xdr:row>
      <xdr:rowOff>116640</xdr:rowOff>
    </xdr:to>
    <xdr:graphicFrame>
      <xdr:nvGraphicFramePr>
        <xdr:cNvPr id="1" name="Chart 2"/>
        <xdr:cNvGraphicFramePr/>
      </xdr:nvGraphicFramePr>
      <xdr:xfrm>
        <a:off x="11568240" y="70117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213120</xdr:colOff>
      <xdr:row>55</xdr:row>
      <xdr:rowOff>170640</xdr:rowOff>
    </xdr:from>
    <xdr:to>
      <xdr:col>6</xdr:col>
      <xdr:colOff>700560</xdr:colOff>
      <xdr:row>73</xdr:row>
      <xdr:rowOff>152280</xdr:rowOff>
    </xdr:to>
    <xdr:graphicFrame>
      <xdr:nvGraphicFramePr>
        <xdr:cNvPr id="2" name="Chart 3"/>
        <xdr:cNvGraphicFramePr/>
      </xdr:nvGraphicFramePr>
      <xdr:xfrm>
        <a:off x="954720" y="101239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508320</xdr:colOff>
      <xdr:row>55</xdr:row>
      <xdr:rowOff>81720</xdr:rowOff>
    </xdr:from>
    <xdr:to>
      <xdr:col>17</xdr:col>
      <xdr:colOff>334080</xdr:colOff>
      <xdr:row>73</xdr:row>
      <xdr:rowOff>63360</xdr:rowOff>
    </xdr:to>
    <xdr:graphicFrame>
      <xdr:nvGraphicFramePr>
        <xdr:cNvPr id="3" name="Chart 4"/>
        <xdr:cNvGraphicFramePr/>
      </xdr:nvGraphicFramePr>
      <xdr:xfrm>
        <a:off x="9210240" y="100350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22</xdr:col>
      <xdr:colOff>291240</xdr:colOff>
      <xdr:row>48</xdr:row>
      <xdr:rowOff>99000</xdr:rowOff>
    </xdr:from>
    <xdr:to>
      <xdr:col>31</xdr:col>
      <xdr:colOff>491040</xdr:colOff>
      <xdr:row>66</xdr:row>
      <xdr:rowOff>81000</xdr:rowOff>
    </xdr:to>
    <xdr:graphicFrame>
      <xdr:nvGraphicFramePr>
        <xdr:cNvPr id="4" name="Chart 5"/>
        <xdr:cNvGraphicFramePr/>
      </xdr:nvGraphicFramePr>
      <xdr:xfrm>
        <a:off x="18635040" y="87858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3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C51" activeCellId="0" sqref="C51"/>
    </sheetView>
  </sheetViews>
  <sheetFormatPr defaultColWidth="7.51953125" defaultRowHeight="14.25" zeroHeight="false" outlineLevelRow="0" outlineLevelCol="0"/>
  <cols>
    <col collapsed="false" customWidth="true" hidden="false" outlineLevel="0" max="2" min="1" style="0" width="9.58"/>
    <col collapsed="false" customWidth="true" hidden="false" outlineLevel="0" max="3" min="3" style="0" width="16.58"/>
    <col collapsed="false" customWidth="true" hidden="false" outlineLevel="0" max="4" min="4" style="0" width="22.78"/>
    <col collapsed="false" customWidth="true" hidden="false" outlineLevel="0" max="6" min="5" style="0" width="9.58"/>
    <col collapsed="false" customWidth="true" hidden="false" outlineLevel="0" max="7" min="7" style="0" width="12.07"/>
    <col collapsed="false" customWidth="true" hidden="false" outlineLevel="0" max="8" min="8" style="0" width="13.08"/>
    <col collapsed="false" customWidth="true" hidden="false" outlineLevel="0" max="24" min="9" style="0" width="9.58"/>
  </cols>
  <sheetData>
    <row r="2" customFormat="false" ht="14.2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tr">
        <f aca="false">C2</f>
        <v>Temperature (+0.1C)</v>
      </c>
      <c r="H2" s="0" t="s">
        <v>4</v>
      </c>
      <c r="I2" s="0" t="s">
        <v>5</v>
      </c>
      <c r="J2" s="0" t="s">
        <v>4</v>
      </c>
      <c r="L2" s="0" t="s">
        <v>4</v>
      </c>
      <c r="M2" s="0" t="s">
        <v>5</v>
      </c>
      <c r="N2" s="0" t="s">
        <v>4</v>
      </c>
      <c r="Q2" s="0" t="s">
        <v>4</v>
      </c>
      <c r="R2" s="0" t="s">
        <v>5</v>
      </c>
      <c r="S2" s="0" t="s">
        <v>4</v>
      </c>
      <c r="V2" s="0" t="s">
        <v>4</v>
      </c>
      <c r="W2" s="0" t="s">
        <v>5</v>
      </c>
      <c r="X2" s="0" t="s">
        <v>4</v>
      </c>
    </row>
    <row r="3" customFormat="false" ht="14.25" hidden="false" customHeight="false" outlineLevel="0" collapsed="false">
      <c r="B3" s="0" t="n">
        <f aca="false">0</f>
        <v>0</v>
      </c>
      <c r="C3" s="0" t="n">
        <v>22.5</v>
      </c>
      <c r="D3" s="0" t="n">
        <v>15</v>
      </c>
      <c r="E3" s="0" t="n">
        <f aca="false">D3* 6.89476</f>
        <v>103.4214</v>
      </c>
      <c r="F3" s="0" t="n">
        <f aca="false">C3</f>
        <v>22.5</v>
      </c>
      <c r="H3" s="0" t="n">
        <f aca="false">J3*$B$37</f>
        <v>101.69771</v>
      </c>
      <c r="I3" s="0" t="n">
        <v>18.3</v>
      </c>
      <c r="J3" s="0" t="n">
        <v>14.75</v>
      </c>
      <c r="L3" s="0" t="n">
        <f aca="false">$B$37*N3</f>
        <v>98.25033</v>
      </c>
      <c r="M3" s="0" t="n">
        <v>19.5</v>
      </c>
      <c r="N3" s="0" t="n">
        <v>14.25</v>
      </c>
      <c r="Q3" s="0" t="n">
        <f aca="false">$B$37*S3</f>
        <v>99.97402</v>
      </c>
      <c r="R3" s="0" t="n">
        <v>19.7</v>
      </c>
      <c r="S3" s="0" t="n">
        <v>14.5</v>
      </c>
      <c r="V3" s="0" t="n">
        <f aca="false">$B$37*X3</f>
        <v>99.97402</v>
      </c>
      <c r="W3" s="0" t="n">
        <v>20.5</v>
      </c>
      <c r="X3" s="0" t="n">
        <v>14.5</v>
      </c>
    </row>
    <row r="4" customFormat="false" ht="14.25" hidden="false" customHeight="false" outlineLevel="0" collapsed="false">
      <c r="B4" s="0" t="n">
        <f aca="false">B3+30</f>
        <v>30</v>
      </c>
      <c r="C4" s="0" t="n">
        <v>25.3</v>
      </c>
      <c r="D4" s="0" t="n">
        <v>15</v>
      </c>
      <c r="E4" s="0" t="n">
        <f aca="false">D4* 6.89476</f>
        <v>103.4214</v>
      </c>
      <c r="F4" s="0" t="n">
        <f aca="false">C4</f>
        <v>25.3</v>
      </c>
      <c r="H4" s="0" t="n">
        <f aca="false">J4*$B$37</f>
        <v>101.69771</v>
      </c>
      <c r="I4" s="0" t="n">
        <v>18.4</v>
      </c>
      <c r="J4" s="0" t="n">
        <v>14.75</v>
      </c>
      <c r="L4" s="0" t="n">
        <f aca="false">$B$37*N4</f>
        <v>99.97402</v>
      </c>
      <c r="M4" s="0" t="n">
        <v>23</v>
      </c>
      <c r="N4" s="0" t="n">
        <v>14.5</v>
      </c>
      <c r="Q4" s="0" t="n">
        <f aca="false">$B$37*S4</f>
        <v>101.69771</v>
      </c>
      <c r="R4" s="0" t="n">
        <v>23.4</v>
      </c>
      <c r="S4" s="0" t="n">
        <v>14.75</v>
      </c>
      <c r="V4" s="0" t="n">
        <f aca="false">$B$37*X4</f>
        <v>101.69771</v>
      </c>
      <c r="W4" s="0" t="n">
        <v>23.8</v>
      </c>
      <c r="X4" s="0" t="n">
        <v>14.75</v>
      </c>
    </row>
    <row r="5" customFormat="false" ht="14.25" hidden="false" customHeight="false" outlineLevel="0" collapsed="false">
      <c r="B5" s="0" t="n">
        <f aca="false">B4+30</f>
        <v>60</v>
      </c>
      <c r="C5" s="0" t="n">
        <v>29.7</v>
      </c>
      <c r="D5" s="0" t="n">
        <v>15</v>
      </c>
      <c r="E5" s="0" t="n">
        <f aca="false">D5* 6.89476</f>
        <v>103.4214</v>
      </c>
      <c r="F5" s="0" t="n">
        <f aca="false">C5</f>
        <v>29.7</v>
      </c>
      <c r="H5" s="0" t="n">
        <f aca="false">J5*$B$37</f>
        <v>103.4214</v>
      </c>
      <c r="I5" s="0" t="n">
        <v>22</v>
      </c>
      <c r="J5" s="0" t="n">
        <v>15</v>
      </c>
      <c r="L5" s="0" t="n">
        <f aca="false">$B$37*N5</f>
        <v>101.69771</v>
      </c>
      <c r="M5" s="0" t="n">
        <v>28</v>
      </c>
      <c r="N5" s="0" t="n">
        <v>14.75</v>
      </c>
      <c r="Q5" s="0" t="n">
        <f aca="false">$B$37*S5</f>
        <v>103.4214</v>
      </c>
      <c r="R5" s="0" t="n">
        <v>32.4</v>
      </c>
      <c r="S5" s="0" t="n">
        <v>15</v>
      </c>
      <c r="V5" s="0" t="n">
        <f aca="false">$B$37*X5</f>
        <v>103.4214</v>
      </c>
      <c r="W5" s="0" t="n">
        <v>30</v>
      </c>
      <c r="X5" s="0" t="n">
        <v>15</v>
      </c>
    </row>
    <row r="6" customFormat="false" ht="14.25" hidden="false" customHeight="false" outlineLevel="0" collapsed="false">
      <c r="B6" s="0" t="n">
        <f aca="false">B5+30</f>
        <v>90</v>
      </c>
      <c r="C6" s="0" t="n">
        <v>36.6</v>
      </c>
      <c r="D6" s="0" t="n">
        <v>15.5</v>
      </c>
      <c r="E6" s="0" t="n">
        <f aca="false">D6* 6.89476</f>
        <v>106.86878</v>
      </c>
      <c r="F6" s="0" t="n">
        <f aca="false">C6</f>
        <v>36.6</v>
      </c>
      <c r="H6" s="0" t="n">
        <f aca="false">J6*$B$37</f>
        <v>105.14509</v>
      </c>
      <c r="I6" s="0" t="n">
        <v>28.6</v>
      </c>
      <c r="J6" s="0" t="n">
        <v>15.25</v>
      </c>
      <c r="L6" s="0" t="n">
        <f aca="false">$B$37*N6</f>
        <v>103.4214</v>
      </c>
      <c r="M6" s="0" t="n">
        <v>33</v>
      </c>
      <c r="N6" s="0" t="n">
        <v>15</v>
      </c>
      <c r="Q6" s="0" t="n">
        <f aca="false">$B$37*S6</f>
        <v>105.14509</v>
      </c>
      <c r="R6" s="0" t="n">
        <v>40.3</v>
      </c>
      <c r="S6" s="0" t="n">
        <v>15.25</v>
      </c>
      <c r="V6" s="0" t="n">
        <f aca="false">$B$37*X6</f>
        <v>105.14509</v>
      </c>
      <c r="W6" s="0" t="n">
        <v>36.7</v>
      </c>
      <c r="X6" s="0" t="n">
        <v>15.25</v>
      </c>
    </row>
    <row r="7" customFormat="false" ht="14.25" hidden="false" customHeight="false" outlineLevel="0" collapsed="false">
      <c r="B7" s="0" t="n">
        <f aca="false">B6+30</f>
        <v>120</v>
      </c>
      <c r="C7" s="0" t="n">
        <v>42.5</v>
      </c>
      <c r="D7" s="0" t="n">
        <v>16</v>
      </c>
      <c r="E7" s="0" t="n">
        <f aca="false">D7* 6.89476</f>
        <v>110.31616</v>
      </c>
      <c r="F7" s="0" t="n">
        <f aca="false">C7</f>
        <v>42.5</v>
      </c>
      <c r="H7" s="0" t="n">
        <f aca="false">J7*$B$37</f>
        <v>105.14509</v>
      </c>
      <c r="I7" s="0" t="n">
        <v>34</v>
      </c>
      <c r="J7" s="0" t="n">
        <v>15.25</v>
      </c>
      <c r="L7" s="0" t="n">
        <f aca="false">$B$37*N7</f>
        <v>105.14509</v>
      </c>
      <c r="M7" s="0" t="n">
        <v>44</v>
      </c>
      <c r="N7" s="0" t="n">
        <v>15.25</v>
      </c>
      <c r="Q7" s="0" t="n">
        <f aca="false">$B$37*S7</f>
        <v>106.86878</v>
      </c>
      <c r="R7" s="0" t="n">
        <v>45.7</v>
      </c>
      <c r="S7" s="0" t="n">
        <v>15.5</v>
      </c>
      <c r="V7" s="0" t="n">
        <f aca="false">$B$37*X7</f>
        <v>106.86878</v>
      </c>
      <c r="W7" s="0" t="n">
        <v>44.1</v>
      </c>
      <c r="X7" s="0" t="n">
        <v>15.5</v>
      </c>
    </row>
    <row r="8" customFormat="false" ht="14.25" hidden="false" customHeight="false" outlineLevel="0" collapsed="false">
      <c r="B8" s="0" t="n">
        <f aca="false">B7+30</f>
        <v>150</v>
      </c>
      <c r="C8" s="0" t="n">
        <v>49</v>
      </c>
      <c r="D8" s="0" t="n">
        <v>16</v>
      </c>
      <c r="E8" s="0" t="n">
        <f aca="false">D8* 6.89476</f>
        <v>110.31616</v>
      </c>
      <c r="F8" s="0" t="n">
        <f aca="false">C8</f>
        <v>49</v>
      </c>
      <c r="H8" s="0" t="n">
        <f aca="false">J8*$B$37</f>
        <v>108.59247</v>
      </c>
      <c r="I8" s="0" t="n">
        <v>40.9</v>
      </c>
      <c r="J8" s="0" t="n">
        <v>15.75</v>
      </c>
      <c r="L8" s="0" t="n">
        <f aca="false">$B$37*N8</f>
        <v>106.86878</v>
      </c>
      <c r="M8" s="0" t="n">
        <v>47.2</v>
      </c>
      <c r="N8" s="0" t="n">
        <v>15.5</v>
      </c>
      <c r="Q8" s="0" t="n">
        <f aca="false">$B$37*S8</f>
        <v>110.31616</v>
      </c>
      <c r="R8" s="0" t="n">
        <v>55.5</v>
      </c>
      <c r="S8" s="0" t="n">
        <v>16</v>
      </c>
      <c r="V8" s="0" t="n">
        <f aca="false">$B$37*X8</f>
        <v>108.59247</v>
      </c>
      <c r="W8" s="0" t="n">
        <v>48.4</v>
      </c>
      <c r="X8" s="0" t="n">
        <v>15.75</v>
      </c>
    </row>
    <row r="9" customFormat="false" ht="14.25" hidden="false" customHeight="false" outlineLevel="0" collapsed="false">
      <c r="B9" s="0" t="n">
        <f aca="false">B8+30</f>
        <v>180</v>
      </c>
      <c r="C9" s="0" t="n">
        <v>56</v>
      </c>
      <c r="D9" s="0" t="n">
        <v>16.5</v>
      </c>
      <c r="E9" s="0" t="n">
        <f aca="false">D9* 6.89476</f>
        <v>113.76354</v>
      </c>
      <c r="F9" s="0" t="n">
        <f aca="false">C9</f>
        <v>56</v>
      </c>
      <c r="H9" s="0" t="n">
        <f aca="false">J9*$B$37</f>
        <v>110.31616</v>
      </c>
      <c r="I9" s="0" t="n">
        <v>48.4</v>
      </c>
      <c r="J9" s="0" t="n">
        <v>16</v>
      </c>
      <c r="L9" s="0" t="n">
        <f aca="false">$B$37*N9</f>
        <v>108.59247</v>
      </c>
      <c r="M9" s="0" t="n">
        <v>50.5</v>
      </c>
      <c r="N9" s="0" t="n">
        <v>15.75</v>
      </c>
      <c r="Q9" s="0" t="n">
        <f aca="false">$B$37*S9</f>
        <v>112.03985</v>
      </c>
      <c r="R9" s="0" t="n">
        <v>62.2</v>
      </c>
      <c r="S9" s="0" t="n">
        <v>16.25</v>
      </c>
      <c r="V9" s="0" t="n">
        <f aca="false">$B$37*X9</f>
        <v>110.31616</v>
      </c>
      <c r="W9" s="0" t="n">
        <v>52.3</v>
      </c>
      <c r="X9" s="0" t="n">
        <v>16</v>
      </c>
    </row>
    <row r="10" customFormat="false" ht="14.25" hidden="false" customHeight="false" outlineLevel="0" collapsed="false">
      <c r="B10" s="0" t="n">
        <f aca="false">B9+30</f>
        <v>210</v>
      </c>
      <c r="C10" s="0" t="n">
        <v>61.5</v>
      </c>
      <c r="D10" s="0" t="n">
        <v>16.75</v>
      </c>
      <c r="E10" s="0" t="n">
        <f aca="false">D10* 6.89476</f>
        <v>115.48723</v>
      </c>
      <c r="F10" s="0" t="n">
        <f aca="false">C10</f>
        <v>61.5</v>
      </c>
      <c r="H10" s="0" t="n">
        <f aca="false">J10*$B$37</f>
        <v>112.03985</v>
      </c>
      <c r="I10" s="0" t="n">
        <v>54.4</v>
      </c>
      <c r="J10" s="0" t="n">
        <v>16.25</v>
      </c>
      <c r="L10" s="0" t="n">
        <f aca="false">$B$37*N10</f>
        <v>110.31616</v>
      </c>
      <c r="M10" s="0" t="n">
        <v>55.2</v>
      </c>
      <c r="N10" s="0" t="n">
        <v>16</v>
      </c>
      <c r="Q10" s="0" t="n">
        <f aca="false">$B$37*S10</f>
        <v>113.76354</v>
      </c>
      <c r="R10" s="0" t="n">
        <v>64.5</v>
      </c>
      <c r="S10" s="0" t="n">
        <v>16.5</v>
      </c>
      <c r="V10" s="0" t="n">
        <f aca="false">$B$37*X10</f>
        <v>112.03985</v>
      </c>
      <c r="W10" s="0" t="n">
        <v>60</v>
      </c>
      <c r="X10" s="0" t="n">
        <v>16.25</v>
      </c>
    </row>
    <row r="11" customFormat="false" ht="14.25" hidden="false" customHeight="false" outlineLevel="0" collapsed="false">
      <c r="B11" s="0" t="n">
        <f aca="false">B10+30</f>
        <v>240</v>
      </c>
      <c r="C11" s="0" t="n">
        <v>68.6</v>
      </c>
      <c r="D11" s="0" t="n">
        <v>17</v>
      </c>
      <c r="E11" s="0" t="n">
        <f aca="false">D11* 6.89476</f>
        <v>117.21092</v>
      </c>
      <c r="F11" s="0" t="n">
        <f aca="false">C11</f>
        <v>68.6</v>
      </c>
      <c r="H11" s="0" t="n">
        <f aca="false">J11*$B$37</f>
        <v>113.76354</v>
      </c>
      <c r="I11" s="0" t="n">
        <v>60.5</v>
      </c>
      <c r="J11" s="0" t="n">
        <v>16.5</v>
      </c>
      <c r="L11" s="0" t="n">
        <f aca="false">$B$37*N11</f>
        <v>112.03985</v>
      </c>
      <c r="M11" s="0" t="n">
        <v>63.1</v>
      </c>
      <c r="N11" s="0" t="n">
        <v>16.25</v>
      </c>
      <c r="Q11" s="0" t="n">
        <f aca="false">$B$37*S11</f>
        <v>115.48723</v>
      </c>
      <c r="R11" s="0" t="n">
        <v>67.6</v>
      </c>
      <c r="S11" s="0" t="n">
        <v>16.75</v>
      </c>
      <c r="V11" s="0" t="n">
        <f aca="false">$B$37*X11</f>
        <v>113.76354</v>
      </c>
      <c r="W11" s="0" t="n">
        <v>66</v>
      </c>
      <c r="X11" s="0" t="n">
        <v>16.5</v>
      </c>
    </row>
    <row r="12" customFormat="false" ht="14.25" hidden="false" customHeight="false" outlineLevel="0" collapsed="false">
      <c r="B12" s="0" t="n">
        <f aca="false">B11+30</f>
        <v>270</v>
      </c>
      <c r="C12" s="0" t="n">
        <v>77.1</v>
      </c>
      <c r="D12" s="0" t="n">
        <v>17</v>
      </c>
      <c r="E12" s="0" t="n">
        <f aca="false">D12* 6.89476</f>
        <v>117.21092</v>
      </c>
      <c r="F12" s="0" t="n">
        <f aca="false">C12</f>
        <v>77.1</v>
      </c>
      <c r="H12" s="0" t="n">
        <f aca="false">J12*$B$37</f>
        <v>117.21092</v>
      </c>
      <c r="I12" s="0" t="n">
        <v>67.4</v>
      </c>
      <c r="J12" s="0" t="n">
        <v>17</v>
      </c>
      <c r="L12" s="0" t="n">
        <f aca="false">$B$37*N12</f>
        <v>113.76354</v>
      </c>
      <c r="M12" s="0" t="n">
        <v>66.4</v>
      </c>
      <c r="N12" s="0" t="n">
        <v>16.5</v>
      </c>
      <c r="Q12" s="0" t="n">
        <f aca="false">$B$37*S12</f>
        <v>117.21092</v>
      </c>
      <c r="R12" s="0" t="n">
        <v>74.6</v>
      </c>
      <c r="S12" s="0" t="n">
        <v>17</v>
      </c>
      <c r="V12" s="0" t="n">
        <f aca="false">$B$37*X12</f>
        <v>117.21092</v>
      </c>
      <c r="W12" s="0" t="n">
        <v>72.8</v>
      </c>
      <c r="X12" s="0" t="n">
        <v>17</v>
      </c>
    </row>
    <row r="13" customFormat="false" ht="14.25" hidden="false" customHeight="false" outlineLevel="0" collapsed="false">
      <c r="B13" s="0" t="n">
        <f aca="false">B12+30</f>
        <v>300</v>
      </c>
      <c r="C13" s="0" t="n">
        <v>80.5</v>
      </c>
      <c r="D13" s="0" t="n">
        <v>17.5</v>
      </c>
      <c r="E13" s="0" t="n">
        <f aca="false">D13* 6.89476</f>
        <v>120.6583</v>
      </c>
      <c r="F13" s="0" t="n">
        <f aca="false">C13</f>
        <v>80.5</v>
      </c>
      <c r="H13" s="0" t="n">
        <f aca="false">J13*$B$37</f>
        <v>117.21092</v>
      </c>
      <c r="I13" s="0" t="n">
        <v>73.5</v>
      </c>
      <c r="J13" s="0" t="n">
        <v>17</v>
      </c>
      <c r="L13" s="0" t="n">
        <f aca="false">$B$37*N13</f>
        <v>115.48723</v>
      </c>
      <c r="M13" s="0" t="n">
        <v>70</v>
      </c>
      <c r="N13" s="0" t="n">
        <v>16.75</v>
      </c>
      <c r="V13" s="0" t="n">
        <f aca="false">$B$37*X13</f>
        <v>117.21092</v>
      </c>
      <c r="W13" s="0" t="n">
        <v>76.8</v>
      </c>
      <c r="X13" s="0" t="n">
        <v>17</v>
      </c>
    </row>
    <row r="14" customFormat="false" ht="14.25" hidden="false" customHeight="false" outlineLevel="0" collapsed="false">
      <c r="B14" s="0" t="n">
        <f aca="false">B13+30</f>
        <v>330</v>
      </c>
      <c r="C14" s="0" t="n">
        <v>85.6</v>
      </c>
      <c r="D14" s="0" t="n">
        <v>17.75</v>
      </c>
      <c r="E14" s="0" t="n">
        <f aca="false">D14* 6.89476</f>
        <v>122.38199</v>
      </c>
      <c r="F14" s="0" t="n">
        <f aca="false">C14</f>
        <v>85.6</v>
      </c>
      <c r="H14" s="0" t="n">
        <f aca="false">J14*$B$37</f>
        <v>118.93461</v>
      </c>
      <c r="I14" s="0" t="n">
        <v>79.2</v>
      </c>
      <c r="J14" s="0" t="n">
        <v>17.25</v>
      </c>
      <c r="L14" s="0" t="n">
        <f aca="false">$B$37*N14</f>
        <v>117.21092</v>
      </c>
      <c r="M14" s="0" t="n">
        <v>78</v>
      </c>
      <c r="N14" s="0" t="n">
        <v>17</v>
      </c>
      <c r="V14" s="0" t="n">
        <f aca="false">$B$37*X14</f>
        <v>118.93461</v>
      </c>
      <c r="W14" s="0" t="n">
        <v>83</v>
      </c>
      <c r="X14" s="0" t="n">
        <v>17.25</v>
      </c>
    </row>
    <row r="15" customFormat="false" ht="14.25" hidden="false" customHeight="false" outlineLevel="0" collapsed="false">
      <c r="B15" s="0" t="n">
        <f aca="false">B14+30</f>
        <v>360</v>
      </c>
      <c r="C15" s="0" t="n">
        <v>90.7</v>
      </c>
      <c r="D15" s="0" t="n">
        <v>18</v>
      </c>
      <c r="E15" s="0" t="n">
        <f aca="false">D15* 6.89476</f>
        <v>124.10568</v>
      </c>
      <c r="F15" s="0" t="n">
        <f aca="false">C15</f>
        <v>90.7</v>
      </c>
      <c r="H15" s="0" t="n">
        <f aca="false">J15*$B$37</f>
        <v>120.6583</v>
      </c>
      <c r="I15" s="0" t="n">
        <v>84.6</v>
      </c>
      <c r="J15" s="0" t="n">
        <v>17.5</v>
      </c>
      <c r="L15" s="0" t="n">
        <f aca="false">$B$37*N15</f>
        <v>118.93461</v>
      </c>
      <c r="M15" s="0" t="n">
        <v>86.2</v>
      </c>
      <c r="N15" s="0" t="n">
        <v>17.25</v>
      </c>
      <c r="V15" s="0" t="n">
        <f aca="false">$B$37*X15</f>
        <v>120.6583</v>
      </c>
      <c r="W15" s="0" t="n">
        <v>87.2</v>
      </c>
      <c r="X15" s="0" t="n">
        <v>17.5</v>
      </c>
    </row>
    <row r="16" customFormat="false" ht="14.25" hidden="false" customHeight="false" outlineLevel="0" collapsed="false">
      <c r="B16" s="0" t="n">
        <f aca="false">B15+30</f>
        <v>390</v>
      </c>
      <c r="C16" s="0" t="n">
        <v>96.6</v>
      </c>
      <c r="D16" s="0" t="n">
        <v>18</v>
      </c>
      <c r="E16" s="0" t="n">
        <f aca="false">D16* 6.89476</f>
        <v>124.10568</v>
      </c>
      <c r="F16" s="0" t="n">
        <f aca="false">C16</f>
        <v>96.6</v>
      </c>
      <c r="H16" s="0" t="n">
        <f aca="false">J16*$B$37</f>
        <v>124.10568</v>
      </c>
      <c r="I16" s="0" t="n">
        <v>90.7</v>
      </c>
      <c r="J16" s="0" t="n">
        <v>18</v>
      </c>
      <c r="L16" s="0" t="n">
        <f aca="false">$B$37*N16</f>
        <v>120.6583</v>
      </c>
      <c r="M16" s="0" t="n">
        <v>90</v>
      </c>
      <c r="N16" s="0" t="n">
        <v>17.5</v>
      </c>
      <c r="V16" s="0" t="n">
        <f aca="false">$B$37*X16</f>
        <v>124.10568</v>
      </c>
      <c r="W16" s="0" t="n">
        <v>91.3</v>
      </c>
      <c r="X16" s="0" t="n">
        <v>18</v>
      </c>
    </row>
    <row r="17" customFormat="false" ht="14.25" hidden="false" customHeight="false" outlineLevel="0" collapsed="false">
      <c r="B17" s="0" t="n">
        <f aca="false">B16+30</f>
        <v>420</v>
      </c>
      <c r="C17" s="0" t="n">
        <v>100.3</v>
      </c>
      <c r="D17" s="0" t="n">
        <v>18.5</v>
      </c>
      <c r="E17" s="0" t="n">
        <f aca="false">D17* 6.89476</f>
        <v>127.55306</v>
      </c>
      <c r="F17" s="0" t="n">
        <f aca="false">C17</f>
        <v>100.3</v>
      </c>
      <c r="H17" s="0" t="n">
        <f aca="false">J17*$B$37</f>
        <v>124.10568</v>
      </c>
      <c r="I17" s="0" t="n">
        <v>95.7</v>
      </c>
      <c r="J17" s="0" t="n">
        <v>18</v>
      </c>
      <c r="L17" s="0" t="n">
        <f aca="false">$B$37*N17</f>
        <v>122.38199</v>
      </c>
      <c r="M17" s="0" t="n">
        <v>92</v>
      </c>
      <c r="N17" s="0" t="n">
        <v>17.75</v>
      </c>
      <c r="V17" s="0" t="n">
        <f aca="false">$B$37*X17</f>
        <v>124.10568</v>
      </c>
      <c r="W17" s="0" t="n">
        <v>96.6</v>
      </c>
      <c r="X17" s="0" t="n">
        <v>18</v>
      </c>
    </row>
    <row r="18" customFormat="false" ht="14.25" hidden="false" customHeight="false" outlineLevel="0" collapsed="false">
      <c r="B18" s="0" t="n">
        <f aca="false">B17+30</f>
        <v>450</v>
      </c>
      <c r="C18" s="0" t="n">
        <v>102.2</v>
      </c>
      <c r="D18" s="0" t="n">
        <v>18.75</v>
      </c>
      <c r="E18" s="0" t="n">
        <f aca="false">D18* 6.89476</f>
        <v>129.27675</v>
      </c>
      <c r="F18" s="0" t="n">
        <f aca="false">C18</f>
        <v>102.2</v>
      </c>
      <c r="H18" s="0" t="n">
        <f aca="false">J18*$B$37</f>
        <v>125.82937</v>
      </c>
      <c r="I18" s="0" t="n">
        <v>100.4</v>
      </c>
      <c r="J18" s="0" t="n">
        <v>18.25</v>
      </c>
      <c r="L18" s="0" t="n">
        <f aca="false">$B$37*N18</f>
        <v>124.10568</v>
      </c>
      <c r="M18" s="0" t="n">
        <v>98.6</v>
      </c>
      <c r="N18" s="0" t="n">
        <v>18</v>
      </c>
      <c r="V18" s="0" t="n">
        <f aca="false">$B$37*X18</f>
        <v>124.10568</v>
      </c>
      <c r="W18" s="0" t="n">
        <v>99.6</v>
      </c>
      <c r="X18" s="0" t="n">
        <v>18</v>
      </c>
    </row>
    <row r="19" customFormat="false" ht="14.25" hidden="false" customHeight="false" outlineLevel="0" collapsed="false">
      <c r="B19" s="0" t="n">
        <f aca="false">B18+30</f>
        <v>480</v>
      </c>
      <c r="C19" s="0" t="n">
        <v>102.7</v>
      </c>
      <c r="D19" s="0" t="n">
        <v>19</v>
      </c>
      <c r="E19" s="0" t="n">
        <f aca="false">D19* 6.89476</f>
        <v>131.00044</v>
      </c>
      <c r="F19" s="0" t="n">
        <f aca="false">C19</f>
        <v>102.7</v>
      </c>
      <c r="H19" s="0" t="n">
        <f aca="false">J19*$B$37</f>
        <v>125.82937</v>
      </c>
      <c r="I19" s="0" t="n">
        <v>99.8</v>
      </c>
      <c r="J19" s="0" t="n">
        <v>18.25</v>
      </c>
      <c r="L19" s="0" t="n">
        <f aca="false">$B$37*N19</f>
        <v>124.10568</v>
      </c>
      <c r="M19" s="0" t="n">
        <v>95.4</v>
      </c>
      <c r="N19" s="0" t="n">
        <v>18</v>
      </c>
      <c r="V19" s="0" t="n">
        <f aca="false">$B$37*X19</f>
        <v>124.10568</v>
      </c>
      <c r="W19" s="0" t="n">
        <v>99.7</v>
      </c>
      <c r="X19" s="0" t="n">
        <v>18</v>
      </c>
    </row>
    <row r="20" customFormat="false" ht="14.25" hidden="false" customHeight="false" outlineLevel="0" collapsed="false">
      <c r="B20" s="0" t="n">
        <f aca="false">B19+30</f>
        <v>510</v>
      </c>
      <c r="C20" s="0" t="n">
        <v>101</v>
      </c>
      <c r="D20" s="0" t="n">
        <v>18.75</v>
      </c>
      <c r="E20" s="0" t="n">
        <f aca="false">D20* 6.89476</f>
        <v>129.27675</v>
      </c>
      <c r="F20" s="0" t="n">
        <f aca="false">C20</f>
        <v>101</v>
      </c>
      <c r="H20" s="0" t="n">
        <f aca="false">J20*$B$37</f>
        <v>124.10568</v>
      </c>
      <c r="I20" s="0" t="n">
        <v>94</v>
      </c>
      <c r="J20" s="0" t="n">
        <v>18</v>
      </c>
      <c r="L20" s="0" t="n">
        <f aca="false">$B$37*N20</f>
        <v>122.38199</v>
      </c>
      <c r="M20" s="0" t="n">
        <v>89.4</v>
      </c>
      <c r="N20" s="0" t="n">
        <v>17.75</v>
      </c>
      <c r="V20" s="0" t="n">
        <f aca="false">$B$37*X20</f>
        <v>120.6583</v>
      </c>
      <c r="W20" s="0" t="n">
        <v>89</v>
      </c>
      <c r="X20" s="0" t="n">
        <v>17.5</v>
      </c>
    </row>
    <row r="21" customFormat="false" ht="14.25" hidden="false" customHeight="false" outlineLevel="0" collapsed="false">
      <c r="B21" s="0" t="n">
        <f aca="false">B20+30</f>
        <v>540</v>
      </c>
      <c r="C21" s="0" t="n">
        <v>100.1</v>
      </c>
      <c r="D21" s="0" t="n">
        <v>18.5</v>
      </c>
      <c r="E21" s="0" t="n">
        <f aca="false">D21* 6.89476</f>
        <v>127.55306</v>
      </c>
      <c r="F21" s="0" t="n">
        <f aca="false">C21</f>
        <v>100.1</v>
      </c>
      <c r="H21" s="0" t="n">
        <f aca="false">J21*$B$37</f>
        <v>124.10568</v>
      </c>
      <c r="I21" s="0" t="n">
        <v>93.1</v>
      </c>
      <c r="J21" s="0" t="n">
        <v>18</v>
      </c>
      <c r="L21" s="0" t="n">
        <f aca="false">$B$37*N21</f>
        <v>120.6583</v>
      </c>
      <c r="M21" s="0" t="n">
        <v>86.5</v>
      </c>
      <c r="N21" s="0" t="n">
        <v>17.5</v>
      </c>
      <c r="S21" s="0" t="n">
        <v>295.73</v>
      </c>
      <c r="T21" s="0" t="n">
        <f aca="false">AVERAGE(S21:S25)</f>
        <v>292.006</v>
      </c>
      <c r="V21" s="0" t="n">
        <f aca="false">$B$37*X21</f>
        <v>122.38199</v>
      </c>
      <c r="W21" s="0" t="n">
        <v>87.2</v>
      </c>
      <c r="X21" s="0" t="n">
        <v>17.75</v>
      </c>
    </row>
    <row r="22" customFormat="false" ht="14.25" hidden="false" customHeight="false" outlineLevel="0" collapsed="false">
      <c r="B22" s="0" t="n">
        <f aca="false">B21+30</f>
        <v>570</v>
      </c>
      <c r="C22" s="0" t="n">
        <v>99.2</v>
      </c>
      <c r="D22" s="0" t="n">
        <v>18.5</v>
      </c>
      <c r="E22" s="0" t="n">
        <f aca="false">D22* 6.89476</f>
        <v>127.55306</v>
      </c>
      <c r="F22" s="0" t="n">
        <f aca="false">C22</f>
        <v>99.2</v>
      </c>
      <c r="H22" s="0" t="n">
        <f aca="false">J22*$B$37</f>
        <v>124.10568</v>
      </c>
      <c r="I22" s="0" t="n">
        <v>89.1</v>
      </c>
      <c r="J22" s="0" t="n">
        <v>18</v>
      </c>
      <c r="L22" s="0" t="n">
        <f aca="false">$B$37*N22</f>
        <v>120.6583</v>
      </c>
      <c r="M22" s="0" t="n">
        <v>84.6</v>
      </c>
      <c r="N22" s="0" t="n">
        <v>17.5</v>
      </c>
      <c r="S22" s="0" t="n">
        <v>271.58</v>
      </c>
      <c r="V22" s="0" t="n">
        <f aca="false">$B$37*X22</f>
        <v>120.6583</v>
      </c>
      <c r="W22" s="0" t="n">
        <v>83.7</v>
      </c>
      <c r="X22" s="0" t="n">
        <v>17.5</v>
      </c>
    </row>
    <row r="23" customFormat="false" ht="14.25" hidden="false" customHeight="false" outlineLevel="0" collapsed="false">
      <c r="B23" s="0" t="n">
        <f aca="false">B22+30</f>
        <v>600</v>
      </c>
      <c r="C23" s="0" t="n">
        <v>97.3</v>
      </c>
      <c r="D23" s="0" t="n">
        <v>18.5</v>
      </c>
      <c r="E23" s="0" t="n">
        <f aca="false">D23* 6.89476</f>
        <v>127.55306</v>
      </c>
      <c r="F23" s="0" t="n">
        <f aca="false">C23</f>
        <v>97.3</v>
      </c>
      <c r="H23" s="0" t="n">
        <f aca="false">J23*$B$37</f>
        <v>122.38199</v>
      </c>
      <c r="I23" s="0" t="n">
        <v>87.7</v>
      </c>
      <c r="J23" s="0" t="n">
        <v>17.75</v>
      </c>
      <c r="L23" s="0" t="n">
        <f aca="false">$B$37*N23</f>
        <v>120.6583</v>
      </c>
      <c r="M23" s="0" t="n">
        <v>83</v>
      </c>
      <c r="N23" s="0" t="n">
        <v>17.5</v>
      </c>
      <c r="S23" s="0" t="n">
        <v>280.77</v>
      </c>
      <c r="V23" s="0" t="n">
        <f aca="false">$B$37*X23</f>
        <v>118.93461</v>
      </c>
      <c r="W23" s="0" t="n">
        <v>81.1</v>
      </c>
      <c r="X23" s="0" t="n">
        <v>17.25</v>
      </c>
    </row>
    <row r="24" customFormat="false" ht="14.25" hidden="false" customHeight="false" outlineLevel="0" collapsed="false">
      <c r="B24" s="0" t="n">
        <f aca="false">B23+30</f>
        <v>630</v>
      </c>
      <c r="C24" s="0" t="n">
        <v>95.4</v>
      </c>
      <c r="D24" s="0" t="n">
        <v>18.5</v>
      </c>
      <c r="E24" s="0" t="n">
        <f aca="false">D24* 6.89476</f>
        <v>127.55306</v>
      </c>
      <c r="F24" s="0" t="n">
        <f aca="false">C24</f>
        <v>95.4</v>
      </c>
      <c r="H24" s="0" t="n">
        <f aca="false">J24*$B$37</f>
        <v>122.38199</v>
      </c>
      <c r="I24" s="0" t="n">
        <v>86.1</v>
      </c>
      <c r="J24" s="0" t="n">
        <v>17.75</v>
      </c>
      <c r="L24" s="0" t="n">
        <f aca="false">$B$37*N24</f>
        <v>118.93461</v>
      </c>
      <c r="M24" s="0" t="n">
        <v>79</v>
      </c>
      <c r="N24" s="0" t="n">
        <v>17.25</v>
      </c>
      <c r="S24" s="0" t="n">
        <v>314.97</v>
      </c>
      <c r="V24" s="0" t="n">
        <f aca="false">$B$37*X24</f>
        <v>118.93461</v>
      </c>
      <c r="W24" s="0" t="n">
        <v>79</v>
      </c>
      <c r="X24" s="0" t="n">
        <v>17.25</v>
      </c>
    </row>
    <row r="25" customFormat="false" ht="14.25" hidden="false" customHeight="false" outlineLevel="0" collapsed="false">
      <c r="B25" s="0" t="n">
        <f aca="false">B24+30</f>
        <v>660</v>
      </c>
      <c r="C25" s="0" t="n">
        <v>93.1</v>
      </c>
      <c r="D25" s="0" t="n">
        <v>18.25</v>
      </c>
      <c r="E25" s="0" t="n">
        <f aca="false">D25* 6.89476</f>
        <v>125.82937</v>
      </c>
      <c r="F25" s="0" t="n">
        <f aca="false">C25</f>
        <v>93.1</v>
      </c>
      <c r="H25" s="0" t="n">
        <f aca="false">J25*$B$37</f>
        <v>120.6583</v>
      </c>
      <c r="I25" s="0" t="n">
        <v>84.4</v>
      </c>
      <c r="J25" s="0" t="n">
        <v>17.5</v>
      </c>
      <c r="L25" s="0" t="n">
        <f aca="false">$B$37*N25</f>
        <v>118.93461</v>
      </c>
      <c r="M25" s="0" t="n">
        <v>77</v>
      </c>
      <c r="N25" s="0" t="n">
        <v>17.25</v>
      </c>
      <c r="S25" s="0" t="n">
        <v>296.98</v>
      </c>
      <c r="V25" s="0" t="n">
        <f aca="false">$B$37*X25</f>
        <v>117.21092</v>
      </c>
      <c r="W25" s="0" t="n">
        <v>77</v>
      </c>
      <c r="X25" s="0" t="n">
        <v>17</v>
      </c>
    </row>
    <row r="26" customFormat="false" ht="14.25" hidden="false" customHeight="false" outlineLevel="0" collapsed="false">
      <c r="B26" s="0" t="n">
        <f aca="false">B25+30</f>
        <v>690</v>
      </c>
      <c r="C26" s="0" t="n">
        <v>92</v>
      </c>
      <c r="D26" s="0" t="n">
        <v>18</v>
      </c>
      <c r="E26" s="0" t="n">
        <f aca="false">D26* 6.89476</f>
        <v>124.10568</v>
      </c>
      <c r="F26" s="0" t="n">
        <f aca="false">C26</f>
        <v>92</v>
      </c>
      <c r="H26" s="0" t="n">
        <f aca="false">J26*$B$37</f>
        <v>118.93461</v>
      </c>
      <c r="I26" s="0" t="n">
        <v>80.4</v>
      </c>
      <c r="J26" s="0" t="n">
        <v>17.25</v>
      </c>
      <c r="L26" s="0" t="n">
        <f aca="false">$B$37*N26</f>
        <v>117.21092</v>
      </c>
      <c r="M26" s="0" t="n">
        <v>75</v>
      </c>
      <c r="N26" s="0" t="n">
        <v>17</v>
      </c>
      <c r="V26" s="0" t="n">
        <f aca="false">$B$37*X26</f>
        <v>115.48723</v>
      </c>
      <c r="W26" s="0" t="n">
        <v>70</v>
      </c>
      <c r="X26" s="0" t="n">
        <v>16.75</v>
      </c>
    </row>
    <row r="27" customFormat="false" ht="14.25" hidden="false" customHeight="false" outlineLevel="0" collapsed="false">
      <c r="B27" s="0" t="n">
        <f aca="false">B26+30</f>
        <v>720</v>
      </c>
      <c r="C27" s="0" t="n">
        <v>89.1</v>
      </c>
      <c r="D27" s="0" t="n">
        <v>18</v>
      </c>
      <c r="E27" s="0" t="n">
        <f aca="false">D27* 6.89476</f>
        <v>124.10568</v>
      </c>
      <c r="F27" s="0" t="n">
        <f aca="false">C27</f>
        <v>89.1</v>
      </c>
      <c r="H27" s="0" t="n">
        <f aca="false">J27*$B$37</f>
        <v>117.21092</v>
      </c>
      <c r="I27" s="0" t="n">
        <v>75.6</v>
      </c>
      <c r="J27" s="0" t="n">
        <v>17</v>
      </c>
      <c r="L27" s="0" t="n">
        <f aca="false">$B$37*N27</f>
        <v>117.21092</v>
      </c>
      <c r="M27" s="0" t="n">
        <v>73</v>
      </c>
      <c r="N27" s="0" t="n">
        <v>17</v>
      </c>
      <c r="V27" s="0" t="n">
        <f aca="false">$B$37*X27</f>
        <v>115.48723</v>
      </c>
      <c r="W27" s="0" t="n">
        <v>68</v>
      </c>
      <c r="X27" s="0" t="n">
        <v>16.75</v>
      </c>
    </row>
    <row r="28" customFormat="false" ht="14.25" hidden="false" customHeight="false" outlineLevel="0" collapsed="false">
      <c r="B28" s="0" t="n">
        <f aca="false">B27+30</f>
        <v>750</v>
      </c>
      <c r="C28" s="0" t="n">
        <v>87.7</v>
      </c>
      <c r="D28" s="0" t="n">
        <v>18</v>
      </c>
      <c r="E28" s="0" t="n">
        <f aca="false">D28* 6.89476</f>
        <v>124.10568</v>
      </c>
      <c r="F28" s="0" t="n">
        <f aca="false">C28</f>
        <v>87.7</v>
      </c>
      <c r="H28" s="0" t="n">
        <f aca="false">J28*$B$37</f>
        <v>117.21092</v>
      </c>
      <c r="I28" s="0" t="n">
        <v>70.4</v>
      </c>
      <c r="J28" s="0" t="n">
        <v>17</v>
      </c>
      <c r="L28" s="0" t="n">
        <f aca="false">$B$37*N28</f>
        <v>117.21092</v>
      </c>
      <c r="M28" s="0" t="n">
        <v>71.3</v>
      </c>
      <c r="N28" s="0" t="n">
        <v>17</v>
      </c>
      <c r="V28" s="0" t="n">
        <f aca="false">$B$37*X28</f>
        <v>113.76354</v>
      </c>
      <c r="W28" s="0" t="n">
        <v>64.3</v>
      </c>
      <c r="X28" s="0" t="n">
        <v>16.5</v>
      </c>
    </row>
    <row r="29" customFormat="false" ht="14.25" hidden="false" customHeight="false" outlineLevel="0" collapsed="false">
      <c r="B29" s="0" t="n">
        <f aca="false">B28+30</f>
        <v>780</v>
      </c>
      <c r="C29" s="0" t="n">
        <v>86.4</v>
      </c>
      <c r="D29" s="0" t="n">
        <v>18</v>
      </c>
      <c r="E29" s="0" t="n">
        <f aca="false">D29* 6.89476</f>
        <v>124.10568</v>
      </c>
      <c r="F29" s="0" t="n">
        <f aca="false">C29</f>
        <v>86.4</v>
      </c>
      <c r="H29" s="0" t="n">
        <f aca="false">J29*$B$37</f>
        <v>115.48723</v>
      </c>
      <c r="I29" s="0" t="n">
        <v>67.7</v>
      </c>
      <c r="J29" s="0" t="n">
        <v>16.75</v>
      </c>
      <c r="L29" s="0" t="n">
        <f aca="false">$B$37*N29</f>
        <v>115.48723</v>
      </c>
      <c r="M29" s="0" t="n">
        <v>68.5</v>
      </c>
      <c r="N29" s="0" t="n">
        <v>16.75</v>
      </c>
    </row>
    <row r="30" customFormat="false" ht="14.25" hidden="false" customHeight="false" outlineLevel="0" collapsed="false">
      <c r="B30" s="0" t="n">
        <f aca="false">B29+30</f>
        <v>810</v>
      </c>
      <c r="C30" s="0" t="n">
        <v>83.2</v>
      </c>
      <c r="D30" s="0" t="n">
        <v>17.75</v>
      </c>
      <c r="E30" s="0" t="n">
        <f aca="false">D30* 6.89476</f>
        <v>122.38199</v>
      </c>
      <c r="F30" s="0" t="n">
        <f aca="false">C30</f>
        <v>83.2</v>
      </c>
      <c r="H30" s="0" t="n">
        <f aca="false">J30*$B$37</f>
        <v>113.76354</v>
      </c>
      <c r="I30" s="0" t="n">
        <v>64.2</v>
      </c>
      <c r="J30" s="0" t="n">
        <v>16.5</v>
      </c>
      <c r="L30" s="0" t="n">
        <f aca="false">$B$37*N30</f>
        <v>115.48723</v>
      </c>
      <c r="M30" s="0" t="n">
        <v>67</v>
      </c>
      <c r="N30" s="0" t="n">
        <v>16.75</v>
      </c>
    </row>
    <row r="31" customFormat="false" ht="14.25" hidden="false" customHeight="false" outlineLevel="0" collapsed="false">
      <c r="B31" s="0" t="n">
        <f aca="false">B30+30</f>
        <v>840</v>
      </c>
      <c r="C31" s="0" t="n">
        <v>80.4</v>
      </c>
      <c r="D31" s="0" t="n">
        <v>17.75</v>
      </c>
      <c r="E31" s="0" t="n">
        <f aca="false">D31* 6.89476</f>
        <v>122.38199</v>
      </c>
      <c r="F31" s="0" t="n">
        <f aca="false">C31</f>
        <v>80.4</v>
      </c>
      <c r="H31" s="0" t="n">
        <f aca="false">J31*$B$37</f>
        <v>112.03985</v>
      </c>
      <c r="I31" s="0" t="n">
        <v>59.5</v>
      </c>
      <c r="J31" s="0" t="n">
        <v>16.25</v>
      </c>
      <c r="L31" s="0" t="n">
        <f aca="false">$B$37*N31</f>
        <v>115.48723</v>
      </c>
      <c r="M31" s="0" t="n">
        <v>65.6</v>
      </c>
      <c r="N31" s="0" t="n">
        <v>16.75</v>
      </c>
    </row>
    <row r="32" customFormat="false" ht="14.25" hidden="false" customHeight="false" outlineLevel="0" collapsed="false">
      <c r="B32" s="0" t="n">
        <f aca="false">B31+30</f>
        <v>870</v>
      </c>
      <c r="C32" s="0" t="n">
        <v>75.4</v>
      </c>
      <c r="D32" s="0" t="n">
        <v>17.5</v>
      </c>
      <c r="E32" s="0" t="n">
        <f aca="false">D32* 6.89476</f>
        <v>120.6583</v>
      </c>
      <c r="F32" s="0" t="n">
        <f aca="false">C32</f>
        <v>75.4</v>
      </c>
      <c r="H32" s="0" t="n">
        <f aca="false">J32*$B$37</f>
        <v>110.31616</v>
      </c>
      <c r="I32" s="0" t="n">
        <v>57</v>
      </c>
      <c r="J32" s="0" t="n">
        <v>16</v>
      </c>
      <c r="L32" s="0" t="n">
        <f aca="false">$B$37*N32</f>
        <v>113.76354</v>
      </c>
      <c r="M32" s="0" t="n">
        <v>64.4</v>
      </c>
      <c r="N32" s="0" t="n">
        <v>16.5</v>
      </c>
    </row>
    <row r="33" customFormat="false" ht="14.25" hidden="false" customHeight="false" outlineLevel="0" collapsed="false">
      <c r="B33" s="0" t="n">
        <f aca="false">B32+30</f>
        <v>900</v>
      </c>
      <c r="C33" s="0" t="n">
        <v>71</v>
      </c>
      <c r="D33" s="0" t="n">
        <v>17</v>
      </c>
      <c r="E33" s="0" t="n">
        <f aca="false">D33* 6.89476</f>
        <v>117.21092</v>
      </c>
      <c r="F33" s="0" t="n">
        <f aca="false">C33</f>
        <v>71</v>
      </c>
      <c r="L33" s="0" t="n">
        <f aca="false">$B$37*N33</f>
        <v>113.76354</v>
      </c>
      <c r="M33" s="0" t="n">
        <v>63</v>
      </c>
      <c r="N33" s="0" t="n">
        <v>16.5</v>
      </c>
    </row>
    <row r="34" customFormat="false" ht="14.25" hidden="false" customHeight="false" outlineLevel="0" collapsed="false">
      <c r="B34" s="0" t="n">
        <f aca="false">B33+30</f>
        <v>930</v>
      </c>
      <c r="C34" s="0" t="n">
        <v>67.2</v>
      </c>
      <c r="D34" s="0" t="n">
        <v>17</v>
      </c>
      <c r="E34" s="0" t="n">
        <f aca="false">D34* 6.89476</f>
        <v>117.21092</v>
      </c>
      <c r="F34" s="0" t="n">
        <f aca="false">C34</f>
        <v>67.2</v>
      </c>
      <c r="L34" s="0" t="n">
        <f aca="false">$B$37*N34</f>
        <v>113.76354</v>
      </c>
      <c r="M34" s="0" t="n">
        <v>62.3</v>
      </c>
      <c r="N34" s="0" t="n">
        <v>16.5</v>
      </c>
    </row>
    <row r="35" customFormat="false" ht="14.25" hidden="false" customHeight="false" outlineLevel="0" collapsed="false">
      <c r="L35" s="0" t="n">
        <f aca="false">$B$37*N35</f>
        <v>112.03985</v>
      </c>
      <c r="M35" s="0" t="n">
        <v>61</v>
      </c>
      <c r="N35" s="0" t="n">
        <v>16.25</v>
      </c>
    </row>
    <row r="37" customFormat="false" ht="14.25" hidden="false" customHeight="false" outlineLevel="0" collapsed="false">
      <c r="B37" s="0" t="n">
        <v>6.89476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L130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K145" activeCellId="0" sqref="K145"/>
    </sheetView>
  </sheetViews>
  <sheetFormatPr defaultColWidth="7.51953125" defaultRowHeight="14.25" zeroHeight="false" outlineLevelRow="0" outlineLevelCol="0"/>
  <cols>
    <col collapsed="false" customWidth="true" hidden="false" outlineLevel="0" max="3" min="3" style="0" width="19.86"/>
    <col collapsed="false" customWidth="true" hidden="false" outlineLevel="0" max="4" min="4" style="0" width="19.74"/>
    <col collapsed="false" customWidth="true" hidden="false" outlineLevel="0" max="5" min="5" style="0" width="10.72"/>
    <col collapsed="false" customWidth="true" hidden="false" outlineLevel="0" max="6" min="6" style="0" width="9.13"/>
    <col collapsed="false" customWidth="true" hidden="false" outlineLevel="0" max="7" min="7" style="0" width="10.38"/>
    <col collapsed="false" customWidth="true" hidden="false" outlineLevel="0" max="8" min="8" style="0" width="9.71"/>
    <col collapsed="false" customWidth="true" hidden="false" outlineLevel="0" max="9" min="9" style="0" width="10.27"/>
    <col collapsed="false" customWidth="true" hidden="false" outlineLevel="0" max="10" min="10" style="0" width="10.16"/>
    <col collapsed="false" customWidth="true" hidden="false" outlineLevel="0" max="11" min="11" style="0" width="11.28"/>
    <col collapsed="false" customWidth="true" hidden="false" outlineLevel="0" max="12" min="12" style="0" width="9.47"/>
    <col collapsed="false" customWidth="true" hidden="false" outlineLevel="0" max="15" min="15" style="0" width="10.93"/>
  </cols>
  <sheetData>
    <row r="2" customFormat="false" ht="14.25" hidden="false" customHeight="false" outlineLevel="0" collapsed="false">
      <c r="C2" s="1" t="s">
        <v>6</v>
      </c>
    </row>
    <row r="4" customFormat="false" ht="14.25" hidden="false" customHeight="false" outlineLevel="0" collapsed="false">
      <c r="C4" s="0" t="s">
        <v>7</v>
      </c>
      <c r="D4" s="0" t="n">
        <v>0.1</v>
      </c>
    </row>
    <row r="5" customFormat="false" ht="14.25" hidden="false" customHeight="false" outlineLevel="0" collapsed="false">
      <c r="C5" s="0" t="s">
        <v>8</v>
      </c>
      <c r="D5" s="0" t="n">
        <v>0.25</v>
      </c>
    </row>
    <row r="7" customFormat="false" ht="14.25" hidden="false" customHeight="true" outlineLevel="0" collapsed="false">
      <c r="C7" s="2" t="s">
        <v>9</v>
      </c>
      <c r="D7" s="2"/>
      <c r="E7" s="3" t="s">
        <v>10</v>
      </c>
      <c r="F7" s="3"/>
      <c r="G7" s="2" t="s">
        <v>11</v>
      </c>
      <c r="H7" s="2"/>
      <c r="I7" s="2" t="s">
        <v>12</v>
      </c>
      <c r="J7" s="2"/>
      <c r="K7" s="2" t="s">
        <v>13</v>
      </c>
      <c r="L7" s="2"/>
    </row>
    <row r="8" customFormat="false" ht="14.25" hidden="false" customHeight="false" outlineLevel="0" collapsed="false">
      <c r="C8" s="0" t="s">
        <v>14</v>
      </c>
      <c r="D8" s="0" t="s">
        <v>15</v>
      </c>
      <c r="E8" s="0" t="s">
        <v>5</v>
      </c>
      <c r="F8" s="0" t="s">
        <v>4</v>
      </c>
      <c r="G8" s="0" t="s">
        <v>5</v>
      </c>
      <c r="H8" s="0" t="s">
        <v>4</v>
      </c>
      <c r="I8" s="0" t="s">
        <v>5</v>
      </c>
      <c r="J8" s="0" t="s">
        <v>4</v>
      </c>
      <c r="K8" s="0" t="s">
        <v>5</v>
      </c>
      <c r="L8" s="0" t="s">
        <v>4</v>
      </c>
    </row>
    <row r="9" customFormat="false" ht="14.25" hidden="false" customHeight="false" outlineLevel="0" collapsed="false">
      <c r="C9" s="4" t="n">
        <v>22.5</v>
      </c>
      <c r="D9" s="5" t="n">
        <v>15</v>
      </c>
      <c r="E9" s="4" t="n">
        <v>18.3</v>
      </c>
      <c r="F9" s="5" t="n">
        <v>14.75</v>
      </c>
      <c r="G9" s="4" t="n">
        <v>19.5</v>
      </c>
      <c r="H9" s="5" t="n">
        <v>14.25</v>
      </c>
      <c r="I9" s="4" t="n">
        <v>19.7</v>
      </c>
      <c r="J9" s="5" t="n">
        <v>14.5</v>
      </c>
      <c r="K9" s="4" t="n">
        <v>20.5</v>
      </c>
      <c r="L9" s="5" t="n">
        <v>14.5</v>
      </c>
    </row>
    <row r="10" customFormat="false" ht="14.25" hidden="false" customHeight="false" outlineLevel="0" collapsed="false">
      <c r="C10" s="4" t="n">
        <v>25.3</v>
      </c>
      <c r="D10" s="5" t="n">
        <v>15</v>
      </c>
      <c r="E10" s="4" t="n">
        <v>18.4</v>
      </c>
      <c r="F10" s="5" t="n">
        <v>14.75</v>
      </c>
      <c r="G10" s="4" t="n">
        <v>23</v>
      </c>
      <c r="H10" s="5" t="n">
        <v>14.5</v>
      </c>
      <c r="I10" s="4" t="n">
        <v>23.4</v>
      </c>
      <c r="J10" s="5" t="n">
        <v>14.75</v>
      </c>
      <c r="K10" s="4" t="n">
        <v>23.8</v>
      </c>
      <c r="L10" s="5" t="n">
        <v>14.75</v>
      </c>
    </row>
    <row r="11" customFormat="false" ht="14.25" hidden="false" customHeight="false" outlineLevel="0" collapsed="false">
      <c r="C11" s="4" t="n">
        <v>29.7</v>
      </c>
      <c r="D11" s="5" t="n">
        <v>15</v>
      </c>
      <c r="E11" s="4" t="n">
        <v>22</v>
      </c>
      <c r="F11" s="5" t="n">
        <v>15</v>
      </c>
      <c r="G11" s="4" t="n">
        <v>28</v>
      </c>
      <c r="H11" s="5" t="n">
        <v>14.75</v>
      </c>
      <c r="I11" s="4" t="n">
        <v>32.4</v>
      </c>
      <c r="J11" s="5" t="n">
        <v>15</v>
      </c>
      <c r="K11" s="4" t="n">
        <v>30</v>
      </c>
      <c r="L11" s="5" t="n">
        <v>15</v>
      </c>
    </row>
    <row r="12" customFormat="false" ht="14.25" hidden="false" customHeight="false" outlineLevel="0" collapsed="false">
      <c r="C12" s="4" t="n">
        <v>36.6</v>
      </c>
      <c r="D12" s="5" t="n">
        <v>15.5</v>
      </c>
      <c r="E12" s="4" t="n">
        <v>28.6</v>
      </c>
      <c r="F12" s="5" t="n">
        <v>15.25</v>
      </c>
      <c r="G12" s="4" t="n">
        <v>33</v>
      </c>
      <c r="H12" s="5" t="n">
        <v>15</v>
      </c>
      <c r="I12" s="4" t="n">
        <v>40.3</v>
      </c>
      <c r="J12" s="5" t="n">
        <v>15.25</v>
      </c>
      <c r="K12" s="4" t="n">
        <v>36.7</v>
      </c>
      <c r="L12" s="5" t="n">
        <v>15.25</v>
      </c>
    </row>
    <row r="13" customFormat="false" ht="14.25" hidden="false" customHeight="false" outlineLevel="0" collapsed="false">
      <c r="C13" s="4" t="n">
        <v>42.5</v>
      </c>
      <c r="D13" s="5" t="n">
        <v>16</v>
      </c>
      <c r="E13" s="4" t="n">
        <v>34</v>
      </c>
      <c r="F13" s="5" t="n">
        <v>15.25</v>
      </c>
      <c r="G13" s="4" t="n">
        <v>44</v>
      </c>
      <c r="H13" s="5" t="n">
        <v>15.25</v>
      </c>
      <c r="I13" s="4" t="n">
        <v>45.7</v>
      </c>
      <c r="J13" s="5" t="n">
        <v>15.5</v>
      </c>
      <c r="K13" s="4" t="n">
        <v>44.1</v>
      </c>
      <c r="L13" s="5" t="n">
        <v>15.5</v>
      </c>
    </row>
    <row r="14" customFormat="false" ht="14.25" hidden="false" customHeight="false" outlineLevel="0" collapsed="false">
      <c r="C14" s="4" t="n">
        <v>49</v>
      </c>
      <c r="D14" s="5" t="n">
        <v>16</v>
      </c>
      <c r="E14" s="4" t="n">
        <v>40.9</v>
      </c>
      <c r="F14" s="5" t="n">
        <v>15.75</v>
      </c>
      <c r="G14" s="4" t="n">
        <v>47.2</v>
      </c>
      <c r="H14" s="5" t="n">
        <v>15.5</v>
      </c>
      <c r="I14" s="4" t="n">
        <v>55.5</v>
      </c>
      <c r="J14" s="5" t="n">
        <v>16</v>
      </c>
      <c r="K14" s="4" t="n">
        <v>48.4</v>
      </c>
      <c r="L14" s="5" t="n">
        <v>15.75</v>
      </c>
    </row>
    <row r="15" customFormat="false" ht="14.25" hidden="false" customHeight="false" outlineLevel="0" collapsed="false">
      <c r="C15" s="4" t="n">
        <v>56</v>
      </c>
      <c r="D15" s="5" t="n">
        <v>16.5</v>
      </c>
      <c r="E15" s="4" t="n">
        <v>48.4</v>
      </c>
      <c r="F15" s="5" t="n">
        <v>16</v>
      </c>
      <c r="G15" s="4" t="n">
        <v>50.5</v>
      </c>
      <c r="H15" s="5" t="n">
        <v>15.75</v>
      </c>
      <c r="I15" s="4" t="n">
        <v>62.2</v>
      </c>
      <c r="J15" s="5" t="n">
        <v>16.25</v>
      </c>
      <c r="K15" s="4" t="n">
        <v>52.3</v>
      </c>
      <c r="L15" s="5" t="n">
        <v>16</v>
      </c>
    </row>
    <row r="16" customFormat="false" ht="14.25" hidden="false" customHeight="false" outlineLevel="0" collapsed="false">
      <c r="C16" s="4" t="n">
        <v>61.5</v>
      </c>
      <c r="D16" s="5" t="n">
        <v>16.75</v>
      </c>
      <c r="E16" s="4" t="n">
        <v>54.4</v>
      </c>
      <c r="F16" s="5" t="n">
        <v>16.25</v>
      </c>
      <c r="G16" s="4" t="n">
        <v>55.2</v>
      </c>
      <c r="H16" s="5" t="n">
        <v>16</v>
      </c>
      <c r="I16" s="4" t="n">
        <v>64.5</v>
      </c>
      <c r="J16" s="5" t="n">
        <v>16.5</v>
      </c>
      <c r="K16" s="4" t="n">
        <v>60</v>
      </c>
      <c r="L16" s="5" t="n">
        <v>16.25</v>
      </c>
    </row>
    <row r="17" customFormat="false" ht="14.25" hidden="false" customHeight="false" outlineLevel="0" collapsed="false">
      <c r="C17" s="4" t="n">
        <v>68.6</v>
      </c>
      <c r="D17" s="5" t="n">
        <v>17</v>
      </c>
      <c r="E17" s="4" t="n">
        <v>60.5</v>
      </c>
      <c r="F17" s="5" t="n">
        <v>16.5</v>
      </c>
      <c r="G17" s="4" t="n">
        <v>63.1</v>
      </c>
      <c r="H17" s="5" t="n">
        <v>16.25</v>
      </c>
      <c r="I17" s="4" t="n">
        <v>67.6</v>
      </c>
      <c r="J17" s="5" t="n">
        <v>16.75</v>
      </c>
      <c r="K17" s="4" t="n">
        <v>66</v>
      </c>
      <c r="L17" s="5" t="n">
        <v>16.5</v>
      </c>
    </row>
    <row r="18" customFormat="false" ht="14.25" hidden="false" customHeight="false" outlineLevel="0" collapsed="false">
      <c r="C18" s="4" t="n">
        <v>77.1</v>
      </c>
      <c r="D18" s="5" t="n">
        <v>17</v>
      </c>
      <c r="E18" s="4" t="n">
        <v>67.4</v>
      </c>
      <c r="F18" s="5" t="n">
        <v>17</v>
      </c>
      <c r="G18" s="4" t="n">
        <v>66.4</v>
      </c>
      <c r="H18" s="5" t="n">
        <v>16.5</v>
      </c>
      <c r="I18" s="4" t="n">
        <v>74.6</v>
      </c>
      <c r="J18" s="5" t="n">
        <v>17</v>
      </c>
      <c r="K18" s="4" t="n">
        <v>72.8</v>
      </c>
      <c r="L18" s="5" t="n">
        <v>17</v>
      </c>
    </row>
    <row r="19" customFormat="false" ht="14.25" hidden="false" customHeight="false" outlineLevel="0" collapsed="false">
      <c r="C19" s="4" t="n">
        <v>80.5</v>
      </c>
      <c r="D19" s="5" t="n">
        <v>17.5</v>
      </c>
      <c r="E19" s="4" t="n">
        <v>73.5</v>
      </c>
      <c r="F19" s="5" t="n">
        <v>17</v>
      </c>
      <c r="G19" s="4" t="n">
        <v>70</v>
      </c>
      <c r="H19" s="5" t="n">
        <v>16.75</v>
      </c>
      <c r="I19" s="4"/>
      <c r="K19" s="4" t="n">
        <v>76.8</v>
      </c>
      <c r="L19" s="5" t="n">
        <v>17</v>
      </c>
    </row>
    <row r="20" customFormat="false" ht="14.25" hidden="false" customHeight="false" outlineLevel="0" collapsed="false">
      <c r="C20" s="4" t="n">
        <v>85.6</v>
      </c>
      <c r="D20" s="5" t="n">
        <v>17.75</v>
      </c>
      <c r="E20" s="4" t="n">
        <v>79.2</v>
      </c>
      <c r="F20" s="5" t="n">
        <v>17.25</v>
      </c>
      <c r="G20" s="4" t="n">
        <v>78</v>
      </c>
      <c r="H20" s="5" t="n">
        <v>17</v>
      </c>
      <c r="I20" s="4"/>
      <c r="K20" s="4" t="n">
        <v>83</v>
      </c>
      <c r="L20" s="5" t="n">
        <v>17.25</v>
      </c>
    </row>
    <row r="21" customFormat="false" ht="14.25" hidden="false" customHeight="false" outlineLevel="0" collapsed="false">
      <c r="C21" s="4" t="n">
        <v>90.7</v>
      </c>
      <c r="D21" s="5" t="n">
        <v>18</v>
      </c>
      <c r="E21" s="4" t="n">
        <v>84.6</v>
      </c>
      <c r="F21" s="5" t="n">
        <v>17.5</v>
      </c>
      <c r="G21" s="4" t="n">
        <v>86.2</v>
      </c>
      <c r="H21" s="5" t="n">
        <v>17.25</v>
      </c>
      <c r="I21" s="4"/>
      <c r="K21" s="4" t="n">
        <v>87.2</v>
      </c>
      <c r="L21" s="5" t="n">
        <v>17.5</v>
      </c>
    </row>
    <row r="22" customFormat="false" ht="14.25" hidden="false" customHeight="false" outlineLevel="0" collapsed="false">
      <c r="C22" s="4" t="n">
        <v>96.6</v>
      </c>
      <c r="D22" s="5" t="n">
        <v>18</v>
      </c>
      <c r="E22" s="4" t="n">
        <v>90.7</v>
      </c>
      <c r="F22" s="5" t="n">
        <v>18</v>
      </c>
      <c r="G22" s="4" t="n">
        <v>90</v>
      </c>
      <c r="H22" s="5" t="n">
        <v>17.5</v>
      </c>
      <c r="I22" s="4"/>
      <c r="K22" s="4" t="n">
        <v>91.3</v>
      </c>
      <c r="L22" s="5" t="n">
        <v>18</v>
      </c>
    </row>
    <row r="23" customFormat="false" ht="14.25" hidden="false" customHeight="false" outlineLevel="0" collapsed="false">
      <c r="C23" s="4" t="n">
        <v>100.3</v>
      </c>
      <c r="D23" s="5" t="n">
        <v>18.5</v>
      </c>
      <c r="E23" s="4" t="n">
        <v>95.7</v>
      </c>
      <c r="F23" s="5" t="n">
        <v>18</v>
      </c>
      <c r="G23" s="4" t="n">
        <v>92</v>
      </c>
      <c r="H23" s="5" t="n">
        <v>17.75</v>
      </c>
      <c r="I23" s="4"/>
      <c r="K23" s="4" t="n">
        <v>96.6</v>
      </c>
      <c r="L23" s="5" t="n">
        <v>18</v>
      </c>
    </row>
    <row r="24" customFormat="false" ht="14.25" hidden="false" customHeight="false" outlineLevel="0" collapsed="false">
      <c r="C24" s="4" t="n">
        <v>102.2</v>
      </c>
      <c r="D24" s="5" t="n">
        <v>18.75</v>
      </c>
      <c r="E24" s="4" t="n">
        <v>100.4</v>
      </c>
      <c r="F24" s="5" t="n">
        <v>18.25</v>
      </c>
      <c r="G24" s="4" t="n">
        <v>98.6</v>
      </c>
      <c r="H24" s="5" t="n">
        <v>18</v>
      </c>
      <c r="I24" s="4"/>
      <c r="K24" s="4" t="n">
        <v>99.6</v>
      </c>
      <c r="L24" s="5" t="n">
        <v>18</v>
      </c>
    </row>
    <row r="25" customFormat="false" ht="14.25" hidden="false" customHeight="false" outlineLevel="0" collapsed="false">
      <c r="C25" s="4" t="n">
        <v>102.7</v>
      </c>
      <c r="D25" s="5" t="n">
        <v>19</v>
      </c>
      <c r="E25" s="4" t="n">
        <v>99.8</v>
      </c>
      <c r="F25" s="5" t="n">
        <v>18.25</v>
      </c>
      <c r="G25" s="4" t="n">
        <v>95.4</v>
      </c>
      <c r="H25" s="5" t="n">
        <v>18</v>
      </c>
      <c r="I25" s="4"/>
      <c r="K25" s="4" t="n">
        <v>99.7</v>
      </c>
      <c r="L25" s="5" t="n">
        <v>18</v>
      </c>
    </row>
    <row r="26" customFormat="false" ht="14.25" hidden="false" customHeight="false" outlineLevel="0" collapsed="false">
      <c r="C26" s="4" t="n">
        <v>101</v>
      </c>
      <c r="D26" s="5" t="n">
        <v>18.75</v>
      </c>
      <c r="E26" s="4" t="n">
        <v>94</v>
      </c>
      <c r="F26" s="5" t="n">
        <v>18</v>
      </c>
      <c r="G26" s="4" t="n">
        <v>89.4</v>
      </c>
      <c r="H26" s="5" t="n">
        <v>17.75</v>
      </c>
      <c r="I26" s="4"/>
      <c r="K26" s="4" t="n">
        <v>89</v>
      </c>
      <c r="L26" s="5" t="n">
        <v>17.5</v>
      </c>
    </row>
    <row r="27" customFormat="false" ht="14.25" hidden="false" customHeight="false" outlineLevel="0" collapsed="false">
      <c r="C27" s="4" t="n">
        <v>100.1</v>
      </c>
      <c r="D27" s="5" t="n">
        <v>18.5</v>
      </c>
      <c r="E27" s="4" t="n">
        <v>93.1</v>
      </c>
      <c r="F27" s="5" t="n">
        <v>18</v>
      </c>
      <c r="G27" s="4" t="n">
        <v>86.5</v>
      </c>
      <c r="H27" s="5" t="n">
        <v>17.5</v>
      </c>
      <c r="I27" s="4"/>
      <c r="K27" s="4" t="n">
        <v>87.2</v>
      </c>
      <c r="L27" s="5" t="n">
        <v>17.75</v>
      </c>
    </row>
    <row r="28" customFormat="false" ht="14.25" hidden="false" customHeight="false" outlineLevel="0" collapsed="false">
      <c r="C28" s="4" t="n">
        <v>99.2</v>
      </c>
      <c r="D28" s="5" t="n">
        <v>18.5</v>
      </c>
      <c r="E28" s="4" t="n">
        <v>89.1</v>
      </c>
      <c r="F28" s="5" t="n">
        <v>18</v>
      </c>
      <c r="G28" s="4" t="n">
        <v>84.6</v>
      </c>
      <c r="H28" s="5" t="n">
        <v>17.5</v>
      </c>
      <c r="I28" s="4"/>
      <c r="K28" s="4" t="n">
        <v>83.7</v>
      </c>
      <c r="L28" s="5" t="n">
        <v>17.5</v>
      </c>
    </row>
    <row r="29" customFormat="false" ht="14.25" hidden="false" customHeight="false" outlineLevel="0" collapsed="false">
      <c r="C29" s="4" t="n">
        <v>97.3</v>
      </c>
      <c r="D29" s="5" t="n">
        <v>18.5</v>
      </c>
      <c r="E29" s="4" t="n">
        <v>87.7</v>
      </c>
      <c r="F29" s="5" t="n">
        <v>17.75</v>
      </c>
      <c r="G29" s="4" t="n">
        <v>83</v>
      </c>
      <c r="H29" s="5" t="n">
        <v>17.5</v>
      </c>
      <c r="I29" s="4"/>
      <c r="K29" s="4" t="n">
        <v>81.1</v>
      </c>
      <c r="L29" s="5" t="n">
        <v>17.25</v>
      </c>
    </row>
    <row r="30" customFormat="false" ht="14.25" hidden="false" customHeight="false" outlineLevel="0" collapsed="false">
      <c r="C30" s="4" t="n">
        <v>95.4</v>
      </c>
      <c r="D30" s="5" t="n">
        <v>18.5</v>
      </c>
      <c r="E30" s="4" t="n">
        <v>86.1</v>
      </c>
      <c r="F30" s="5" t="n">
        <v>17.75</v>
      </c>
      <c r="G30" s="4" t="n">
        <v>79</v>
      </c>
      <c r="H30" s="5" t="n">
        <v>17.25</v>
      </c>
      <c r="I30" s="4"/>
      <c r="K30" s="4" t="n">
        <v>79</v>
      </c>
      <c r="L30" s="5" t="n">
        <v>17.25</v>
      </c>
    </row>
    <row r="31" customFormat="false" ht="14.25" hidden="false" customHeight="false" outlineLevel="0" collapsed="false">
      <c r="C31" s="4" t="n">
        <v>93.1</v>
      </c>
      <c r="D31" s="5" t="n">
        <v>18.25</v>
      </c>
      <c r="E31" s="4" t="n">
        <v>84.4</v>
      </c>
      <c r="F31" s="5" t="n">
        <v>17.5</v>
      </c>
      <c r="G31" s="4" t="n">
        <v>77</v>
      </c>
      <c r="H31" s="5" t="n">
        <v>17.25</v>
      </c>
      <c r="I31" s="4"/>
      <c r="K31" s="4" t="n">
        <v>77</v>
      </c>
      <c r="L31" s="5" t="n">
        <v>17</v>
      </c>
    </row>
    <row r="32" customFormat="false" ht="14.25" hidden="false" customHeight="false" outlineLevel="0" collapsed="false">
      <c r="C32" s="4" t="n">
        <v>92</v>
      </c>
      <c r="D32" s="5" t="n">
        <v>18</v>
      </c>
      <c r="E32" s="4" t="n">
        <v>80.4</v>
      </c>
      <c r="F32" s="5" t="n">
        <v>17.25</v>
      </c>
      <c r="G32" s="4" t="n">
        <v>75</v>
      </c>
      <c r="H32" s="5" t="n">
        <v>17</v>
      </c>
      <c r="I32" s="4"/>
      <c r="K32" s="4" t="n">
        <v>70</v>
      </c>
      <c r="L32" s="5" t="n">
        <v>16.75</v>
      </c>
    </row>
    <row r="33" customFormat="false" ht="14.25" hidden="false" customHeight="false" outlineLevel="0" collapsed="false">
      <c r="C33" s="4" t="n">
        <v>89.1</v>
      </c>
      <c r="D33" s="5" t="n">
        <v>18</v>
      </c>
      <c r="E33" s="4" t="n">
        <v>75.6</v>
      </c>
      <c r="F33" s="5" t="n">
        <v>17</v>
      </c>
      <c r="G33" s="4" t="n">
        <v>73</v>
      </c>
      <c r="H33" s="5" t="n">
        <v>17</v>
      </c>
      <c r="I33" s="4"/>
      <c r="K33" s="4" t="n">
        <v>68</v>
      </c>
      <c r="L33" s="5" t="n">
        <v>16.75</v>
      </c>
    </row>
    <row r="34" customFormat="false" ht="14.25" hidden="false" customHeight="false" outlineLevel="0" collapsed="false">
      <c r="C34" s="4" t="n">
        <v>87.7</v>
      </c>
      <c r="D34" s="5" t="n">
        <v>18</v>
      </c>
      <c r="E34" s="4" t="n">
        <v>70.4</v>
      </c>
      <c r="F34" s="5" t="n">
        <v>17</v>
      </c>
      <c r="G34" s="4" t="n">
        <v>71.3</v>
      </c>
      <c r="H34" s="5" t="n">
        <v>17</v>
      </c>
      <c r="I34" s="4"/>
      <c r="K34" s="4" t="n">
        <v>64.3</v>
      </c>
      <c r="L34" s="5" t="n">
        <v>16.5</v>
      </c>
    </row>
    <row r="35" customFormat="false" ht="14.25" hidden="false" customHeight="false" outlineLevel="0" collapsed="false">
      <c r="C35" s="4" t="n">
        <v>86.4</v>
      </c>
      <c r="D35" s="5" t="n">
        <v>18</v>
      </c>
      <c r="E35" s="4" t="n">
        <v>67.7</v>
      </c>
      <c r="F35" s="5" t="n">
        <v>16.75</v>
      </c>
      <c r="G35" s="4" t="n">
        <v>68.5</v>
      </c>
      <c r="H35" s="5" t="n">
        <v>16.75</v>
      </c>
      <c r="I35" s="4"/>
      <c r="K35" s="4"/>
    </row>
    <row r="36" customFormat="false" ht="14.25" hidden="false" customHeight="false" outlineLevel="0" collapsed="false">
      <c r="C36" s="4" t="n">
        <v>83.2</v>
      </c>
      <c r="D36" s="5" t="n">
        <v>17.75</v>
      </c>
      <c r="E36" s="4" t="n">
        <v>64.2</v>
      </c>
      <c r="F36" s="5" t="n">
        <v>16.5</v>
      </c>
      <c r="G36" s="4" t="n">
        <v>67</v>
      </c>
      <c r="H36" s="5" t="n">
        <v>16.75</v>
      </c>
      <c r="I36" s="4"/>
      <c r="K36" s="4"/>
    </row>
    <row r="37" customFormat="false" ht="14.25" hidden="false" customHeight="false" outlineLevel="0" collapsed="false">
      <c r="C37" s="4" t="n">
        <v>80.4</v>
      </c>
      <c r="D37" s="5" t="n">
        <v>17.75</v>
      </c>
      <c r="E37" s="4" t="n">
        <v>59.5</v>
      </c>
      <c r="F37" s="5" t="n">
        <v>16.25</v>
      </c>
      <c r="G37" s="4" t="n">
        <v>65.6</v>
      </c>
      <c r="H37" s="5" t="n">
        <v>16.75</v>
      </c>
      <c r="I37" s="4"/>
      <c r="K37" s="4"/>
    </row>
    <row r="38" customFormat="false" ht="14.25" hidden="false" customHeight="false" outlineLevel="0" collapsed="false">
      <c r="C38" s="4" t="n">
        <v>75.4</v>
      </c>
      <c r="D38" s="5" t="n">
        <v>17.5</v>
      </c>
      <c r="E38" s="4" t="n">
        <v>57</v>
      </c>
      <c r="F38" s="5" t="n">
        <v>16</v>
      </c>
      <c r="G38" s="4" t="n">
        <v>64.4</v>
      </c>
      <c r="H38" s="5" t="n">
        <v>16.5</v>
      </c>
      <c r="I38" s="4"/>
      <c r="K38" s="4"/>
    </row>
    <row r="39" customFormat="false" ht="14.25" hidden="false" customHeight="false" outlineLevel="0" collapsed="false">
      <c r="C39" s="4" t="n">
        <v>71</v>
      </c>
      <c r="D39" s="5" t="n">
        <v>17</v>
      </c>
      <c r="E39" s="4"/>
      <c r="G39" s="4" t="n">
        <v>63</v>
      </c>
      <c r="H39" s="5" t="n">
        <v>16.5</v>
      </c>
      <c r="I39" s="4"/>
      <c r="K39" s="4"/>
    </row>
    <row r="40" customFormat="false" ht="14.25" hidden="false" customHeight="false" outlineLevel="0" collapsed="false">
      <c r="C40" s="4" t="n">
        <v>67.2</v>
      </c>
      <c r="D40" s="5" t="n">
        <v>17</v>
      </c>
      <c r="G40" s="4" t="n">
        <v>62.3</v>
      </c>
      <c r="H40" s="5" t="n">
        <v>16.5</v>
      </c>
      <c r="I40" s="4"/>
      <c r="K40" s="4"/>
    </row>
    <row r="41" customFormat="false" ht="14.25" hidden="false" customHeight="false" outlineLevel="0" collapsed="false">
      <c r="G41" s="4" t="n">
        <v>61</v>
      </c>
      <c r="H41" s="5" t="n">
        <v>16.25</v>
      </c>
      <c r="K41" s="4"/>
    </row>
    <row r="45" customFormat="false" ht="14.25" hidden="false" customHeight="false" outlineLevel="0" collapsed="false">
      <c r="C45" s="1" t="s">
        <v>16</v>
      </c>
    </row>
    <row r="47" customFormat="false" ht="14.25" hidden="false" customHeight="false" outlineLevel="0" collapsed="false">
      <c r="C47" s="0" t="s">
        <v>17</v>
      </c>
      <c r="D47" s="0" t="n">
        <v>6.894757</v>
      </c>
      <c r="F47" s="0" t="s">
        <v>18</v>
      </c>
    </row>
    <row r="50" customFormat="false" ht="14.25" hidden="false" customHeight="false" outlineLevel="0" collapsed="false">
      <c r="C50" s="0" t="s">
        <v>9</v>
      </c>
      <c r="E50" s="0" t="s">
        <v>10</v>
      </c>
      <c r="G50" s="0" t="s">
        <v>11</v>
      </c>
      <c r="I50" s="0" t="s">
        <v>12</v>
      </c>
      <c r="K50" s="0" t="s">
        <v>13</v>
      </c>
    </row>
    <row r="51" customFormat="false" ht="14.25" hidden="false" customHeight="false" outlineLevel="0" collapsed="false">
      <c r="C51" s="0" t="str">
        <f aca="false">C8</f>
        <v>Temperature (±0.1C)</v>
      </c>
      <c r="D51" s="0" t="s">
        <v>19</v>
      </c>
    </row>
    <row r="52" customFormat="false" ht="14.25" hidden="false" customHeight="false" outlineLevel="0" collapsed="false">
      <c r="C52" s="4" t="n">
        <f aca="false">C9</f>
        <v>22.5</v>
      </c>
      <c r="D52" s="6" t="n">
        <f aca="false">$D$47*D9</f>
        <v>103.421355</v>
      </c>
      <c r="E52" s="4" t="n">
        <f aca="false">E9</f>
        <v>18.3</v>
      </c>
      <c r="F52" s="6" t="n">
        <f aca="false">$D$47*F9</f>
        <v>101.69766575</v>
      </c>
      <c r="G52" s="4" t="n">
        <f aca="false">G9</f>
        <v>19.5</v>
      </c>
      <c r="H52" s="6" t="n">
        <f aca="false">$D$47*H9</f>
        <v>98.25028725</v>
      </c>
      <c r="I52" s="4" t="n">
        <f aca="false">I9</f>
        <v>19.7</v>
      </c>
      <c r="J52" s="6" t="n">
        <f aca="false">$D$47*J9</f>
        <v>99.9739765</v>
      </c>
      <c r="K52" s="4" t="n">
        <f aca="false">K9</f>
        <v>20.5</v>
      </c>
      <c r="L52" s="6" t="n">
        <f aca="false">$D$47*L9</f>
        <v>99.9739765</v>
      </c>
    </row>
    <row r="53" customFormat="false" ht="14.25" hidden="false" customHeight="false" outlineLevel="0" collapsed="false">
      <c r="C53" s="4" t="n">
        <f aca="false">C10</f>
        <v>25.3</v>
      </c>
      <c r="D53" s="6" t="n">
        <f aca="false">$D$47*D10</f>
        <v>103.421355</v>
      </c>
      <c r="E53" s="4" t="n">
        <f aca="false">E10</f>
        <v>18.4</v>
      </c>
      <c r="F53" s="6" t="n">
        <f aca="false">$D$47*F10</f>
        <v>101.69766575</v>
      </c>
      <c r="G53" s="4" t="n">
        <f aca="false">G10</f>
        <v>23</v>
      </c>
      <c r="H53" s="6" t="n">
        <f aca="false">$D$47*H10</f>
        <v>99.9739765</v>
      </c>
      <c r="I53" s="4" t="n">
        <f aca="false">I10</f>
        <v>23.4</v>
      </c>
      <c r="J53" s="6" t="n">
        <f aca="false">$D$47*J10</f>
        <v>101.69766575</v>
      </c>
      <c r="K53" s="4" t="n">
        <f aca="false">K10</f>
        <v>23.8</v>
      </c>
      <c r="L53" s="6" t="n">
        <f aca="false">$D$47*L10</f>
        <v>101.69766575</v>
      </c>
    </row>
    <row r="54" customFormat="false" ht="14.25" hidden="false" customHeight="false" outlineLevel="0" collapsed="false">
      <c r="C54" s="4" t="n">
        <f aca="false">C11</f>
        <v>29.7</v>
      </c>
      <c r="D54" s="6" t="n">
        <f aca="false">$D$47*D11</f>
        <v>103.421355</v>
      </c>
      <c r="E54" s="4" t="n">
        <f aca="false">E11</f>
        <v>22</v>
      </c>
      <c r="F54" s="6" t="n">
        <f aca="false">$D$47*F11</f>
        <v>103.421355</v>
      </c>
      <c r="G54" s="4" t="n">
        <f aca="false">G11</f>
        <v>28</v>
      </c>
      <c r="H54" s="6" t="n">
        <f aca="false">$D$47*H11</f>
        <v>101.69766575</v>
      </c>
      <c r="I54" s="4" t="n">
        <f aca="false">I11</f>
        <v>32.4</v>
      </c>
      <c r="J54" s="6" t="n">
        <f aca="false">$D$47*J11</f>
        <v>103.421355</v>
      </c>
      <c r="K54" s="4" t="n">
        <f aca="false">K11</f>
        <v>30</v>
      </c>
      <c r="L54" s="6" t="n">
        <f aca="false">$D$47*L11</f>
        <v>103.421355</v>
      </c>
    </row>
    <row r="55" customFormat="false" ht="14.25" hidden="false" customHeight="false" outlineLevel="0" collapsed="false">
      <c r="C55" s="4" t="n">
        <f aca="false">C12</f>
        <v>36.6</v>
      </c>
      <c r="D55" s="6" t="n">
        <f aca="false">$D$47*D12</f>
        <v>106.8687335</v>
      </c>
      <c r="E55" s="4" t="n">
        <f aca="false">E12</f>
        <v>28.6</v>
      </c>
      <c r="F55" s="6" t="n">
        <f aca="false">$D$47*F12</f>
        <v>105.14504425</v>
      </c>
      <c r="G55" s="4" t="n">
        <f aca="false">G12</f>
        <v>33</v>
      </c>
      <c r="H55" s="6" t="n">
        <f aca="false">$D$47*H12</f>
        <v>103.421355</v>
      </c>
      <c r="I55" s="4" t="n">
        <f aca="false">I12</f>
        <v>40.3</v>
      </c>
      <c r="J55" s="6" t="n">
        <f aca="false">$D$47*J12</f>
        <v>105.14504425</v>
      </c>
      <c r="K55" s="4" t="n">
        <f aca="false">K12</f>
        <v>36.7</v>
      </c>
      <c r="L55" s="6" t="n">
        <f aca="false">$D$47*L12</f>
        <v>105.14504425</v>
      </c>
    </row>
    <row r="56" customFormat="false" ht="14.25" hidden="false" customHeight="false" outlineLevel="0" collapsed="false">
      <c r="C56" s="4" t="n">
        <f aca="false">C13</f>
        <v>42.5</v>
      </c>
      <c r="D56" s="6" t="n">
        <f aca="false">$D$47*D13</f>
        <v>110.316112</v>
      </c>
      <c r="E56" s="4" t="n">
        <f aca="false">E13</f>
        <v>34</v>
      </c>
      <c r="F56" s="6" t="n">
        <f aca="false">$D$47*F13</f>
        <v>105.14504425</v>
      </c>
      <c r="G56" s="4" t="n">
        <f aca="false">G13</f>
        <v>44</v>
      </c>
      <c r="H56" s="6" t="n">
        <f aca="false">$D$47*H13</f>
        <v>105.14504425</v>
      </c>
      <c r="I56" s="4" t="n">
        <f aca="false">I13</f>
        <v>45.7</v>
      </c>
      <c r="J56" s="6" t="n">
        <f aca="false">$D$47*J13</f>
        <v>106.8687335</v>
      </c>
      <c r="K56" s="4" t="n">
        <f aca="false">K13</f>
        <v>44.1</v>
      </c>
      <c r="L56" s="6" t="n">
        <f aca="false">$D$47*L13</f>
        <v>106.8687335</v>
      </c>
    </row>
    <row r="57" customFormat="false" ht="14.25" hidden="false" customHeight="false" outlineLevel="0" collapsed="false">
      <c r="C57" s="4" t="n">
        <f aca="false">C14</f>
        <v>49</v>
      </c>
      <c r="D57" s="6" t="n">
        <f aca="false">$D$47*D14</f>
        <v>110.316112</v>
      </c>
      <c r="E57" s="4" t="n">
        <f aca="false">E14</f>
        <v>40.9</v>
      </c>
      <c r="F57" s="6" t="n">
        <f aca="false">$D$47*F14</f>
        <v>108.59242275</v>
      </c>
      <c r="G57" s="4" t="n">
        <f aca="false">G14</f>
        <v>47.2</v>
      </c>
      <c r="H57" s="6" t="n">
        <f aca="false">$D$47*H14</f>
        <v>106.8687335</v>
      </c>
      <c r="I57" s="4" t="n">
        <f aca="false">I14</f>
        <v>55.5</v>
      </c>
      <c r="J57" s="6" t="n">
        <f aca="false">$D$47*J14</f>
        <v>110.316112</v>
      </c>
      <c r="K57" s="4" t="n">
        <f aca="false">K14</f>
        <v>48.4</v>
      </c>
      <c r="L57" s="6" t="n">
        <f aca="false">$D$47*L14</f>
        <v>108.59242275</v>
      </c>
    </row>
    <row r="58" customFormat="false" ht="14.25" hidden="false" customHeight="false" outlineLevel="0" collapsed="false">
      <c r="C58" s="4" t="n">
        <f aca="false">C15</f>
        <v>56</v>
      </c>
      <c r="D58" s="6" t="n">
        <f aca="false">$D$47*D15</f>
        <v>113.7634905</v>
      </c>
      <c r="E58" s="4" t="n">
        <f aca="false">E15</f>
        <v>48.4</v>
      </c>
      <c r="F58" s="6" t="n">
        <f aca="false">$D$47*F15</f>
        <v>110.316112</v>
      </c>
      <c r="G58" s="4" t="n">
        <f aca="false">G15</f>
        <v>50.5</v>
      </c>
      <c r="H58" s="6" t="n">
        <f aca="false">$D$47*H15</f>
        <v>108.59242275</v>
      </c>
      <c r="I58" s="4" t="n">
        <f aca="false">I15</f>
        <v>62.2</v>
      </c>
      <c r="J58" s="6" t="n">
        <f aca="false">$D$47*J15</f>
        <v>112.03980125</v>
      </c>
      <c r="K58" s="4" t="n">
        <f aca="false">K15</f>
        <v>52.3</v>
      </c>
      <c r="L58" s="6" t="n">
        <f aca="false">$D$47*L15</f>
        <v>110.316112</v>
      </c>
    </row>
    <row r="59" customFormat="false" ht="14.25" hidden="false" customHeight="false" outlineLevel="0" collapsed="false">
      <c r="C59" s="4" t="n">
        <f aca="false">C16</f>
        <v>61.5</v>
      </c>
      <c r="D59" s="6" t="n">
        <f aca="false">$D$47*D16</f>
        <v>115.48717975</v>
      </c>
      <c r="E59" s="4" t="n">
        <f aca="false">E16</f>
        <v>54.4</v>
      </c>
      <c r="F59" s="6" t="n">
        <f aca="false">$D$47*F16</f>
        <v>112.03980125</v>
      </c>
      <c r="G59" s="4" t="n">
        <f aca="false">G16</f>
        <v>55.2</v>
      </c>
      <c r="H59" s="6" t="n">
        <f aca="false">$D$47*H16</f>
        <v>110.316112</v>
      </c>
      <c r="I59" s="4" t="n">
        <f aca="false">I16</f>
        <v>64.5</v>
      </c>
      <c r="J59" s="6" t="n">
        <f aca="false">$D$47*J16</f>
        <v>113.7634905</v>
      </c>
      <c r="K59" s="4" t="n">
        <f aca="false">K16</f>
        <v>60</v>
      </c>
      <c r="L59" s="6" t="n">
        <f aca="false">$D$47*L16</f>
        <v>112.03980125</v>
      </c>
    </row>
    <row r="60" customFormat="false" ht="14.25" hidden="false" customHeight="false" outlineLevel="0" collapsed="false">
      <c r="C60" s="4" t="n">
        <f aca="false">C17</f>
        <v>68.6</v>
      </c>
      <c r="D60" s="6" t="n">
        <f aca="false">$D$47*D17</f>
        <v>117.210869</v>
      </c>
      <c r="E60" s="4" t="n">
        <f aca="false">E17</f>
        <v>60.5</v>
      </c>
      <c r="F60" s="6" t="n">
        <f aca="false">$D$47*F17</f>
        <v>113.7634905</v>
      </c>
      <c r="G60" s="4" t="n">
        <f aca="false">G17</f>
        <v>63.1</v>
      </c>
      <c r="H60" s="6" t="n">
        <f aca="false">$D$47*H17</f>
        <v>112.03980125</v>
      </c>
      <c r="I60" s="4" t="n">
        <f aca="false">I17</f>
        <v>67.6</v>
      </c>
      <c r="J60" s="6" t="n">
        <f aca="false">$D$47*J17</f>
        <v>115.48717975</v>
      </c>
      <c r="K60" s="4" t="n">
        <f aca="false">K17</f>
        <v>66</v>
      </c>
      <c r="L60" s="6" t="n">
        <f aca="false">$D$47*L17</f>
        <v>113.7634905</v>
      </c>
    </row>
    <row r="61" customFormat="false" ht="14.25" hidden="false" customHeight="false" outlineLevel="0" collapsed="false">
      <c r="C61" s="4" t="n">
        <f aca="false">C18</f>
        <v>77.1</v>
      </c>
      <c r="D61" s="6" t="n">
        <f aca="false">$D$47*D18</f>
        <v>117.210869</v>
      </c>
      <c r="E61" s="4" t="n">
        <f aca="false">E18</f>
        <v>67.4</v>
      </c>
      <c r="F61" s="6" t="n">
        <f aca="false">$D$47*F18</f>
        <v>117.210869</v>
      </c>
      <c r="G61" s="4" t="n">
        <f aca="false">G18</f>
        <v>66.4</v>
      </c>
      <c r="H61" s="6" t="n">
        <f aca="false">$D$47*H18</f>
        <v>113.7634905</v>
      </c>
      <c r="I61" s="4" t="n">
        <f aca="false">I18</f>
        <v>74.6</v>
      </c>
      <c r="J61" s="6" t="n">
        <f aca="false">$D$47*J18</f>
        <v>117.210869</v>
      </c>
      <c r="K61" s="4" t="n">
        <f aca="false">K18</f>
        <v>72.8</v>
      </c>
      <c r="L61" s="6" t="n">
        <f aca="false">$D$47*L18</f>
        <v>117.210869</v>
      </c>
    </row>
    <row r="62" customFormat="false" ht="14.25" hidden="false" customHeight="false" outlineLevel="0" collapsed="false">
      <c r="C62" s="4" t="n">
        <f aca="false">C19</f>
        <v>80.5</v>
      </c>
      <c r="D62" s="6" t="n">
        <f aca="false">$D$47*D19</f>
        <v>120.6582475</v>
      </c>
      <c r="E62" s="4" t="n">
        <f aca="false">E19</f>
        <v>73.5</v>
      </c>
      <c r="F62" s="6" t="n">
        <f aca="false">$D$47*F19</f>
        <v>117.210869</v>
      </c>
      <c r="G62" s="4" t="n">
        <f aca="false">G19</f>
        <v>70</v>
      </c>
      <c r="H62" s="6" t="n">
        <f aca="false">$D$47*H19</f>
        <v>115.48717975</v>
      </c>
      <c r="I62" s="4"/>
      <c r="K62" s="4" t="n">
        <f aca="false">K19</f>
        <v>76.8</v>
      </c>
      <c r="L62" s="6" t="n">
        <f aca="false">$D$47*L19</f>
        <v>117.210869</v>
      </c>
    </row>
    <row r="63" customFormat="false" ht="14.25" hidden="false" customHeight="false" outlineLevel="0" collapsed="false">
      <c r="C63" s="4" t="n">
        <f aca="false">C20</f>
        <v>85.6</v>
      </c>
      <c r="D63" s="6" t="n">
        <f aca="false">$D$47*D20</f>
        <v>122.38193675</v>
      </c>
      <c r="E63" s="4" t="n">
        <f aca="false">E20</f>
        <v>79.2</v>
      </c>
      <c r="F63" s="6" t="n">
        <f aca="false">$D$47*F20</f>
        <v>118.93455825</v>
      </c>
      <c r="G63" s="4" t="n">
        <f aca="false">G20</f>
        <v>78</v>
      </c>
      <c r="H63" s="6" t="n">
        <f aca="false">$D$47*H20</f>
        <v>117.210869</v>
      </c>
      <c r="I63" s="4"/>
      <c r="K63" s="4" t="n">
        <f aca="false">K20</f>
        <v>83</v>
      </c>
      <c r="L63" s="6" t="n">
        <f aca="false">$D$47*L20</f>
        <v>118.93455825</v>
      </c>
    </row>
    <row r="64" customFormat="false" ht="14.25" hidden="false" customHeight="false" outlineLevel="0" collapsed="false">
      <c r="C64" s="4" t="n">
        <f aca="false">C21</f>
        <v>90.7</v>
      </c>
      <c r="D64" s="6" t="n">
        <f aca="false">$D$47*D21</f>
        <v>124.105626</v>
      </c>
      <c r="E64" s="4" t="n">
        <f aca="false">E21</f>
        <v>84.6</v>
      </c>
      <c r="F64" s="6" t="n">
        <f aca="false">$D$47*F21</f>
        <v>120.6582475</v>
      </c>
      <c r="G64" s="4" t="n">
        <f aca="false">G21</f>
        <v>86.2</v>
      </c>
      <c r="H64" s="6" t="n">
        <f aca="false">$D$47*H21</f>
        <v>118.93455825</v>
      </c>
      <c r="I64" s="4"/>
      <c r="K64" s="4" t="n">
        <f aca="false">K21</f>
        <v>87.2</v>
      </c>
      <c r="L64" s="6" t="n">
        <f aca="false">$D$47*L21</f>
        <v>120.6582475</v>
      </c>
    </row>
    <row r="65" customFormat="false" ht="14.25" hidden="false" customHeight="false" outlineLevel="0" collapsed="false">
      <c r="C65" s="4" t="n">
        <f aca="false">C22</f>
        <v>96.6</v>
      </c>
      <c r="D65" s="6" t="n">
        <f aca="false">$D$47*D22</f>
        <v>124.105626</v>
      </c>
      <c r="E65" s="4" t="n">
        <f aca="false">E22</f>
        <v>90.7</v>
      </c>
      <c r="F65" s="6" t="n">
        <f aca="false">$D$47*F22</f>
        <v>124.105626</v>
      </c>
      <c r="G65" s="4" t="n">
        <f aca="false">G22</f>
        <v>90</v>
      </c>
      <c r="H65" s="6" t="n">
        <f aca="false">$D$47*H22</f>
        <v>120.6582475</v>
      </c>
      <c r="I65" s="4"/>
      <c r="K65" s="4" t="n">
        <f aca="false">K22</f>
        <v>91.3</v>
      </c>
      <c r="L65" s="6" t="n">
        <f aca="false">$D$47*L22</f>
        <v>124.105626</v>
      </c>
    </row>
    <row r="66" customFormat="false" ht="14.25" hidden="false" customHeight="false" outlineLevel="0" collapsed="false">
      <c r="C66" s="4" t="n">
        <f aca="false">C23</f>
        <v>100.3</v>
      </c>
      <c r="D66" s="6" t="n">
        <f aca="false">$D$47*D23</f>
        <v>127.5530045</v>
      </c>
      <c r="E66" s="4" t="n">
        <f aca="false">E23</f>
        <v>95.7</v>
      </c>
      <c r="F66" s="6" t="n">
        <f aca="false">$D$47*F23</f>
        <v>124.105626</v>
      </c>
      <c r="G66" s="4" t="n">
        <f aca="false">G23</f>
        <v>92</v>
      </c>
      <c r="H66" s="6" t="n">
        <f aca="false">$D$47*H23</f>
        <v>122.38193675</v>
      </c>
      <c r="I66" s="4"/>
      <c r="K66" s="4" t="n">
        <f aca="false">K23</f>
        <v>96.6</v>
      </c>
      <c r="L66" s="6" t="n">
        <f aca="false">$D$47*L23</f>
        <v>124.105626</v>
      </c>
    </row>
    <row r="67" customFormat="false" ht="14.25" hidden="false" customHeight="false" outlineLevel="0" collapsed="false">
      <c r="C67" s="4" t="n">
        <f aca="false">C24</f>
        <v>102.2</v>
      </c>
      <c r="D67" s="6" t="n">
        <f aca="false">$D$47*D24</f>
        <v>129.27669375</v>
      </c>
      <c r="E67" s="4" t="n">
        <f aca="false">E24</f>
        <v>100.4</v>
      </c>
      <c r="F67" s="6" t="n">
        <f aca="false">$D$47*F24</f>
        <v>125.82931525</v>
      </c>
      <c r="G67" s="4" t="n">
        <f aca="false">G24</f>
        <v>98.6</v>
      </c>
      <c r="H67" s="6" t="n">
        <f aca="false">$D$47*H24</f>
        <v>124.105626</v>
      </c>
      <c r="I67" s="4"/>
      <c r="K67" s="4" t="n">
        <f aca="false">K24</f>
        <v>99.6</v>
      </c>
      <c r="L67" s="6" t="n">
        <f aca="false">$D$47*L24</f>
        <v>124.105626</v>
      </c>
    </row>
    <row r="68" customFormat="false" ht="14.25" hidden="false" customHeight="false" outlineLevel="0" collapsed="false">
      <c r="C68" s="4" t="n">
        <f aca="false">C25</f>
        <v>102.7</v>
      </c>
      <c r="D68" s="6" t="n">
        <f aca="false">$D$47*D25</f>
        <v>131.000383</v>
      </c>
      <c r="E68" s="4" t="n">
        <f aca="false">E25</f>
        <v>99.8</v>
      </c>
      <c r="F68" s="6" t="n">
        <f aca="false">$D$47*F25</f>
        <v>125.82931525</v>
      </c>
      <c r="G68" s="4" t="n">
        <f aca="false">G25</f>
        <v>95.4</v>
      </c>
      <c r="H68" s="6" t="n">
        <f aca="false">$D$47*H25</f>
        <v>124.105626</v>
      </c>
      <c r="I68" s="4"/>
      <c r="K68" s="4" t="n">
        <f aca="false">K25</f>
        <v>99.7</v>
      </c>
      <c r="L68" s="6" t="n">
        <f aca="false">$D$47*L25</f>
        <v>124.105626</v>
      </c>
    </row>
    <row r="69" customFormat="false" ht="14.25" hidden="false" customHeight="false" outlineLevel="0" collapsed="false">
      <c r="C69" s="4" t="n">
        <f aca="false">C26</f>
        <v>101</v>
      </c>
      <c r="D69" s="6" t="n">
        <f aca="false">$D$47*D26</f>
        <v>129.27669375</v>
      </c>
      <c r="E69" s="4" t="n">
        <f aca="false">E26</f>
        <v>94</v>
      </c>
      <c r="F69" s="6" t="n">
        <f aca="false">$D$47*F26</f>
        <v>124.105626</v>
      </c>
      <c r="G69" s="4" t="n">
        <f aca="false">G26</f>
        <v>89.4</v>
      </c>
      <c r="H69" s="6" t="n">
        <f aca="false">$D$47*H26</f>
        <v>122.38193675</v>
      </c>
      <c r="I69" s="4"/>
      <c r="K69" s="4" t="n">
        <f aca="false">K26</f>
        <v>89</v>
      </c>
      <c r="L69" s="6" t="n">
        <f aca="false">$D$47*L26</f>
        <v>120.6582475</v>
      </c>
    </row>
    <row r="70" customFormat="false" ht="14.25" hidden="false" customHeight="false" outlineLevel="0" collapsed="false">
      <c r="C70" s="4" t="n">
        <f aca="false">C27</f>
        <v>100.1</v>
      </c>
      <c r="D70" s="6" t="n">
        <f aca="false">$D$47*D27</f>
        <v>127.5530045</v>
      </c>
      <c r="E70" s="4" t="n">
        <f aca="false">E27</f>
        <v>93.1</v>
      </c>
      <c r="F70" s="6" t="n">
        <f aca="false">$D$47*F27</f>
        <v>124.105626</v>
      </c>
      <c r="G70" s="4" t="n">
        <f aca="false">G27</f>
        <v>86.5</v>
      </c>
      <c r="H70" s="6" t="n">
        <f aca="false">$D$47*H27</f>
        <v>120.6582475</v>
      </c>
      <c r="I70" s="4"/>
      <c r="K70" s="4" t="n">
        <f aca="false">K27</f>
        <v>87.2</v>
      </c>
      <c r="L70" s="6" t="n">
        <f aca="false">$D$47*L27</f>
        <v>122.38193675</v>
      </c>
    </row>
    <row r="71" customFormat="false" ht="14.25" hidden="false" customHeight="false" outlineLevel="0" collapsed="false">
      <c r="C71" s="4" t="n">
        <f aca="false">C28</f>
        <v>99.2</v>
      </c>
      <c r="D71" s="6" t="n">
        <f aca="false">$D$47*D28</f>
        <v>127.5530045</v>
      </c>
      <c r="E71" s="4" t="n">
        <f aca="false">E28</f>
        <v>89.1</v>
      </c>
      <c r="F71" s="6" t="n">
        <f aca="false">$D$47*F28</f>
        <v>124.105626</v>
      </c>
      <c r="G71" s="4" t="n">
        <f aca="false">G28</f>
        <v>84.6</v>
      </c>
      <c r="H71" s="6" t="n">
        <f aca="false">$D$47*H28</f>
        <v>120.6582475</v>
      </c>
      <c r="I71" s="4"/>
      <c r="K71" s="4" t="n">
        <f aca="false">K28</f>
        <v>83.7</v>
      </c>
      <c r="L71" s="6" t="n">
        <f aca="false">$D$47*L28</f>
        <v>120.6582475</v>
      </c>
    </row>
    <row r="72" customFormat="false" ht="14.25" hidden="false" customHeight="false" outlineLevel="0" collapsed="false">
      <c r="C72" s="4" t="n">
        <f aca="false">C29</f>
        <v>97.3</v>
      </c>
      <c r="D72" s="6" t="n">
        <f aca="false">$D$47*D29</f>
        <v>127.5530045</v>
      </c>
      <c r="E72" s="4" t="n">
        <f aca="false">E29</f>
        <v>87.7</v>
      </c>
      <c r="F72" s="6" t="n">
        <f aca="false">$D$47*F29</f>
        <v>122.38193675</v>
      </c>
      <c r="G72" s="4" t="n">
        <f aca="false">G29</f>
        <v>83</v>
      </c>
      <c r="H72" s="6" t="n">
        <f aca="false">$D$47*H29</f>
        <v>120.6582475</v>
      </c>
      <c r="I72" s="4"/>
      <c r="K72" s="4" t="n">
        <f aca="false">K29</f>
        <v>81.1</v>
      </c>
      <c r="L72" s="6" t="n">
        <f aca="false">$D$47*L29</f>
        <v>118.93455825</v>
      </c>
    </row>
    <row r="73" customFormat="false" ht="14.25" hidden="false" customHeight="false" outlineLevel="0" collapsed="false">
      <c r="C73" s="4" t="n">
        <f aca="false">C30</f>
        <v>95.4</v>
      </c>
      <c r="D73" s="6" t="n">
        <f aca="false">$D$47*D30</f>
        <v>127.5530045</v>
      </c>
      <c r="E73" s="4" t="n">
        <f aca="false">E30</f>
        <v>86.1</v>
      </c>
      <c r="F73" s="6" t="n">
        <f aca="false">$D$47*F30</f>
        <v>122.38193675</v>
      </c>
      <c r="G73" s="4" t="n">
        <f aca="false">G30</f>
        <v>79</v>
      </c>
      <c r="H73" s="6" t="n">
        <f aca="false">$D$47*H30</f>
        <v>118.93455825</v>
      </c>
      <c r="I73" s="4"/>
      <c r="K73" s="4" t="n">
        <f aca="false">K30</f>
        <v>79</v>
      </c>
      <c r="L73" s="6" t="n">
        <f aca="false">$D$47*L30</f>
        <v>118.93455825</v>
      </c>
    </row>
    <row r="74" customFormat="false" ht="14.25" hidden="false" customHeight="false" outlineLevel="0" collapsed="false">
      <c r="C74" s="4" t="n">
        <f aca="false">C31</f>
        <v>93.1</v>
      </c>
      <c r="D74" s="6" t="n">
        <f aca="false">$D$47*D31</f>
        <v>125.82931525</v>
      </c>
      <c r="E74" s="4" t="n">
        <f aca="false">E31</f>
        <v>84.4</v>
      </c>
      <c r="F74" s="6" t="n">
        <f aca="false">$D$47*F31</f>
        <v>120.6582475</v>
      </c>
      <c r="G74" s="4" t="n">
        <f aca="false">G31</f>
        <v>77</v>
      </c>
      <c r="H74" s="6" t="n">
        <f aca="false">$D$47*H31</f>
        <v>118.93455825</v>
      </c>
      <c r="I74" s="4"/>
      <c r="K74" s="4" t="n">
        <f aca="false">K31</f>
        <v>77</v>
      </c>
      <c r="L74" s="6" t="n">
        <f aca="false">$D$47*L31</f>
        <v>117.210869</v>
      </c>
    </row>
    <row r="75" customFormat="false" ht="14.25" hidden="false" customHeight="false" outlineLevel="0" collapsed="false">
      <c r="C75" s="4" t="n">
        <f aca="false">C32</f>
        <v>92</v>
      </c>
      <c r="D75" s="6" t="n">
        <f aca="false">$D$47*D32</f>
        <v>124.105626</v>
      </c>
      <c r="E75" s="4" t="n">
        <f aca="false">E32</f>
        <v>80.4</v>
      </c>
      <c r="F75" s="6" t="n">
        <f aca="false">$D$47*F32</f>
        <v>118.93455825</v>
      </c>
      <c r="G75" s="4" t="n">
        <f aca="false">G32</f>
        <v>75</v>
      </c>
      <c r="H75" s="6" t="n">
        <f aca="false">$D$47*H32</f>
        <v>117.210869</v>
      </c>
      <c r="I75" s="4"/>
      <c r="K75" s="4" t="n">
        <f aca="false">K32</f>
        <v>70</v>
      </c>
      <c r="L75" s="6" t="n">
        <f aca="false">$D$47*L32</f>
        <v>115.48717975</v>
      </c>
    </row>
    <row r="76" customFormat="false" ht="14.25" hidden="false" customHeight="false" outlineLevel="0" collapsed="false">
      <c r="C76" s="4" t="n">
        <f aca="false">C33</f>
        <v>89.1</v>
      </c>
      <c r="D76" s="6" t="n">
        <f aca="false">$D$47*D33</f>
        <v>124.105626</v>
      </c>
      <c r="E76" s="4" t="n">
        <f aca="false">E33</f>
        <v>75.6</v>
      </c>
      <c r="F76" s="6" t="n">
        <f aca="false">$D$47*F33</f>
        <v>117.210869</v>
      </c>
      <c r="G76" s="4" t="n">
        <f aca="false">G33</f>
        <v>73</v>
      </c>
      <c r="H76" s="6" t="n">
        <f aca="false">$D$47*H33</f>
        <v>117.210869</v>
      </c>
      <c r="I76" s="4"/>
      <c r="K76" s="4" t="n">
        <f aca="false">K33</f>
        <v>68</v>
      </c>
      <c r="L76" s="6" t="n">
        <f aca="false">$D$47*L33</f>
        <v>115.48717975</v>
      </c>
    </row>
    <row r="77" customFormat="false" ht="14.25" hidden="false" customHeight="false" outlineLevel="0" collapsed="false">
      <c r="C77" s="4" t="n">
        <f aca="false">C34</f>
        <v>87.7</v>
      </c>
      <c r="D77" s="6" t="n">
        <f aca="false">$D$47*D34</f>
        <v>124.105626</v>
      </c>
      <c r="E77" s="4" t="n">
        <f aca="false">E34</f>
        <v>70.4</v>
      </c>
      <c r="F77" s="6" t="n">
        <f aca="false">$D$47*F34</f>
        <v>117.210869</v>
      </c>
      <c r="G77" s="4" t="n">
        <f aca="false">G34</f>
        <v>71.3</v>
      </c>
      <c r="H77" s="6" t="n">
        <f aca="false">$D$47*H34</f>
        <v>117.210869</v>
      </c>
      <c r="I77" s="4"/>
      <c r="K77" s="4" t="n">
        <f aca="false">K34</f>
        <v>64.3</v>
      </c>
      <c r="L77" s="6" t="n">
        <f aca="false">$D$47*L34</f>
        <v>113.7634905</v>
      </c>
    </row>
    <row r="78" customFormat="false" ht="14.25" hidden="false" customHeight="false" outlineLevel="0" collapsed="false">
      <c r="C78" s="4" t="n">
        <f aca="false">C35</f>
        <v>86.4</v>
      </c>
      <c r="D78" s="6" t="n">
        <f aca="false">$D$47*D35</f>
        <v>124.105626</v>
      </c>
      <c r="E78" s="4" t="n">
        <f aca="false">E35</f>
        <v>67.7</v>
      </c>
      <c r="F78" s="6" t="n">
        <f aca="false">$D$47*F35</f>
        <v>115.48717975</v>
      </c>
      <c r="G78" s="4" t="n">
        <f aca="false">G35</f>
        <v>68.5</v>
      </c>
      <c r="H78" s="6" t="n">
        <f aca="false">$D$47*H35</f>
        <v>115.48717975</v>
      </c>
      <c r="I78" s="4"/>
      <c r="K78" s="4"/>
    </row>
    <row r="79" customFormat="false" ht="14.25" hidden="false" customHeight="false" outlineLevel="0" collapsed="false">
      <c r="C79" s="4" t="n">
        <f aca="false">C36</f>
        <v>83.2</v>
      </c>
      <c r="D79" s="6" t="n">
        <f aca="false">$D$47*D36</f>
        <v>122.38193675</v>
      </c>
      <c r="E79" s="4" t="n">
        <f aca="false">E36</f>
        <v>64.2</v>
      </c>
      <c r="F79" s="6" t="n">
        <f aca="false">$D$47*F36</f>
        <v>113.7634905</v>
      </c>
      <c r="G79" s="4" t="n">
        <f aca="false">G36</f>
        <v>67</v>
      </c>
      <c r="H79" s="6" t="n">
        <f aca="false">$D$47*H36</f>
        <v>115.48717975</v>
      </c>
      <c r="I79" s="4"/>
      <c r="K79" s="4"/>
    </row>
    <row r="80" customFormat="false" ht="14.25" hidden="false" customHeight="false" outlineLevel="0" collapsed="false">
      <c r="C80" s="4" t="n">
        <f aca="false">C37</f>
        <v>80.4</v>
      </c>
      <c r="D80" s="6" t="n">
        <f aca="false">$D$47*D37</f>
        <v>122.38193675</v>
      </c>
      <c r="E80" s="4" t="n">
        <f aca="false">E37</f>
        <v>59.5</v>
      </c>
      <c r="F80" s="6" t="n">
        <f aca="false">$D$47*F37</f>
        <v>112.03980125</v>
      </c>
      <c r="G80" s="4" t="n">
        <f aca="false">G37</f>
        <v>65.6</v>
      </c>
      <c r="H80" s="6" t="n">
        <f aca="false">$D$47*H37</f>
        <v>115.48717975</v>
      </c>
      <c r="I80" s="4"/>
      <c r="K80" s="4"/>
    </row>
    <row r="81" customFormat="false" ht="14.25" hidden="false" customHeight="false" outlineLevel="0" collapsed="false">
      <c r="C81" s="4" t="n">
        <f aca="false">C38</f>
        <v>75.4</v>
      </c>
      <c r="D81" s="6" t="n">
        <f aca="false">$D$47*D38</f>
        <v>120.6582475</v>
      </c>
      <c r="E81" s="4" t="n">
        <f aca="false">E38</f>
        <v>57</v>
      </c>
      <c r="F81" s="6" t="n">
        <f aca="false">$D$47*F38</f>
        <v>110.316112</v>
      </c>
      <c r="G81" s="4" t="n">
        <f aca="false">G38</f>
        <v>64.4</v>
      </c>
      <c r="H81" s="6" t="n">
        <f aca="false">$D$47*H38</f>
        <v>113.7634905</v>
      </c>
      <c r="I81" s="4"/>
      <c r="K81" s="4"/>
    </row>
    <row r="82" customFormat="false" ht="14.25" hidden="false" customHeight="false" outlineLevel="0" collapsed="false">
      <c r="C82" s="4" t="n">
        <f aca="false">C39</f>
        <v>71</v>
      </c>
      <c r="D82" s="6" t="n">
        <f aca="false">$D$47*D39</f>
        <v>117.210869</v>
      </c>
      <c r="E82" s="4"/>
      <c r="G82" s="4" t="n">
        <f aca="false">G39</f>
        <v>63</v>
      </c>
      <c r="H82" s="6" t="n">
        <f aca="false">$D$47*H39</f>
        <v>113.7634905</v>
      </c>
      <c r="I82" s="4"/>
      <c r="K82" s="4"/>
    </row>
    <row r="83" customFormat="false" ht="14.25" hidden="false" customHeight="false" outlineLevel="0" collapsed="false">
      <c r="C83" s="4" t="n">
        <f aca="false">C40</f>
        <v>67.2</v>
      </c>
      <c r="D83" s="6" t="n">
        <f aca="false">$D$47*D40</f>
        <v>117.210869</v>
      </c>
      <c r="E83" s="4"/>
      <c r="G83" s="4" t="n">
        <f aca="false">G40</f>
        <v>62.3</v>
      </c>
      <c r="H83" s="6" t="n">
        <f aca="false">$D$47*H40</f>
        <v>113.7634905</v>
      </c>
      <c r="I83" s="4"/>
      <c r="K83" s="4"/>
    </row>
    <row r="84" customFormat="false" ht="14.25" hidden="false" customHeight="false" outlineLevel="0" collapsed="false">
      <c r="C84" s="4"/>
      <c r="G84" s="4" t="n">
        <f aca="false">G41</f>
        <v>61</v>
      </c>
      <c r="H84" s="6" t="n">
        <f aca="false">$D$47*H41</f>
        <v>112.03980125</v>
      </c>
      <c r="I84" s="4"/>
      <c r="K84" s="4"/>
    </row>
    <row r="85" customFormat="false" ht="14.25" hidden="false" customHeight="false" outlineLevel="0" collapsed="false">
      <c r="C85" s="4"/>
      <c r="G85" s="4"/>
      <c r="I85" s="4"/>
      <c r="K85" s="4"/>
    </row>
    <row r="86" customFormat="false" ht="14.25" hidden="false" customHeight="false" outlineLevel="0" collapsed="false">
      <c r="C86" s="4"/>
      <c r="G86" s="4"/>
      <c r="I86" s="4"/>
      <c r="K86" s="4"/>
    </row>
    <row r="88" customFormat="false" ht="14.25" hidden="false" customHeight="false" outlineLevel="0" collapsed="false">
      <c r="C88" s="1" t="s">
        <v>20</v>
      </c>
    </row>
    <row r="90" customFormat="false" ht="14.25" hidden="false" customHeight="false" outlineLevel="0" collapsed="false">
      <c r="C90" s="0" t="str">
        <f aca="false">C50</f>
        <v>Trial 1</v>
      </c>
      <c r="E90" s="0" t="str">
        <f aca="false">E50</f>
        <v>Trial 2</v>
      </c>
      <c r="G90" s="0" t="str">
        <f aca="false">G50</f>
        <v>Trial 3</v>
      </c>
      <c r="I90" s="0" t="str">
        <f aca="false">I50</f>
        <v>Trial 4</v>
      </c>
      <c r="K90" s="0" t="str">
        <f aca="false">K50</f>
        <v>Trial 5</v>
      </c>
    </row>
    <row r="91" customFormat="false" ht="14.25" hidden="false" customHeight="false" outlineLevel="0" collapsed="false">
      <c r="C91" s="0" t="s">
        <v>21</v>
      </c>
      <c r="D91" s="0" t="s">
        <v>22</v>
      </c>
    </row>
    <row r="92" customFormat="false" ht="14.25" hidden="false" customHeight="false" outlineLevel="0" collapsed="false">
      <c r="C92" s="0" t="n">
        <f aca="false">$D$4/ D9</f>
        <v>0.00666666666666667</v>
      </c>
      <c r="D92" s="6" t="n">
        <f aca="false">C92*D52</f>
        <v>0.6894757</v>
      </c>
      <c r="E92" s="0" t="n">
        <f aca="false">$D$4/ F9</f>
        <v>0.00677966101694915</v>
      </c>
      <c r="F92" s="6" t="n">
        <f aca="false">E92*F52</f>
        <v>0.6894757</v>
      </c>
      <c r="G92" s="0" t="n">
        <f aca="false">$D$4/ H9</f>
        <v>0.00701754385964912</v>
      </c>
      <c r="H92" s="6" t="n">
        <f aca="false">G92*H52</f>
        <v>0.6894757</v>
      </c>
      <c r="I92" s="0" t="n">
        <f aca="false">$D$4/ J9</f>
        <v>0.00689655172413793</v>
      </c>
      <c r="J92" s="6" t="n">
        <f aca="false">I92*J52</f>
        <v>0.6894757</v>
      </c>
      <c r="K92" s="0" t="n">
        <f aca="false">$D$4/ L9</f>
        <v>0.00689655172413793</v>
      </c>
      <c r="L92" s="6" t="n">
        <f aca="false">K92*L52</f>
        <v>0.6894757</v>
      </c>
    </row>
    <row r="93" customFormat="false" ht="14.25" hidden="false" customHeight="false" outlineLevel="0" collapsed="false">
      <c r="C93" s="0" t="n">
        <f aca="false">$D$4/ D10</f>
        <v>0.00666666666666667</v>
      </c>
      <c r="D93" s="6" t="n">
        <f aca="false">C93*D53</f>
        <v>0.6894757</v>
      </c>
      <c r="E93" s="0" t="n">
        <f aca="false">$D$4/ F10</f>
        <v>0.00677966101694915</v>
      </c>
      <c r="F93" s="6" t="n">
        <f aca="false">E93*F53</f>
        <v>0.6894757</v>
      </c>
      <c r="G93" s="0" t="n">
        <f aca="false">$D$4/ H10</f>
        <v>0.00689655172413793</v>
      </c>
      <c r="H93" s="6" t="n">
        <f aca="false">G93*H53</f>
        <v>0.6894757</v>
      </c>
      <c r="I93" s="0" t="n">
        <f aca="false">$D$4/ J10</f>
        <v>0.00677966101694915</v>
      </c>
      <c r="J93" s="6" t="n">
        <f aca="false">I93*J53</f>
        <v>0.6894757</v>
      </c>
      <c r="K93" s="0" t="n">
        <f aca="false">$D$4/ L10</f>
        <v>0.00677966101694915</v>
      </c>
      <c r="L93" s="6" t="n">
        <f aca="false">K93*L53</f>
        <v>0.6894757</v>
      </c>
    </row>
    <row r="94" customFormat="false" ht="14.25" hidden="false" customHeight="false" outlineLevel="0" collapsed="false">
      <c r="C94" s="0" t="n">
        <f aca="false">$D$4/ D11</f>
        <v>0.00666666666666667</v>
      </c>
      <c r="D94" s="6" t="n">
        <f aca="false">C94*D54</f>
        <v>0.6894757</v>
      </c>
      <c r="E94" s="0" t="n">
        <f aca="false">$D$4/ F11</f>
        <v>0.00666666666666667</v>
      </c>
      <c r="F94" s="6" t="n">
        <f aca="false">E94*F54</f>
        <v>0.6894757</v>
      </c>
      <c r="G94" s="0" t="n">
        <f aca="false">$D$4/ H11</f>
        <v>0.00677966101694915</v>
      </c>
      <c r="H94" s="6" t="n">
        <f aca="false">G94*H54</f>
        <v>0.6894757</v>
      </c>
      <c r="I94" s="0" t="n">
        <f aca="false">$D$4/ J11</f>
        <v>0.00666666666666667</v>
      </c>
      <c r="J94" s="6" t="n">
        <f aca="false">I94*J54</f>
        <v>0.6894757</v>
      </c>
      <c r="K94" s="0" t="n">
        <f aca="false">$D$4/ L11</f>
        <v>0.00666666666666667</v>
      </c>
      <c r="L94" s="6" t="n">
        <f aca="false">K94*L54</f>
        <v>0.6894757</v>
      </c>
    </row>
    <row r="95" customFormat="false" ht="14.25" hidden="false" customHeight="false" outlineLevel="0" collapsed="false">
      <c r="C95" s="0" t="n">
        <f aca="false">$D$4/ D12</f>
        <v>0.00645161290322581</v>
      </c>
      <c r="D95" s="6" t="n">
        <f aca="false">C95*D55</f>
        <v>0.6894757</v>
      </c>
      <c r="E95" s="0" t="n">
        <f aca="false">$D$4/ F12</f>
        <v>0.00655737704918033</v>
      </c>
      <c r="F95" s="6" t="n">
        <f aca="false">E95*F55</f>
        <v>0.6894757</v>
      </c>
      <c r="G95" s="0" t="n">
        <f aca="false">$D$4/ H12</f>
        <v>0.00666666666666667</v>
      </c>
      <c r="H95" s="6" t="n">
        <f aca="false">G95*H55</f>
        <v>0.6894757</v>
      </c>
      <c r="I95" s="0" t="n">
        <f aca="false">$D$4/ J12</f>
        <v>0.00655737704918033</v>
      </c>
      <c r="J95" s="6" t="n">
        <f aca="false">I95*J55</f>
        <v>0.6894757</v>
      </c>
      <c r="K95" s="0" t="n">
        <f aca="false">$D$4/ L12</f>
        <v>0.00655737704918033</v>
      </c>
      <c r="L95" s="6" t="n">
        <f aca="false">K95*L55</f>
        <v>0.6894757</v>
      </c>
    </row>
    <row r="96" customFormat="false" ht="14.25" hidden="false" customHeight="false" outlineLevel="0" collapsed="false">
      <c r="C96" s="0" t="n">
        <f aca="false">$D$4/ D13</f>
        <v>0.00625</v>
      </c>
      <c r="D96" s="6" t="n">
        <f aca="false">C96*D56</f>
        <v>0.6894757</v>
      </c>
      <c r="E96" s="0" t="n">
        <f aca="false">$D$4/ F13</f>
        <v>0.00655737704918033</v>
      </c>
      <c r="F96" s="6" t="n">
        <f aca="false">E96*F56</f>
        <v>0.6894757</v>
      </c>
      <c r="G96" s="0" t="n">
        <f aca="false">$D$4/ H13</f>
        <v>0.00655737704918033</v>
      </c>
      <c r="H96" s="6" t="n">
        <f aca="false">G96*H56</f>
        <v>0.6894757</v>
      </c>
      <c r="I96" s="0" t="n">
        <f aca="false">$D$4/ J13</f>
        <v>0.00645161290322581</v>
      </c>
      <c r="J96" s="6" t="n">
        <f aca="false">I96*J56</f>
        <v>0.6894757</v>
      </c>
      <c r="K96" s="0" t="n">
        <f aca="false">$D$4/ L13</f>
        <v>0.00645161290322581</v>
      </c>
      <c r="L96" s="6" t="n">
        <f aca="false">K96*L56</f>
        <v>0.6894757</v>
      </c>
    </row>
    <row r="97" customFormat="false" ht="14.25" hidden="false" customHeight="false" outlineLevel="0" collapsed="false">
      <c r="C97" s="0" t="n">
        <f aca="false">$D$4/ D14</f>
        <v>0.00625</v>
      </c>
      <c r="D97" s="6" t="n">
        <f aca="false">C97*D57</f>
        <v>0.6894757</v>
      </c>
      <c r="E97" s="0" t="n">
        <f aca="false">$D$4/ F14</f>
        <v>0.00634920634920635</v>
      </c>
      <c r="F97" s="6" t="n">
        <f aca="false">E97*F57</f>
        <v>0.6894757</v>
      </c>
      <c r="G97" s="0" t="n">
        <f aca="false">$D$4/ H14</f>
        <v>0.00645161290322581</v>
      </c>
      <c r="H97" s="6" t="n">
        <f aca="false">G97*H57</f>
        <v>0.6894757</v>
      </c>
      <c r="I97" s="0" t="n">
        <f aca="false">$D$4/ J14</f>
        <v>0.00625</v>
      </c>
      <c r="J97" s="6" t="n">
        <f aca="false">I97*J57</f>
        <v>0.6894757</v>
      </c>
      <c r="K97" s="0" t="n">
        <f aca="false">$D$4/ L14</f>
        <v>0.00634920634920635</v>
      </c>
      <c r="L97" s="6" t="n">
        <f aca="false">K97*L57</f>
        <v>0.6894757</v>
      </c>
    </row>
    <row r="98" customFormat="false" ht="14.25" hidden="false" customHeight="false" outlineLevel="0" collapsed="false">
      <c r="C98" s="0" t="n">
        <f aca="false">$D$4/ D15</f>
        <v>0.00606060606060606</v>
      </c>
      <c r="D98" s="6" t="n">
        <f aca="false">C98*D58</f>
        <v>0.6894757</v>
      </c>
      <c r="E98" s="0" t="n">
        <f aca="false">$D$4/ F15</f>
        <v>0.00625</v>
      </c>
      <c r="F98" s="6" t="n">
        <f aca="false">E98*F58</f>
        <v>0.6894757</v>
      </c>
      <c r="G98" s="0" t="n">
        <f aca="false">$D$4/ H15</f>
        <v>0.00634920634920635</v>
      </c>
      <c r="H98" s="6" t="n">
        <f aca="false">G98*H58</f>
        <v>0.6894757</v>
      </c>
      <c r="I98" s="0" t="n">
        <f aca="false">$D$4/ J15</f>
        <v>0.00615384615384615</v>
      </c>
      <c r="J98" s="6" t="n">
        <f aca="false">I98*J58</f>
        <v>0.6894757</v>
      </c>
      <c r="K98" s="0" t="n">
        <f aca="false">$D$4/ L15</f>
        <v>0.00625</v>
      </c>
      <c r="L98" s="6" t="n">
        <f aca="false">K98*L58</f>
        <v>0.6894757</v>
      </c>
    </row>
    <row r="99" customFormat="false" ht="14.25" hidden="false" customHeight="false" outlineLevel="0" collapsed="false">
      <c r="C99" s="0" t="n">
        <f aca="false">$D$4/ D16</f>
        <v>0.00597014925373134</v>
      </c>
      <c r="D99" s="6" t="n">
        <f aca="false">C99*D59</f>
        <v>0.6894757</v>
      </c>
      <c r="E99" s="0" t="n">
        <f aca="false">$D$4/ F16</f>
        <v>0.00615384615384615</v>
      </c>
      <c r="F99" s="6" t="n">
        <f aca="false">E99*F59</f>
        <v>0.6894757</v>
      </c>
      <c r="G99" s="0" t="n">
        <f aca="false">$D$4/ H16</f>
        <v>0.00625</v>
      </c>
      <c r="H99" s="6" t="n">
        <f aca="false">G99*H59</f>
        <v>0.6894757</v>
      </c>
      <c r="I99" s="0" t="n">
        <f aca="false">$D$4/ J16</f>
        <v>0.00606060606060606</v>
      </c>
      <c r="J99" s="6" t="n">
        <f aca="false">I99*J59</f>
        <v>0.6894757</v>
      </c>
      <c r="K99" s="0" t="n">
        <f aca="false">$D$4/ L16</f>
        <v>0.00615384615384615</v>
      </c>
      <c r="L99" s="6" t="n">
        <f aca="false">K99*L59</f>
        <v>0.6894757</v>
      </c>
    </row>
    <row r="100" customFormat="false" ht="14.25" hidden="false" customHeight="false" outlineLevel="0" collapsed="false">
      <c r="C100" s="0" t="n">
        <f aca="false">$D$4/ D17</f>
        <v>0.00588235294117647</v>
      </c>
      <c r="D100" s="6" t="n">
        <f aca="false">C100*D60</f>
        <v>0.6894757</v>
      </c>
      <c r="E100" s="0" t="n">
        <f aca="false">$D$4/ F17</f>
        <v>0.00606060606060606</v>
      </c>
      <c r="F100" s="6" t="n">
        <f aca="false">E100*F60</f>
        <v>0.6894757</v>
      </c>
      <c r="G100" s="0" t="n">
        <f aca="false">$D$4/ H17</f>
        <v>0.00615384615384615</v>
      </c>
      <c r="H100" s="6" t="n">
        <f aca="false">G100*H60</f>
        <v>0.6894757</v>
      </c>
      <c r="I100" s="0" t="n">
        <f aca="false">$D$4/ J17</f>
        <v>0.00597014925373134</v>
      </c>
      <c r="J100" s="6" t="n">
        <f aca="false">I100*J60</f>
        <v>0.6894757</v>
      </c>
      <c r="K100" s="0" t="n">
        <f aca="false">$D$4/ L17</f>
        <v>0.00606060606060606</v>
      </c>
      <c r="L100" s="6" t="n">
        <f aca="false">K100*L60</f>
        <v>0.6894757</v>
      </c>
    </row>
    <row r="101" customFormat="false" ht="14.25" hidden="false" customHeight="false" outlineLevel="0" collapsed="false">
      <c r="C101" s="0" t="n">
        <f aca="false">$D$4/ D18</f>
        <v>0.00588235294117647</v>
      </c>
      <c r="D101" s="6" t="n">
        <f aca="false">C101*D61</f>
        <v>0.6894757</v>
      </c>
      <c r="E101" s="0" t="n">
        <f aca="false">$D$4/ F18</f>
        <v>0.00588235294117647</v>
      </c>
      <c r="F101" s="6" t="n">
        <f aca="false">E101*F61</f>
        <v>0.6894757</v>
      </c>
      <c r="G101" s="0" t="n">
        <f aca="false">$D$4/ H18</f>
        <v>0.00606060606060606</v>
      </c>
      <c r="H101" s="6" t="n">
        <f aca="false">G101*H61</f>
        <v>0.6894757</v>
      </c>
      <c r="I101" s="0" t="n">
        <f aca="false">$D$4/ J18</f>
        <v>0.00588235294117647</v>
      </c>
      <c r="J101" s="6" t="n">
        <f aca="false">I101*J61</f>
        <v>0.6894757</v>
      </c>
      <c r="K101" s="0" t="n">
        <f aca="false">$D$4/ L18</f>
        <v>0.00588235294117647</v>
      </c>
      <c r="L101" s="6" t="n">
        <f aca="false">K101*L61</f>
        <v>0.6894757</v>
      </c>
    </row>
    <row r="102" customFormat="false" ht="14.25" hidden="false" customHeight="false" outlineLevel="0" collapsed="false">
      <c r="C102" s="0" t="n">
        <f aca="false">$D$4/ D19</f>
        <v>0.00571428571428571</v>
      </c>
      <c r="D102" s="6" t="n">
        <f aca="false">C102*D62</f>
        <v>0.6894757</v>
      </c>
      <c r="E102" s="0" t="n">
        <f aca="false">$D$4/ F19</f>
        <v>0.00588235294117647</v>
      </c>
      <c r="F102" s="6" t="n">
        <f aca="false">E102*F62</f>
        <v>0.6894757</v>
      </c>
      <c r="G102" s="0" t="n">
        <f aca="false">$D$4/ H19</f>
        <v>0.00597014925373134</v>
      </c>
      <c r="H102" s="6" t="n">
        <f aca="false">G102*H62</f>
        <v>0.6894757</v>
      </c>
      <c r="J102" s="6"/>
      <c r="K102" s="0" t="n">
        <f aca="false">$D$4/ L19</f>
        <v>0.00588235294117647</v>
      </c>
      <c r="L102" s="6" t="n">
        <f aca="false">K102*L62</f>
        <v>0.6894757</v>
      </c>
    </row>
    <row r="103" customFormat="false" ht="14.25" hidden="false" customHeight="false" outlineLevel="0" collapsed="false">
      <c r="C103" s="0" t="n">
        <f aca="false">$D$4/ D20</f>
        <v>0.00563380281690141</v>
      </c>
      <c r="D103" s="6" t="n">
        <f aca="false">C103*D63</f>
        <v>0.6894757</v>
      </c>
      <c r="E103" s="0" t="n">
        <f aca="false">$D$4/ F20</f>
        <v>0.00579710144927536</v>
      </c>
      <c r="F103" s="6" t="n">
        <f aca="false">E103*F63</f>
        <v>0.6894757</v>
      </c>
      <c r="G103" s="0" t="n">
        <f aca="false">$D$4/ H20</f>
        <v>0.00588235294117647</v>
      </c>
      <c r="H103" s="6" t="n">
        <f aca="false">G103*H63</f>
        <v>0.6894757</v>
      </c>
      <c r="J103" s="6"/>
      <c r="K103" s="0" t="n">
        <f aca="false">$D$4/ L20</f>
        <v>0.00579710144927536</v>
      </c>
      <c r="L103" s="6" t="n">
        <f aca="false">K103*L63</f>
        <v>0.6894757</v>
      </c>
    </row>
    <row r="104" customFormat="false" ht="14.25" hidden="false" customHeight="false" outlineLevel="0" collapsed="false">
      <c r="C104" s="0" t="n">
        <f aca="false">$D$4/ D21</f>
        <v>0.00555555555555556</v>
      </c>
      <c r="D104" s="6" t="n">
        <f aca="false">C104*D64</f>
        <v>0.6894757</v>
      </c>
      <c r="E104" s="0" t="n">
        <f aca="false">$D$4/ F21</f>
        <v>0.00571428571428571</v>
      </c>
      <c r="F104" s="6" t="n">
        <f aca="false">E104*F64</f>
        <v>0.6894757</v>
      </c>
      <c r="G104" s="0" t="n">
        <f aca="false">$D$4/ H21</f>
        <v>0.00579710144927536</v>
      </c>
      <c r="H104" s="6" t="n">
        <f aca="false">G104*H64</f>
        <v>0.6894757</v>
      </c>
      <c r="J104" s="6"/>
      <c r="K104" s="0" t="n">
        <f aca="false">$D$4/ L21</f>
        <v>0.00571428571428571</v>
      </c>
      <c r="L104" s="6" t="n">
        <f aca="false">K104*L64</f>
        <v>0.6894757</v>
      </c>
    </row>
    <row r="105" customFormat="false" ht="14.25" hidden="false" customHeight="false" outlineLevel="0" collapsed="false">
      <c r="C105" s="0" t="n">
        <f aca="false">$D$4/ D22</f>
        <v>0.00555555555555556</v>
      </c>
      <c r="D105" s="6" t="n">
        <f aca="false">C105*D65</f>
        <v>0.6894757</v>
      </c>
      <c r="E105" s="0" t="n">
        <f aca="false">$D$4/ F22</f>
        <v>0.00555555555555556</v>
      </c>
      <c r="F105" s="6" t="n">
        <f aca="false">E105*F65</f>
        <v>0.6894757</v>
      </c>
      <c r="G105" s="0" t="n">
        <f aca="false">$D$4/ H22</f>
        <v>0.00571428571428571</v>
      </c>
      <c r="H105" s="6" t="n">
        <f aca="false">G105*H65</f>
        <v>0.6894757</v>
      </c>
      <c r="J105" s="6"/>
      <c r="K105" s="0" t="n">
        <f aca="false">$D$4/ L22</f>
        <v>0.00555555555555556</v>
      </c>
      <c r="L105" s="6" t="n">
        <f aca="false">K105*L65</f>
        <v>0.6894757</v>
      </c>
    </row>
    <row r="106" customFormat="false" ht="14.25" hidden="false" customHeight="false" outlineLevel="0" collapsed="false">
      <c r="C106" s="0" t="n">
        <f aca="false">$D$4/ D23</f>
        <v>0.00540540540540541</v>
      </c>
      <c r="D106" s="6" t="n">
        <f aca="false">C106*D66</f>
        <v>0.6894757</v>
      </c>
      <c r="E106" s="0" t="n">
        <f aca="false">$D$4/ F23</f>
        <v>0.00555555555555556</v>
      </c>
      <c r="F106" s="6" t="n">
        <f aca="false">E106*F66</f>
        <v>0.6894757</v>
      </c>
      <c r="G106" s="0" t="n">
        <f aca="false">$D$4/ H23</f>
        <v>0.00563380281690141</v>
      </c>
      <c r="H106" s="6" t="n">
        <f aca="false">G106*H66</f>
        <v>0.6894757</v>
      </c>
      <c r="J106" s="6"/>
      <c r="K106" s="0" t="n">
        <f aca="false">$D$4/ L23</f>
        <v>0.00555555555555556</v>
      </c>
      <c r="L106" s="6" t="n">
        <f aca="false">K106*L66</f>
        <v>0.6894757</v>
      </c>
    </row>
    <row r="107" customFormat="false" ht="14.25" hidden="false" customHeight="false" outlineLevel="0" collapsed="false">
      <c r="C107" s="0" t="n">
        <f aca="false">$D$4/ D24</f>
        <v>0.00533333333333333</v>
      </c>
      <c r="D107" s="6" t="n">
        <f aca="false">C107*D67</f>
        <v>0.6894757</v>
      </c>
      <c r="E107" s="0" t="n">
        <f aca="false">$D$4/ F24</f>
        <v>0.00547945205479452</v>
      </c>
      <c r="F107" s="6" t="n">
        <f aca="false">E107*F67</f>
        <v>0.6894757</v>
      </c>
      <c r="G107" s="0" t="n">
        <f aca="false">$D$4/ H24</f>
        <v>0.00555555555555556</v>
      </c>
      <c r="H107" s="6" t="n">
        <f aca="false">G107*H67</f>
        <v>0.6894757</v>
      </c>
      <c r="J107" s="6"/>
      <c r="K107" s="0" t="n">
        <f aca="false">$D$4/ L24</f>
        <v>0.00555555555555556</v>
      </c>
      <c r="L107" s="6" t="n">
        <f aca="false">K107*L67</f>
        <v>0.6894757</v>
      </c>
    </row>
    <row r="108" customFormat="false" ht="14.25" hidden="false" customHeight="false" outlineLevel="0" collapsed="false">
      <c r="C108" s="0" t="n">
        <f aca="false">$D$4/ D25</f>
        <v>0.00526315789473684</v>
      </c>
      <c r="D108" s="6" t="n">
        <f aca="false">C108*D68</f>
        <v>0.6894757</v>
      </c>
      <c r="E108" s="0" t="n">
        <f aca="false">$D$4/ F25</f>
        <v>0.00547945205479452</v>
      </c>
      <c r="F108" s="6" t="n">
        <f aca="false">E108*F68</f>
        <v>0.6894757</v>
      </c>
      <c r="G108" s="0" t="n">
        <f aca="false">$D$4/ H25</f>
        <v>0.00555555555555556</v>
      </c>
      <c r="H108" s="6" t="n">
        <f aca="false">G108*H68</f>
        <v>0.6894757</v>
      </c>
      <c r="J108" s="6"/>
      <c r="K108" s="0" t="n">
        <f aca="false">$D$4/ L25</f>
        <v>0.00555555555555556</v>
      </c>
      <c r="L108" s="6" t="n">
        <f aca="false">K108*L68</f>
        <v>0.6894757</v>
      </c>
    </row>
    <row r="109" customFormat="false" ht="14.25" hidden="false" customHeight="false" outlineLevel="0" collapsed="false">
      <c r="C109" s="0" t="n">
        <f aca="false">$D$4/ D26</f>
        <v>0.00533333333333333</v>
      </c>
      <c r="D109" s="6" t="n">
        <f aca="false">C109*D69</f>
        <v>0.6894757</v>
      </c>
      <c r="E109" s="0" t="n">
        <f aca="false">$D$4/ F26</f>
        <v>0.00555555555555556</v>
      </c>
      <c r="F109" s="6" t="n">
        <f aca="false">E109*F69</f>
        <v>0.6894757</v>
      </c>
      <c r="G109" s="0" t="n">
        <f aca="false">$D$4/ H26</f>
        <v>0.00563380281690141</v>
      </c>
      <c r="H109" s="6" t="n">
        <f aca="false">G109*H69</f>
        <v>0.6894757</v>
      </c>
      <c r="J109" s="6"/>
      <c r="K109" s="0" t="n">
        <f aca="false">$D$4/ L26</f>
        <v>0.00571428571428571</v>
      </c>
      <c r="L109" s="6" t="n">
        <f aca="false">K109*L69</f>
        <v>0.6894757</v>
      </c>
    </row>
    <row r="110" customFormat="false" ht="14.25" hidden="false" customHeight="false" outlineLevel="0" collapsed="false">
      <c r="C110" s="0" t="n">
        <f aca="false">$D$4/ D27</f>
        <v>0.00540540540540541</v>
      </c>
      <c r="D110" s="6" t="n">
        <f aca="false">C110*D70</f>
        <v>0.6894757</v>
      </c>
      <c r="E110" s="0" t="n">
        <f aca="false">$D$4/ F27</f>
        <v>0.00555555555555556</v>
      </c>
      <c r="F110" s="6" t="n">
        <f aca="false">E110*F70</f>
        <v>0.6894757</v>
      </c>
      <c r="G110" s="0" t="n">
        <f aca="false">$D$4/ H27</f>
        <v>0.00571428571428571</v>
      </c>
      <c r="H110" s="6" t="n">
        <f aca="false">G110*H70</f>
        <v>0.6894757</v>
      </c>
      <c r="J110" s="6"/>
      <c r="K110" s="0" t="n">
        <f aca="false">$D$4/ L27</f>
        <v>0.00563380281690141</v>
      </c>
      <c r="L110" s="6" t="n">
        <f aca="false">K110*L70</f>
        <v>0.6894757</v>
      </c>
    </row>
    <row r="111" customFormat="false" ht="14.25" hidden="false" customHeight="false" outlineLevel="0" collapsed="false">
      <c r="C111" s="0" t="n">
        <f aca="false">$D$4/ D28</f>
        <v>0.00540540540540541</v>
      </c>
      <c r="D111" s="6" t="n">
        <f aca="false">C111*D71</f>
        <v>0.6894757</v>
      </c>
      <c r="E111" s="0" t="n">
        <f aca="false">$D$4/ F28</f>
        <v>0.00555555555555556</v>
      </c>
      <c r="F111" s="6" t="n">
        <f aca="false">E111*F71</f>
        <v>0.6894757</v>
      </c>
      <c r="G111" s="0" t="n">
        <f aca="false">$D$4/ H28</f>
        <v>0.00571428571428571</v>
      </c>
      <c r="H111" s="6" t="n">
        <f aca="false">G111*H71</f>
        <v>0.6894757</v>
      </c>
      <c r="J111" s="6"/>
      <c r="K111" s="0" t="n">
        <f aca="false">$D$4/ L28</f>
        <v>0.00571428571428571</v>
      </c>
      <c r="L111" s="6" t="n">
        <f aca="false">K111*L71</f>
        <v>0.6894757</v>
      </c>
    </row>
    <row r="112" customFormat="false" ht="14.25" hidden="false" customHeight="false" outlineLevel="0" collapsed="false">
      <c r="C112" s="0" t="n">
        <f aca="false">$D$4/ D29</f>
        <v>0.00540540540540541</v>
      </c>
      <c r="D112" s="6" t="n">
        <f aca="false">C112*D72</f>
        <v>0.6894757</v>
      </c>
      <c r="E112" s="0" t="n">
        <f aca="false">$D$4/ F29</f>
        <v>0.00563380281690141</v>
      </c>
      <c r="F112" s="6" t="n">
        <f aca="false">E112*F72</f>
        <v>0.6894757</v>
      </c>
      <c r="G112" s="0" t="n">
        <f aca="false">$D$4/ H29</f>
        <v>0.00571428571428571</v>
      </c>
      <c r="H112" s="6" t="n">
        <f aca="false">G112*H72</f>
        <v>0.6894757</v>
      </c>
      <c r="J112" s="6"/>
      <c r="K112" s="0" t="n">
        <f aca="false">$D$4/ L29</f>
        <v>0.00579710144927536</v>
      </c>
      <c r="L112" s="6" t="n">
        <f aca="false">K112*L72</f>
        <v>0.6894757</v>
      </c>
    </row>
    <row r="113" customFormat="false" ht="14.25" hidden="false" customHeight="false" outlineLevel="0" collapsed="false">
      <c r="C113" s="0" t="n">
        <f aca="false">$D$4/ D30</f>
        <v>0.00540540540540541</v>
      </c>
      <c r="D113" s="6" t="n">
        <f aca="false">C113*D73</f>
        <v>0.6894757</v>
      </c>
      <c r="E113" s="0" t="n">
        <f aca="false">$D$4/ F30</f>
        <v>0.00563380281690141</v>
      </c>
      <c r="F113" s="6" t="n">
        <f aca="false">E113*F73</f>
        <v>0.6894757</v>
      </c>
      <c r="G113" s="0" t="n">
        <f aca="false">$D$4/ H30</f>
        <v>0.00579710144927536</v>
      </c>
      <c r="H113" s="6" t="n">
        <f aca="false">G113*H73</f>
        <v>0.6894757</v>
      </c>
      <c r="J113" s="6"/>
      <c r="K113" s="0" t="n">
        <f aca="false">$D$4/ L30</f>
        <v>0.00579710144927536</v>
      </c>
      <c r="L113" s="6" t="n">
        <f aca="false">K113*L73</f>
        <v>0.6894757</v>
      </c>
    </row>
    <row r="114" customFormat="false" ht="14.25" hidden="false" customHeight="false" outlineLevel="0" collapsed="false">
      <c r="C114" s="0" t="n">
        <f aca="false">$D$4/ D31</f>
        <v>0.00547945205479452</v>
      </c>
      <c r="D114" s="6" t="n">
        <f aca="false">C114*D74</f>
        <v>0.6894757</v>
      </c>
      <c r="E114" s="0" t="n">
        <f aca="false">$D$4/ F31</f>
        <v>0.00571428571428571</v>
      </c>
      <c r="F114" s="6" t="n">
        <f aca="false">E114*F74</f>
        <v>0.6894757</v>
      </c>
      <c r="G114" s="0" t="n">
        <f aca="false">$D$4/ H31</f>
        <v>0.00579710144927536</v>
      </c>
      <c r="H114" s="6" t="n">
        <f aca="false">G114*H74</f>
        <v>0.6894757</v>
      </c>
      <c r="J114" s="6"/>
      <c r="K114" s="0" t="n">
        <f aca="false">$D$4/ L31</f>
        <v>0.00588235294117647</v>
      </c>
      <c r="L114" s="6" t="n">
        <f aca="false">K114*L74</f>
        <v>0.6894757</v>
      </c>
    </row>
    <row r="115" customFormat="false" ht="14.25" hidden="false" customHeight="false" outlineLevel="0" collapsed="false">
      <c r="C115" s="0" t="n">
        <f aca="false">$D$4/ D32</f>
        <v>0.00555555555555556</v>
      </c>
      <c r="D115" s="6" t="n">
        <f aca="false">C115*D75</f>
        <v>0.6894757</v>
      </c>
      <c r="E115" s="0" t="n">
        <f aca="false">$D$4/ F32</f>
        <v>0.00579710144927536</v>
      </c>
      <c r="F115" s="6" t="n">
        <f aca="false">E115*F75</f>
        <v>0.6894757</v>
      </c>
      <c r="G115" s="0" t="n">
        <f aca="false">$D$4/ H32</f>
        <v>0.00588235294117647</v>
      </c>
      <c r="H115" s="6" t="n">
        <f aca="false">G115*H75</f>
        <v>0.6894757</v>
      </c>
      <c r="J115" s="6"/>
      <c r="K115" s="0" t="n">
        <f aca="false">$D$4/ L32</f>
        <v>0.00597014925373134</v>
      </c>
      <c r="L115" s="6" t="n">
        <f aca="false">K115*L75</f>
        <v>0.6894757</v>
      </c>
    </row>
    <row r="116" customFormat="false" ht="14.25" hidden="false" customHeight="false" outlineLevel="0" collapsed="false">
      <c r="C116" s="0" t="n">
        <f aca="false">$D$4/ D33</f>
        <v>0.00555555555555556</v>
      </c>
      <c r="D116" s="6" t="n">
        <f aca="false">C116*D76</f>
        <v>0.6894757</v>
      </c>
      <c r="E116" s="0" t="n">
        <f aca="false">$D$4/ F33</f>
        <v>0.00588235294117647</v>
      </c>
      <c r="F116" s="6" t="n">
        <f aca="false">E116*F76</f>
        <v>0.6894757</v>
      </c>
      <c r="G116" s="0" t="n">
        <f aca="false">$D$4/ H33</f>
        <v>0.00588235294117647</v>
      </c>
      <c r="H116" s="6" t="n">
        <f aca="false">G116*H76</f>
        <v>0.6894757</v>
      </c>
      <c r="J116" s="6"/>
      <c r="K116" s="0" t="n">
        <f aca="false">$D$4/ L33</f>
        <v>0.00597014925373134</v>
      </c>
      <c r="L116" s="6" t="n">
        <f aca="false">K116*L76</f>
        <v>0.6894757</v>
      </c>
    </row>
    <row r="117" customFormat="false" ht="14.25" hidden="false" customHeight="false" outlineLevel="0" collapsed="false">
      <c r="C117" s="0" t="n">
        <f aca="false">$D$4/ D34</f>
        <v>0.00555555555555556</v>
      </c>
      <c r="D117" s="6" t="n">
        <f aca="false">C117*D77</f>
        <v>0.6894757</v>
      </c>
      <c r="E117" s="0" t="n">
        <f aca="false">$D$4/ F34</f>
        <v>0.00588235294117647</v>
      </c>
      <c r="F117" s="6" t="n">
        <f aca="false">E117*F77</f>
        <v>0.6894757</v>
      </c>
      <c r="G117" s="0" t="n">
        <f aca="false">$D$4/ H34</f>
        <v>0.00588235294117647</v>
      </c>
      <c r="H117" s="6" t="n">
        <f aca="false">G117*H77</f>
        <v>0.6894757</v>
      </c>
      <c r="J117" s="6"/>
      <c r="K117" s="0" t="n">
        <f aca="false">$D$4/ L34</f>
        <v>0.00606060606060606</v>
      </c>
      <c r="L117" s="6" t="n">
        <f aca="false">K117*L77</f>
        <v>0.6894757</v>
      </c>
    </row>
    <row r="118" customFormat="false" ht="14.25" hidden="false" customHeight="false" outlineLevel="0" collapsed="false">
      <c r="C118" s="0" t="n">
        <f aca="false">$D$4/ D35</f>
        <v>0.00555555555555556</v>
      </c>
      <c r="D118" s="6" t="n">
        <f aca="false">C118*D78</f>
        <v>0.6894757</v>
      </c>
      <c r="E118" s="0" t="n">
        <f aca="false">$D$4/ F35</f>
        <v>0.00597014925373134</v>
      </c>
      <c r="F118" s="6" t="n">
        <f aca="false">E118*F78</f>
        <v>0.6894757</v>
      </c>
      <c r="G118" s="0" t="n">
        <f aca="false">$D$4/ H35</f>
        <v>0.00597014925373134</v>
      </c>
      <c r="H118" s="6" t="n">
        <f aca="false">G118*H78</f>
        <v>0.6894757</v>
      </c>
      <c r="J118" s="6"/>
      <c r="L118" s="6"/>
    </row>
    <row r="119" customFormat="false" ht="14.25" hidden="false" customHeight="false" outlineLevel="0" collapsed="false">
      <c r="C119" s="0" t="n">
        <f aca="false">$D$4/ D36</f>
        <v>0.00563380281690141</v>
      </c>
      <c r="D119" s="6" t="n">
        <f aca="false">C119*D79</f>
        <v>0.6894757</v>
      </c>
      <c r="E119" s="0" t="n">
        <f aca="false">$D$4/ F36</f>
        <v>0.00606060606060606</v>
      </c>
      <c r="F119" s="6" t="n">
        <f aca="false">E119*F79</f>
        <v>0.6894757</v>
      </c>
      <c r="G119" s="0" t="n">
        <f aca="false">$D$4/ H36</f>
        <v>0.00597014925373134</v>
      </c>
      <c r="H119" s="6" t="n">
        <f aca="false">G119*H79</f>
        <v>0.6894757</v>
      </c>
      <c r="J119" s="6"/>
      <c r="L119" s="6"/>
    </row>
    <row r="120" customFormat="false" ht="14.25" hidden="false" customHeight="false" outlineLevel="0" collapsed="false">
      <c r="C120" s="0" t="n">
        <f aca="false">$D$4/ D37</f>
        <v>0.00563380281690141</v>
      </c>
      <c r="D120" s="6" t="n">
        <f aca="false">C120*D80</f>
        <v>0.6894757</v>
      </c>
      <c r="E120" s="0" t="n">
        <f aca="false">$D$4/ F37</f>
        <v>0.00615384615384615</v>
      </c>
      <c r="F120" s="6" t="n">
        <f aca="false">E120*F80</f>
        <v>0.6894757</v>
      </c>
      <c r="G120" s="0" t="n">
        <f aca="false">$D$4/ H37</f>
        <v>0.00597014925373134</v>
      </c>
      <c r="H120" s="6" t="n">
        <f aca="false">G120*H80</f>
        <v>0.6894757</v>
      </c>
      <c r="J120" s="6"/>
      <c r="L120" s="6"/>
    </row>
    <row r="121" customFormat="false" ht="14.25" hidden="false" customHeight="false" outlineLevel="0" collapsed="false">
      <c r="C121" s="0" t="n">
        <f aca="false">$D$4/ D38</f>
        <v>0.00571428571428571</v>
      </c>
      <c r="D121" s="6" t="n">
        <f aca="false">C121*D81</f>
        <v>0.6894757</v>
      </c>
      <c r="E121" s="0" t="n">
        <f aca="false">$D$4/ F38</f>
        <v>0.00625</v>
      </c>
      <c r="F121" s="6" t="n">
        <f aca="false">E121*F81</f>
        <v>0.6894757</v>
      </c>
      <c r="G121" s="0" t="n">
        <f aca="false">$D$4/ H38</f>
        <v>0.00606060606060606</v>
      </c>
      <c r="H121" s="6" t="n">
        <f aca="false">G121*H81</f>
        <v>0.6894757</v>
      </c>
      <c r="J121" s="6"/>
      <c r="L121" s="6"/>
    </row>
    <row r="122" customFormat="false" ht="14.25" hidden="false" customHeight="false" outlineLevel="0" collapsed="false">
      <c r="C122" s="0" t="n">
        <f aca="false">$D$4/ D39</f>
        <v>0.00588235294117647</v>
      </c>
      <c r="D122" s="6" t="n">
        <f aca="false">C122*D82</f>
        <v>0.6894757</v>
      </c>
      <c r="F122" s="6"/>
      <c r="G122" s="0" t="n">
        <f aca="false">$D$4/ H39</f>
        <v>0.00606060606060606</v>
      </c>
      <c r="H122" s="6" t="n">
        <f aca="false">G122*H82</f>
        <v>0.6894757</v>
      </c>
      <c r="J122" s="6"/>
      <c r="L122" s="6"/>
    </row>
    <row r="123" customFormat="false" ht="14.25" hidden="false" customHeight="false" outlineLevel="0" collapsed="false">
      <c r="C123" s="0" t="n">
        <f aca="false">$D$4/ D40</f>
        <v>0.00588235294117647</v>
      </c>
      <c r="D123" s="6" t="n">
        <f aca="false">C123*D83</f>
        <v>0.6894757</v>
      </c>
      <c r="F123" s="6"/>
      <c r="G123" s="0" t="n">
        <f aca="false">$D$4/ H40</f>
        <v>0.00606060606060606</v>
      </c>
      <c r="H123" s="6" t="n">
        <f aca="false">G123*H83</f>
        <v>0.6894757</v>
      </c>
      <c r="J123" s="6"/>
      <c r="L123" s="6"/>
    </row>
    <row r="124" customFormat="false" ht="14.25" hidden="false" customHeight="false" outlineLevel="0" collapsed="false">
      <c r="G124" s="0" t="n">
        <f aca="false">$D$4/ H41</f>
        <v>0.00615384615384615</v>
      </c>
      <c r="H124" s="6" t="n">
        <f aca="false">G124*H84</f>
        <v>0.6894757</v>
      </c>
    </row>
    <row r="125" customFormat="false" ht="14.25" hidden="false" customHeight="false" outlineLevel="0" collapsed="false">
      <c r="H125" s="6"/>
    </row>
    <row r="126" customFormat="false" ht="14.25" hidden="false" customHeight="false" outlineLevel="0" collapsed="false">
      <c r="H126" s="6"/>
    </row>
    <row r="127" customFormat="false" ht="14.25" hidden="false" customHeight="false" outlineLevel="0" collapsed="false">
      <c r="H127" s="6"/>
    </row>
    <row r="128" customFormat="false" ht="14.25" hidden="false" customHeight="false" outlineLevel="0" collapsed="false">
      <c r="C128" s="1" t="s">
        <v>23</v>
      </c>
      <c r="H128" s="6"/>
    </row>
    <row r="129" customFormat="false" ht="14.25" hidden="false" customHeight="false" outlineLevel="0" collapsed="false">
      <c r="H129" s="6"/>
    </row>
    <row r="130" customFormat="false" ht="14.25" hidden="false" customHeight="false" outlineLevel="0" collapsed="false">
      <c r="H130" s="6"/>
    </row>
  </sheetData>
  <mergeCells count="5">
    <mergeCell ref="C7:D7"/>
    <mergeCell ref="E7:F7"/>
    <mergeCell ref="G7:H7"/>
    <mergeCell ref="I7:J7"/>
    <mergeCell ref="K7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2021-10-27T14:17:57Z</dcterms:created>
  <dc:creator>terry qi</dc:creator>
  <dc:description/>
  <dc:language>en-NZ</dc:language>
  <cp:lastModifiedBy/>
  <dcterms:modified xsi:type="dcterms:W3CDTF">2021-10-29T20:31:03Z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