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Chemistry\draft\data\"/>
    </mc:Choice>
  </mc:AlternateContent>
  <xr:revisionPtr revIDLastSave="0" documentId="13_ncr:1_{54064D7B-20EB-4B44-BFB0-042BE9E2977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23" i="2" l="1"/>
  <c r="E222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E132" i="2"/>
  <c r="F132" i="2"/>
  <c r="G132" i="2"/>
  <c r="H132" i="2"/>
  <c r="I132" i="2"/>
  <c r="J132" i="2"/>
  <c r="K132" i="2"/>
  <c r="L132" i="2"/>
  <c r="E133" i="2"/>
  <c r="F133" i="2"/>
  <c r="G133" i="2"/>
  <c r="H133" i="2"/>
  <c r="I133" i="2"/>
  <c r="J133" i="2"/>
  <c r="K133" i="2"/>
  <c r="L133" i="2"/>
  <c r="E134" i="2"/>
  <c r="F134" i="2"/>
  <c r="G134" i="2"/>
  <c r="H134" i="2"/>
  <c r="I134" i="2"/>
  <c r="J134" i="2"/>
  <c r="K134" i="2"/>
  <c r="L134" i="2"/>
  <c r="E135" i="2"/>
  <c r="F135" i="2"/>
  <c r="G135" i="2"/>
  <c r="H135" i="2"/>
  <c r="I135" i="2"/>
  <c r="J135" i="2"/>
  <c r="K135" i="2"/>
  <c r="L135" i="2"/>
  <c r="E136" i="2"/>
  <c r="F136" i="2"/>
  <c r="G136" i="2"/>
  <c r="H136" i="2"/>
  <c r="I136" i="2"/>
  <c r="J136" i="2"/>
  <c r="K136" i="2"/>
  <c r="L136" i="2"/>
  <c r="E137" i="2"/>
  <c r="F137" i="2"/>
  <c r="G137" i="2"/>
  <c r="H137" i="2"/>
  <c r="I137" i="2"/>
  <c r="J137" i="2"/>
  <c r="K137" i="2"/>
  <c r="L137" i="2"/>
  <c r="E138" i="2"/>
  <c r="F138" i="2"/>
  <c r="G138" i="2"/>
  <c r="H138" i="2"/>
  <c r="I138" i="2"/>
  <c r="J138" i="2"/>
  <c r="K138" i="2"/>
  <c r="L138" i="2"/>
  <c r="E139" i="2"/>
  <c r="F139" i="2"/>
  <c r="G139" i="2"/>
  <c r="H139" i="2"/>
  <c r="I139" i="2"/>
  <c r="J139" i="2"/>
  <c r="K139" i="2"/>
  <c r="L139" i="2"/>
  <c r="E140" i="2"/>
  <c r="F140" i="2"/>
  <c r="G140" i="2"/>
  <c r="H140" i="2"/>
  <c r="I140" i="2"/>
  <c r="J140" i="2"/>
  <c r="K140" i="2"/>
  <c r="L140" i="2"/>
  <c r="E141" i="2"/>
  <c r="F141" i="2"/>
  <c r="G141" i="2"/>
  <c r="H141" i="2"/>
  <c r="I141" i="2"/>
  <c r="J141" i="2"/>
  <c r="K141" i="2"/>
  <c r="L141" i="2"/>
  <c r="E142" i="2"/>
  <c r="F142" i="2"/>
  <c r="G142" i="2"/>
  <c r="H142" i="2"/>
  <c r="K142" i="2"/>
  <c r="L142" i="2"/>
  <c r="E143" i="2"/>
  <c r="F143" i="2"/>
  <c r="G143" i="2"/>
  <c r="H143" i="2"/>
  <c r="K143" i="2"/>
  <c r="L143" i="2"/>
  <c r="E144" i="2"/>
  <c r="F144" i="2"/>
  <c r="G144" i="2"/>
  <c r="H144" i="2"/>
  <c r="K144" i="2"/>
  <c r="L144" i="2"/>
  <c r="E145" i="2"/>
  <c r="F145" i="2"/>
  <c r="G145" i="2"/>
  <c r="H145" i="2"/>
  <c r="K145" i="2"/>
  <c r="L145" i="2"/>
  <c r="E146" i="2"/>
  <c r="F146" i="2"/>
  <c r="G146" i="2"/>
  <c r="H146" i="2"/>
  <c r="K146" i="2"/>
  <c r="L146" i="2"/>
  <c r="E147" i="2"/>
  <c r="F147" i="2"/>
  <c r="G147" i="2"/>
  <c r="H147" i="2"/>
  <c r="K147" i="2"/>
  <c r="L147" i="2"/>
  <c r="E148" i="2"/>
  <c r="F148" i="2"/>
  <c r="G148" i="2"/>
  <c r="H148" i="2"/>
  <c r="K148" i="2"/>
  <c r="L148" i="2"/>
  <c r="E149" i="2"/>
  <c r="F149" i="2"/>
  <c r="K149" i="2"/>
  <c r="L149" i="2"/>
  <c r="E150" i="2"/>
  <c r="F150" i="2"/>
  <c r="K150" i="2"/>
  <c r="L150" i="2"/>
  <c r="E151" i="2"/>
  <c r="F151" i="2"/>
  <c r="K151" i="2"/>
  <c r="L151" i="2"/>
  <c r="E152" i="2"/>
  <c r="F152" i="2"/>
  <c r="K152" i="2"/>
  <c r="L152" i="2"/>
  <c r="E153" i="2"/>
  <c r="F153" i="2"/>
  <c r="K153" i="2"/>
  <c r="L153" i="2"/>
  <c r="E154" i="2"/>
  <c r="F154" i="2"/>
  <c r="K154" i="2"/>
  <c r="L154" i="2"/>
  <c r="E155" i="2"/>
  <c r="F155" i="2"/>
  <c r="K155" i="2"/>
  <c r="L155" i="2"/>
  <c r="E156" i="2"/>
  <c r="F156" i="2"/>
  <c r="K156" i="2"/>
  <c r="L156" i="2"/>
  <c r="E157" i="2"/>
  <c r="F157" i="2"/>
  <c r="K157" i="2"/>
  <c r="L157" i="2"/>
  <c r="E158" i="2"/>
  <c r="F158" i="2"/>
  <c r="E159" i="2"/>
  <c r="F159" i="2"/>
  <c r="E160" i="2"/>
  <c r="F160" i="2"/>
  <c r="E161" i="2"/>
  <c r="F161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32" i="2"/>
  <c r="D162" i="2"/>
  <c r="D163" i="2"/>
  <c r="D157" i="2"/>
  <c r="D158" i="2"/>
  <c r="D159" i="2"/>
  <c r="D160" i="2"/>
  <c r="D161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32" i="2"/>
  <c r="D53" i="2"/>
  <c r="F52" i="2"/>
  <c r="V20" i="1"/>
  <c r="V21" i="1"/>
  <c r="V22" i="1"/>
  <c r="V23" i="1"/>
  <c r="V24" i="1"/>
  <c r="V25" i="1"/>
  <c r="V26" i="1"/>
  <c r="V27" i="1"/>
  <c r="V28" i="1"/>
  <c r="H22" i="1"/>
  <c r="H23" i="1"/>
  <c r="H24" i="1"/>
  <c r="H25" i="1"/>
  <c r="H26" i="1"/>
  <c r="H27" i="1"/>
  <c r="H28" i="1"/>
  <c r="H29" i="1"/>
  <c r="H30" i="1"/>
  <c r="H31" i="1"/>
  <c r="H32" i="1"/>
  <c r="H19" i="1"/>
  <c r="H20" i="1"/>
  <c r="H21" i="1"/>
  <c r="H18" i="1"/>
  <c r="H124" i="2" l="1"/>
  <c r="G124" i="2"/>
  <c r="H123" i="2"/>
  <c r="G123" i="2"/>
  <c r="C123" i="2"/>
  <c r="D123" i="2" s="1"/>
  <c r="H122" i="2"/>
  <c r="G122" i="2"/>
  <c r="D122" i="2"/>
  <c r="C122" i="2"/>
  <c r="H121" i="2"/>
  <c r="G121" i="2"/>
  <c r="E121" i="2"/>
  <c r="F121" i="2" s="1"/>
  <c r="C121" i="2"/>
  <c r="D121" i="2" s="1"/>
  <c r="H120" i="2"/>
  <c r="G120" i="2"/>
  <c r="F120" i="2"/>
  <c r="E120" i="2"/>
  <c r="C120" i="2"/>
  <c r="D120" i="2" s="1"/>
  <c r="G119" i="2"/>
  <c r="H119" i="2" s="1"/>
  <c r="F119" i="2"/>
  <c r="E119" i="2"/>
  <c r="D119" i="2"/>
  <c r="C119" i="2"/>
  <c r="G118" i="2"/>
  <c r="H118" i="2" s="1"/>
  <c r="E118" i="2"/>
  <c r="F118" i="2" s="1"/>
  <c r="D118" i="2"/>
  <c r="C118" i="2"/>
  <c r="L117" i="2"/>
  <c r="K117" i="2"/>
  <c r="G117" i="2"/>
  <c r="H117" i="2" s="1"/>
  <c r="E117" i="2"/>
  <c r="F117" i="2" s="1"/>
  <c r="D117" i="2"/>
  <c r="C117" i="2"/>
  <c r="L116" i="2"/>
  <c r="K116" i="2"/>
  <c r="G116" i="2"/>
  <c r="H116" i="2" s="1"/>
  <c r="E116" i="2"/>
  <c r="F116" i="2" s="1"/>
  <c r="D116" i="2"/>
  <c r="C116" i="2"/>
  <c r="L115" i="2"/>
  <c r="K115" i="2"/>
  <c r="G115" i="2"/>
  <c r="H115" i="2" s="1"/>
  <c r="E115" i="2"/>
  <c r="F115" i="2" s="1"/>
  <c r="D115" i="2"/>
  <c r="C115" i="2"/>
  <c r="L114" i="2"/>
  <c r="K114" i="2"/>
  <c r="G114" i="2"/>
  <c r="H114" i="2" s="1"/>
  <c r="E114" i="2"/>
  <c r="F114" i="2" s="1"/>
  <c r="D114" i="2"/>
  <c r="C114" i="2"/>
  <c r="L113" i="2"/>
  <c r="K113" i="2"/>
  <c r="G113" i="2"/>
  <c r="H113" i="2" s="1"/>
  <c r="E113" i="2"/>
  <c r="F113" i="2" s="1"/>
  <c r="D113" i="2"/>
  <c r="C113" i="2"/>
  <c r="L112" i="2"/>
  <c r="K112" i="2"/>
  <c r="G112" i="2"/>
  <c r="H112" i="2" s="1"/>
  <c r="E112" i="2"/>
  <c r="F112" i="2" s="1"/>
  <c r="D112" i="2"/>
  <c r="C112" i="2"/>
  <c r="L111" i="2"/>
  <c r="K111" i="2"/>
  <c r="G111" i="2"/>
  <c r="H111" i="2" s="1"/>
  <c r="E111" i="2"/>
  <c r="F111" i="2" s="1"/>
  <c r="D111" i="2"/>
  <c r="C111" i="2"/>
  <c r="L110" i="2"/>
  <c r="K110" i="2"/>
  <c r="G110" i="2"/>
  <c r="H110" i="2" s="1"/>
  <c r="E110" i="2"/>
  <c r="F110" i="2" s="1"/>
  <c r="D110" i="2"/>
  <c r="C110" i="2"/>
  <c r="L109" i="2"/>
  <c r="K109" i="2"/>
  <c r="G109" i="2"/>
  <c r="H109" i="2" s="1"/>
  <c r="E109" i="2"/>
  <c r="F109" i="2" s="1"/>
  <c r="D109" i="2"/>
  <c r="C109" i="2"/>
  <c r="L108" i="2"/>
  <c r="K108" i="2"/>
  <c r="G108" i="2"/>
  <c r="H108" i="2" s="1"/>
  <c r="E108" i="2"/>
  <c r="F108" i="2" s="1"/>
  <c r="D108" i="2"/>
  <c r="C108" i="2"/>
  <c r="L107" i="2"/>
  <c r="K107" i="2"/>
  <c r="G107" i="2"/>
  <c r="H107" i="2" s="1"/>
  <c r="E107" i="2"/>
  <c r="F107" i="2" s="1"/>
  <c r="D107" i="2"/>
  <c r="C107" i="2"/>
  <c r="L106" i="2"/>
  <c r="K106" i="2"/>
  <c r="G106" i="2"/>
  <c r="H106" i="2" s="1"/>
  <c r="E106" i="2"/>
  <c r="F106" i="2" s="1"/>
  <c r="D106" i="2"/>
  <c r="C106" i="2"/>
  <c r="L105" i="2"/>
  <c r="K105" i="2"/>
  <c r="G105" i="2"/>
  <c r="H105" i="2" s="1"/>
  <c r="E105" i="2"/>
  <c r="F105" i="2" s="1"/>
  <c r="D105" i="2"/>
  <c r="C105" i="2"/>
  <c r="L104" i="2"/>
  <c r="K104" i="2"/>
  <c r="G104" i="2"/>
  <c r="H104" i="2" s="1"/>
  <c r="E104" i="2"/>
  <c r="F104" i="2" s="1"/>
  <c r="D104" i="2"/>
  <c r="C104" i="2"/>
  <c r="L103" i="2"/>
  <c r="K103" i="2"/>
  <c r="G103" i="2"/>
  <c r="H103" i="2" s="1"/>
  <c r="E103" i="2"/>
  <c r="F103" i="2" s="1"/>
  <c r="D103" i="2"/>
  <c r="C103" i="2"/>
  <c r="L102" i="2"/>
  <c r="K102" i="2"/>
  <c r="G102" i="2"/>
  <c r="H102" i="2" s="1"/>
  <c r="E102" i="2"/>
  <c r="F102" i="2" s="1"/>
  <c r="D102" i="2"/>
  <c r="C102" i="2"/>
  <c r="L101" i="2"/>
  <c r="K101" i="2"/>
  <c r="I101" i="2"/>
  <c r="J101" i="2" s="1"/>
  <c r="G101" i="2"/>
  <c r="H101" i="2" s="1"/>
  <c r="F101" i="2"/>
  <c r="E101" i="2"/>
  <c r="D101" i="2"/>
  <c r="C101" i="2"/>
  <c r="K100" i="2"/>
  <c r="L100" i="2" s="1"/>
  <c r="I100" i="2"/>
  <c r="J100" i="2" s="1"/>
  <c r="H100" i="2"/>
  <c r="G100" i="2"/>
  <c r="F100" i="2"/>
  <c r="E100" i="2"/>
  <c r="C100" i="2"/>
  <c r="D100" i="2" s="1"/>
  <c r="K99" i="2"/>
  <c r="L99" i="2" s="1"/>
  <c r="J99" i="2"/>
  <c r="I99" i="2"/>
  <c r="H99" i="2"/>
  <c r="G99" i="2"/>
  <c r="E99" i="2"/>
  <c r="F99" i="2" s="1"/>
  <c r="C99" i="2"/>
  <c r="D99" i="2" s="1"/>
  <c r="L98" i="2"/>
  <c r="K98" i="2"/>
  <c r="J98" i="2"/>
  <c r="I98" i="2"/>
  <c r="G98" i="2"/>
  <c r="H98" i="2" s="1"/>
  <c r="E98" i="2"/>
  <c r="F98" i="2" s="1"/>
  <c r="D98" i="2"/>
  <c r="C98" i="2"/>
  <c r="L97" i="2"/>
  <c r="K97" i="2"/>
  <c r="I97" i="2"/>
  <c r="J97" i="2" s="1"/>
  <c r="G97" i="2"/>
  <c r="H97" i="2" s="1"/>
  <c r="F97" i="2"/>
  <c r="E97" i="2"/>
  <c r="D97" i="2"/>
  <c r="C97" i="2"/>
  <c r="K96" i="2"/>
  <c r="L96" i="2" s="1"/>
  <c r="I96" i="2"/>
  <c r="J96" i="2" s="1"/>
  <c r="H96" i="2"/>
  <c r="G96" i="2"/>
  <c r="F96" i="2"/>
  <c r="E96" i="2"/>
  <c r="C96" i="2"/>
  <c r="D96" i="2" s="1"/>
  <c r="K95" i="2"/>
  <c r="L95" i="2" s="1"/>
  <c r="J95" i="2"/>
  <c r="I95" i="2"/>
  <c r="H95" i="2"/>
  <c r="G95" i="2"/>
  <c r="E95" i="2"/>
  <c r="F95" i="2" s="1"/>
  <c r="C95" i="2"/>
  <c r="D95" i="2" s="1"/>
  <c r="L94" i="2"/>
  <c r="K94" i="2"/>
  <c r="J94" i="2"/>
  <c r="I94" i="2"/>
  <c r="G94" i="2"/>
  <c r="H94" i="2" s="1"/>
  <c r="E94" i="2"/>
  <c r="F94" i="2" s="1"/>
  <c r="D94" i="2"/>
  <c r="C94" i="2"/>
  <c r="L93" i="2"/>
  <c r="K93" i="2"/>
  <c r="I93" i="2"/>
  <c r="J93" i="2" s="1"/>
  <c r="G93" i="2"/>
  <c r="H93" i="2" s="1"/>
  <c r="F93" i="2"/>
  <c r="E93" i="2"/>
  <c r="D93" i="2"/>
  <c r="C93" i="2"/>
  <c r="K92" i="2"/>
  <c r="L92" i="2" s="1"/>
  <c r="I92" i="2"/>
  <c r="J92" i="2" s="1"/>
  <c r="H92" i="2"/>
  <c r="G92" i="2"/>
  <c r="F92" i="2"/>
  <c r="E92" i="2"/>
  <c r="C92" i="2"/>
  <c r="D92" i="2" s="1"/>
  <c r="K90" i="2"/>
  <c r="I90" i="2"/>
  <c r="G90" i="2"/>
  <c r="E90" i="2"/>
  <c r="C90" i="2"/>
  <c r="H84" i="2"/>
  <c r="G84" i="2"/>
  <c r="H83" i="2"/>
  <c r="G83" i="2"/>
  <c r="D83" i="2"/>
  <c r="C83" i="2"/>
  <c r="H82" i="2"/>
  <c r="G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L77" i="2"/>
  <c r="K77" i="2"/>
  <c r="H77" i="2"/>
  <c r="G77" i="2"/>
  <c r="F77" i="2"/>
  <c r="E77" i="2"/>
  <c r="D77" i="2"/>
  <c r="C77" i="2"/>
  <c r="L76" i="2"/>
  <c r="K76" i="2"/>
  <c r="H76" i="2"/>
  <c r="G76" i="2"/>
  <c r="F76" i="2"/>
  <c r="E76" i="2"/>
  <c r="D76" i="2"/>
  <c r="C76" i="2"/>
  <c r="L75" i="2"/>
  <c r="K75" i="2"/>
  <c r="H75" i="2"/>
  <c r="G75" i="2"/>
  <c r="F75" i="2"/>
  <c r="E75" i="2"/>
  <c r="D75" i="2"/>
  <c r="C75" i="2"/>
  <c r="L74" i="2"/>
  <c r="K74" i="2"/>
  <c r="H74" i="2"/>
  <c r="G74" i="2"/>
  <c r="F74" i="2"/>
  <c r="E74" i="2"/>
  <c r="D74" i="2"/>
  <c r="C74" i="2"/>
  <c r="L73" i="2"/>
  <c r="K73" i="2"/>
  <c r="H73" i="2"/>
  <c r="G73" i="2"/>
  <c r="F73" i="2"/>
  <c r="E73" i="2"/>
  <c r="D73" i="2"/>
  <c r="C73" i="2"/>
  <c r="L72" i="2"/>
  <c r="K72" i="2"/>
  <c r="H72" i="2"/>
  <c r="G72" i="2"/>
  <c r="F72" i="2"/>
  <c r="E72" i="2"/>
  <c r="D72" i="2"/>
  <c r="C72" i="2"/>
  <c r="L71" i="2"/>
  <c r="K71" i="2"/>
  <c r="H71" i="2"/>
  <c r="G71" i="2"/>
  <c r="F71" i="2"/>
  <c r="E71" i="2"/>
  <c r="D71" i="2"/>
  <c r="C71" i="2"/>
  <c r="L70" i="2"/>
  <c r="K70" i="2"/>
  <c r="H70" i="2"/>
  <c r="G70" i="2"/>
  <c r="F70" i="2"/>
  <c r="E70" i="2"/>
  <c r="D70" i="2"/>
  <c r="C70" i="2"/>
  <c r="L69" i="2"/>
  <c r="K69" i="2"/>
  <c r="H69" i="2"/>
  <c r="G69" i="2"/>
  <c r="F69" i="2"/>
  <c r="E69" i="2"/>
  <c r="D69" i="2"/>
  <c r="C69" i="2"/>
  <c r="L68" i="2"/>
  <c r="K68" i="2"/>
  <c r="H68" i="2"/>
  <c r="G68" i="2"/>
  <c r="F68" i="2"/>
  <c r="E68" i="2"/>
  <c r="D68" i="2"/>
  <c r="C68" i="2"/>
  <c r="L67" i="2"/>
  <c r="K67" i="2"/>
  <c r="H67" i="2"/>
  <c r="G67" i="2"/>
  <c r="F67" i="2"/>
  <c r="E67" i="2"/>
  <c r="D67" i="2"/>
  <c r="C67" i="2"/>
  <c r="L66" i="2"/>
  <c r="K66" i="2"/>
  <c r="H66" i="2"/>
  <c r="G66" i="2"/>
  <c r="F66" i="2"/>
  <c r="E66" i="2"/>
  <c r="D66" i="2"/>
  <c r="C66" i="2"/>
  <c r="L65" i="2"/>
  <c r="K65" i="2"/>
  <c r="H65" i="2"/>
  <c r="G65" i="2"/>
  <c r="F65" i="2"/>
  <c r="E65" i="2"/>
  <c r="D65" i="2"/>
  <c r="C65" i="2"/>
  <c r="L64" i="2"/>
  <c r="K64" i="2"/>
  <c r="H64" i="2"/>
  <c r="G64" i="2"/>
  <c r="F64" i="2"/>
  <c r="E64" i="2"/>
  <c r="D64" i="2"/>
  <c r="C64" i="2"/>
  <c r="L63" i="2"/>
  <c r="K63" i="2"/>
  <c r="H63" i="2"/>
  <c r="G63" i="2"/>
  <c r="F63" i="2"/>
  <c r="E63" i="2"/>
  <c r="D63" i="2"/>
  <c r="C63" i="2"/>
  <c r="L62" i="2"/>
  <c r="K62" i="2"/>
  <c r="H62" i="2"/>
  <c r="G62" i="2"/>
  <c r="F62" i="2"/>
  <c r="E62" i="2"/>
  <c r="D62" i="2"/>
  <c r="C62" i="2"/>
  <c r="L61" i="2"/>
  <c r="K61" i="2"/>
  <c r="J61" i="2"/>
  <c r="I61" i="2"/>
  <c r="H61" i="2"/>
  <c r="G61" i="2"/>
  <c r="F61" i="2"/>
  <c r="E61" i="2"/>
  <c r="D61" i="2"/>
  <c r="C61" i="2"/>
  <c r="L60" i="2"/>
  <c r="K60" i="2"/>
  <c r="J60" i="2"/>
  <c r="I60" i="2"/>
  <c r="H60" i="2"/>
  <c r="G60" i="2"/>
  <c r="F60" i="2"/>
  <c r="E60" i="2"/>
  <c r="D60" i="2"/>
  <c r="C60" i="2"/>
  <c r="L59" i="2"/>
  <c r="K59" i="2"/>
  <c r="J59" i="2"/>
  <c r="I59" i="2"/>
  <c r="H59" i="2"/>
  <c r="G59" i="2"/>
  <c r="F59" i="2"/>
  <c r="E59" i="2"/>
  <c r="D59" i="2"/>
  <c r="C59" i="2"/>
  <c r="L58" i="2"/>
  <c r="K58" i="2"/>
  <c r="J58" i="2"/>
  <c r="I58" i="2"/>
  <c r="H58" i="2"/>
  <c r="G58" i="2"/>
  <c r="F58" i="2"/>
  <c r="E58" i="2"/>
  <c r="D58" i="2"/>
  <c r="C58" i="2"/>
  <c r="L57" i="2"/>
  <c r="K57" i="2"/>
  <c r="J57" i="2"/>
  <c r="I57" i="2"/>
  <c r="H57" i="2"/>
  <c r="G57" i="2"/>
  <c r="F57" i="2"/>
  <c r="E57" i="2"/>
  <c r="D57" i="2"/>
  <c r="C57" i="2"/>
  <c r="L56" i="2"/>
  <c r="K56" i="2"/>
  <c r="J56" i="2"/>
  <c r="I56" i="2"/>
  <c r="H56" i="2"/>
  <c r="G56" i="2"/>
  <c r="F56" i="2"/>
  <c r="E56" i="2"/>
  <c r="D56" i="2"/>
  <c r="C56" i="2"/>
  <c r="L55" i="2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C53" i="2"/>
  <c r="L52" i="2"/>
  <c r="K52" i="2"/>
  <c r="J52" i="2"/>
  <c r="I52" i="2"/>
  <c r="H52" i="2"/>
  <c r="G52" i="2"/>
  <c r="E52" i="2"/>
  <c r="D52" i="2"/>
  <c r="C52" i="2"/>
  <c r="C51" i="2"/>
  <c r="L35" i="1"/>
  <c r="L34" i="1"/>
  <c r="F34" i="1"/>
  <c r="E34" i="1"/>
  <c r="L33" i="1"/>
  <c r="F33" i="1"/>
  <c r="E33" i="1"/>
  <c r="L32" i="1"/>
  <c r="F32" i="1"/>
  <c r="E32" i="1"/>
  <c r="L31" i="1"/>
  <c r="F31" i="1"/>
  <c r="E31" i="1"/>
  <c r="L30" i="1"/>
  <c r="F30" i="1"/>
  <c r="E30" i="1"/>
  <c r="L29" i="1"/>
  <c r="F29" i="1"/>
  <c r="E29" i="1"/>
  <c r="L28" i="1"/>
  <c r="F28" i="1"/>
  <c r="E28" i="1"/>
  <c r="L27" i="1"/>
  <c r="F27" i="1"/>
  <c r="E27" i="1"/>
  <c r="L26" i="1"/>
  <c r="F26" i="1"/>
  <c r="E26" i="1"/>
  <c r="L25" i="1"/>
  <c r="F25" i="1"/>
  <c r="E25" i="1"/>
  <c r="L24" i="1"/>
  <c r="F24" i="1"/>
  <c r="E24" i="1"/>
  <c r="L23" i="1"/>
  <c r="F23" i="1"/>
  <c r="E23" i="1"/>
  <c r="L22" i="1"/>
  <c r="F22" i="1"/>
  <c r="E22" i="1"/>
  <c r="T21" i="1"/>
  <c r="L21" i="1"/>
  <c r="F21" i="1"/>
  <c r="E21" i="1"/>
  <c r="L20" i="1"/>
  <c r="F20" i="1"/>
  <c r="E20" i="1"/>
  <c r="V19" i="1"/>
  <c r="L19" i="1"/>
  <c r="F19" i="1"/>
  <c r="E19" i="1"/>
  <c r="V18" i="1"/>
  <c r="L18" i="1"/>
  <c r="F18" i="1"/>
  <c r="E18" i="1"/>
  <c r="V17" i="1"/>
  <c r="L17" i="1"/>
  <c r="H17" i="1"/>
  <c r="F17" i="1"/>
  <c r="E17" i="1"/>
  <c r="V16" i="1"/>
  <c r="L16" i="1"/>
  <c r="H16" i="1"/>
  <c r="F16" i="1"/>
  <c r="E16" i="1"/>
  <c r="V15" i="1"/>
  <c r="L15" i="1"/>
  <c r="H15" i="1"/>
  <c r="F15" i="1"/>
  <c r="E15" i="1"/>
  <c r="V14" i="1"/>
  <c r="L14" i="1"/>
  <c r="H14" i="1"/>
  <c r="F14" i="1"/>
  <c r="E14" i="1"/>
  <c r="V13" i="1"/>
  <c r="L13" i="1"/>
  <c r="H13" i="1"/>
  <c r="F13" i="1"/>
  <c r="E13" i="1"/>
  <c r="V12" i="1"/>
  <c r="Q12" i="1"/>
  <c r="L12" i="1"/>
  <c r="H12" i="1"/>
  <c r="F12" i="1"/>
  <c r="E12" i="1"/>
  <c r="V11" i="1"/>
  <c r="Q11" i="1"/>
  <c r="L11" i="1"/>
  <c r="H11" i="1"/>
  <c r="F11" i="1"/>
  <c r="E11" i="1"/>
  <c r="V10" i="1"/>
  <c r="Q10" i="1"/>
  <c r="L10" i="1"/>
  <c r="H10" i="1"/>
  <c r="F10" i="1"/>
  <c r="E10" i="1"/>
  <c r="V9" i="1"/>
  <c r="Q9" i="1"/>
  <c r="L9" i="1"/>
  <c r="H9" i="1"/>
  <c r="F9" i="1"/>
  <c r="E9" i="1"/>
  <c r="V8" i="1"/>
  <c r="Q8" i="1"/>
  <c r="L8" i="1"/>
  <c r="H8" i="1"/>
  <c r="F8" i="1"/>
  <c r="E8" i="1"/>
  <c r="V7" i="1"/>
  <c r="Q7" i="1"/>
  <c r="L7" i="1"/>
  <c r="H7" i="1"/>
  <c r="F7" i="1"/>
  <c r="E7" i="1"/>
  <c r="V6" i="1"/>
  <c r="Q6" i="1"/>
  <c r="L6" i="1"/>
  <c r="H6" i="1"/>
  <c r="F6" i="1"/>
  <c r="E6" i="1"/>
  <c r="V5" i="1"/>
  <c r="Q5" i="1"/>
  <c r="L5" i="1"/>
  <c r="H5" i="1"/>
  <c r="F5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V4" i="1"/>
  <c r="Q4" i="1"/>
  <c r="L4" i="1"/>
  <c r="H4" i="1"/>
  <c r="F4" i="1"/>
  <c r="E4" i="1"/>
  <c r="B4" i="1"/>
  <c r="V3" i="1"/>
  <c r="Q3" i="1"/>
  <c r="L3" i="1"/>
  <c r="H3" i="1"/>
  <c r="F3" i="1"/>
  <c r="E3" i="1"/>
  <c r="B3" i="1"/>
  <c r="F2" i="1"/>
</calcChain>
</file>

<file path=xl/sharedStrings.xml><?xml version="1.0" encoding="utf-8"?>
<sst xmlns="http://schemas.openxmlformats.org/spreadsheetml/2006/main" count="70" uniqueCount="34">
  <si>
    <t>Time (+1s)</t>
  </si>
  <si>
    <t>Temperature (+0.1C)</t>
  </si>
  <si>
    <t>Pressure (+0.25psi)</t>
  </si>
  <si>
    <t>Pressure (kpa)</t>
  </si>
  <si>
    <t>Pressure</t>
  </si>
  <si>
    <t>Temperature</t>
  </si>
  <si>
    <t>Raw data</t>
  </si>
  <si>
    <t>Temperature Unc</t>
  </si>
  <si>
    <t>Pressure Unc</t>
  </si>
  <si>
    <t>Trial 1</t>
  </si>
  <si>
    <t>Trial 2</t>
  </si>
  <si>
    <t>Trial 3</t>
  </si>
  <si>
    <t>Trial 4</t>
  </si>
  <si>
    <t>Trial 5</t>
  </si>
  <si>
    <t>Pressure (±0.25psi)</t>
  </si>
  <si>
    <t>Unit conversion</t>
  </si>
  <si>
    <t>Psi =&gt; kPa</t>
  </si>
  <si>
    <t>https://en.wikipedia.org/wiki/Pound_per_square_inch</t>
  </si>
  <si>
    <t>Pressure (kPa)</t>
  </si>
  <si>
    <t>Uncertainties</t>
  </si>
  <si>
    <t>P (kPa) Relative Error</t>
  </si>
  <si>
    <t>P (kPa) Absolute Error</t>
  </si>
  <si>
    <t>Graphing</t>
  </si>
  <si>
    <t>Abs Error</t>
  </si>
  <si>
    <t>Rel Error</t>
  </si>
  <si>
    <t>Transpose</t>
  </si>
  <si>
    <t>Temperature (±0.5C)</t>
  </si>
  <si>
    <t>Absolute zero</t>
  </si>
  <si>
    <t>Absolute Zero (±0.1C)</t>
  </si>
  <si>
    <t>Average (C)</t>
  </si>
  <si>
    <t>Half Range, Abs Err (C)</t>
  </si>
  <si>
    <t>Combine</t>
  </si>
  <si>
    <t>Lowest slope</t>
  </si>
  <si>
    <t>Highest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</si>
</sst>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1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6600"/>
      <name val="Arial"/>
      <charset val="1"/>
    </font>
    <font>
      <sz val="11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8" fillId="0" borderId="0"/>
    <xf numFmtId="0" fontId="9" fillId="6" borderId="0"/>
  </cellStyleXfs>
  <cellXfs count="9">
    <xf numFmtId="0" fontId="0" fillId="0" borderId="0" xfId="0"/>
    <xf numFmtId="0" fontId="9" fillId="6" borderId="0" xfId="13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9" fillId="6" borderId="0" xfId="13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Excel Built-in Good" xfId="13" xr:uid="{00000000-0005-0000-0000-000012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Calibri"/>
              </a:rPr>
              <a:t>Temperature of gas (C) against pressure exerted by gas (Pa)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Sheet1!$F$2:$F$2</c:f>
              <c:strCache>
                <c:ptCount val="1"/>
                <c:pt idx="0">
                  <c:v>Temperature (+0.1C)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Sheet1!$E$3:$E$34</c:f>
              <c:numCache>
                <c:formatCode>General</c:formatCode>
                <c:ptCount val="32"/>
                <c:pt idx="0">
                  <c:v>103.42139999999999</c:v>
                </c:pt>
                <c:pt idx="1">
                  <c:v>103.42139999999999</c:v>
                </c:pt>
                <c:pt idx="2">
                  <c:v>103.42139999999999</c:v>
                </c:pt>
                <c:pt idx="3">
                  <c:v>106.86878</c:v>
                </c:pt>
                <c:pt idx="4">
                  <c:v>110.31616</c:v>
                </c:pt>
                <c:pt idx="5">
                  <c:v>110.31616</c:v>
                </c:pt>
                <c:pt idx="6">
                  <c:v>113.76353999999999</c:v>
                </c:pt>
                <c:pt idx="7">
                  <c:v>115.48723</c:v>
                </c:pt>
                <c:pt idx="8">
                  <c:v>117.21092</c:v>
                </c:pt>
                <c:pt idx="9">
                  <c:v>117.21092</c:v>
                </c:pt>
                <c:pt idx="10">
                  <c:v>120.6583</c:v>
                </c:pt>
                <c:pt idx="11">
                  <c:v>122.38199</c:v>
                </c:pt>
                <c:pt idx="12">
                  <c:v>124.10567999999999</c:v>
                </c:pt>
                <c:pt idx="13">
                  <c:v>124.10567999999999</c:v>
                </c:pt>
                <c:pt idx="14">
                  <c:v>127.55306</c:v>
                </c:pt>
                <c:pt idx="15">
                  <c:v>129.27674999999999</c:v>
                </c:pt>
                <c:pt idx="16">
                  <c:v>131.00044</c:v>
                </c:pt>
                <c:pt idx="17">
                  <c:v>129.27674999999999</c:v>
                </c:pt>
                <c:pt idx="18">
                  <c:v>127.55306</c:v>
                </c:pt>
                <c:pt idx="19">
                  <c:v>127.55306</c:v>
                </c:pt>
                <c:pt idx="20">
                  <c:v>127.55306</c:v>
                </c:pt>
                <c:pt idx="21">
                  <c:v>127.55306</c:v>
                </c:pt>
                <c:pt idx="22">
                  <c:v>125.82937</c:v>
                </c:pt>
                <c:pt idx="23">
                  <c:v>124.10567999999999</c:v>
                </c:pt>
                <c:pt idx="24">
                  <c:v>124.10567999999999</c:v>
                </c:pt>
                <c:pt idx="25">
                  <c:v>124.10567999999999</c:v>
                </c:pt>
                <c:pt idx="26">
                  <c:v>124.10567999999999</c:v>
                </c:pt>
                <c:pt idx="27">
                  <c:v>122.38199</c:v>
                </c:pt>
                <c:pt idx="28">
                  <c:v>122.38199</c:v>
                </c:pt>
                <c:pt idx="29">
                  <c:v>120.6583</c:v>
                </c:pt>
                <c:pt idx="30">
                  <c:v>117.21092</c:v>
                </c:pt>
                <c:pt idx="31">
                  <c:v>117.21092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2-494A-A799-3BB6A815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058"/>
        <c:axId val="41891139"/>
      </c:scatterChart>
      <c:valAx>
        <c:axId val="21976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Pressure exerted by gas (Pa)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891139"/>
        <c:crossesAt val="0"/>
        <c:crossBetween val="midCat"/>
      </c:valAx>
      <c:valAx>
        <c:axId val="418911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Temperature of gas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9760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(trial 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73955296544879"/>
                  <c:y val="-0.18551903890958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3.1743P - 296.98</a:t>
                    </a:r>
                    <a:br>
                      <a:rPr lang="en-US" baseline="0"/>
                    </a:br>
                    <a:r>
                      <a:rPr lang="en-US" baseline="0"/>
                      <a:t>R² = 0.9911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Sheet2!$K$132:$K$157</c:f>
              <c:numCache>
                <c:formatCode>0.00</c:formatCode>
                <c:ptCount val="26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120.6582475</c:v>
                </c:pt>
                <c:pt idx="18">
                  <c:v>122.38193675000001</c:v>
                </c:pt>
                <c:pt idx="19">
                  <c:v>120.6582475</c:v>
                </c:pt>
                <c:pt idx="20">
                  <c:v>118.93455825000001</c:v>
                </c:pt>
                <c:pt idx="21">
                  <c:v>118.93455825000001</c:v>
                </c:pt>
                <c:pt idx="22">
                  <c:v>117.210869</c:v>
                </c:pt>
                <c:pt idx="23">
                  <c:v>115.48717975000001</c:v>
                </c:pt>
                <c:pt idx="24">
                  <c:v>115.48717975000001</c:v>
                </c:pt>
                <c:pt idx="25">
                  <c:v>113.7634905</c:v>
                </c:pt>
              </c:numCache>
            </c:numRef>
          </c:xVal>
          <c:yVal>
            <c:numRef>
              <c:f>Sheet2!$L$132:$L$157</c:f>
              <c:numCache>
                <c:formatCode>0.0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6-4D2F-8485-011FA341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(combined)</a:t>
            </a:r>
            <a:endParaRPr lang="en-NZ"/>
          </a:p>
        </c:rich>
      </c:tx>
      <c:layout>
        <c:manualLayout>
          <c:xMode val="edge"/>
          <c:yMode val="edge"/>
          <c:x val="8.7536569499337635E-2"/>
          <c:y val="2.1883545567622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4212114767083"/>
                  <c:y val="-0.188080581664148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2.9655P - 275.24</a:t>
                    </a:r>
                    <a:br>
                      <a:rPr lang="en-US" baseline="0"/>
                    </a:br>
                    <a:r>
                      <a:rPr lang="en-US" baseline="0"/>
                      <a:t>R² = 0.968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Sheet2!$E$231:$E$365</c:f>
              <c:numCache>
                <c:formatCode>0.0</c:formatCode>
                <c:ptCount val="135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22</c:v>
                </c:pt>
                <c:pt idx="36">
                  <c:v>28.6</c:v>
                </c:pt>
                <c:pt idx="37">
                  <c:v>34</c:v>
                </c:pt>
                <c:pt idx="38">
                  <c:v>40.9</c:v>
                </c:pt>
                <c:pt idx="39">
                  <c:v>48.4</c:v>
                </c:pt>
                <c:pt idx="40">
                  <c:v>54.4</c:v>
                </c:pt>
                <c:pt idx="41">
                  <c:v>60.5</c:v>
                </c:pt>
                <c:pt idx="42">
                  <c:v>67.400000000000006</c:v>
                </c:pt>
                <c:pt idx="43">
                  <c:v>73.5</c:v>
                </c:pt>
                <c:pt idx="44">
                  <c:v>79.2</c:v>
                </c:pt>
                <c:pt idx="45">
                  <c:v>84.6</c:v>
                </c:pt>
                <c:pt idx="46">
                  <c:v>90.7</c:v>
                </c:pt>
                <c:pt idx="47">
                  <c:v>95.7</c:v>
                </c:pt>
                <c:pt idx="48">
                  <c:v>100.4</c:v>
                </c:pt>
                <c:pt idx="49">
                  <c:v>99.8</c:v>
                </c:pt>
                <c:pt idx="50">
                  <c:v>94</c:v>
                </c:pt>
                <c:pt idx="51">
                  <c:v>93.1</c:v>
                </c:pt>
                <c:pt idx="52">
                  <c:v>89.1</c:v>
                </c:pt>
                <c:pt idx="53">
                  <c:v>87.7</c:v>
                </c:pt>
                <c:pt idx="54">
                  <c:v>86.1</c:v>
                </c:pt>
                <c:pt idx="55">
                  <c:v>84.4</c:v>
                </c:pt>
                <c:pt idx="56">
                  <c:v>80.400000000000006</c:v>
                </c:pt>
                <c:pt idx="57">
                  <c:v>75.599999999999994</c:v>
                </c:pt>
                <c:pt idx="58">
                  <c:v>70.400000000000006</c:v>
                </c:pt>
                <c:pt idx="59">
                  <c:v>67.7</c:v>
                </c:pt>
                <c:pt idx="60">
                  <c:v>64.2</c:v>
                </c:pt>
                <c:pt idx="61">
                  <c:v>59.5</c:v>
                </c:pt>
                <c:pt idx="62">
                  <c:v>57</c:v>
                </c:pt>
                <c:pt idx="64">
                  <c:v>19.5</c:v>
                </c:pt>
                <c:pt idx="65">
                  <c:v>23</c:v>
                </c:pt>
                <c:pt idx="66">
                  <c:v>28</c:v>
                </c:pt>
                <c:pt idx="67">
                  <c:v>33</c:v>
                </c:pt>
                <c:pt idx="68">
                  <c:v>44</c:v>
                </c:pt>
                <c:pt idx="69">
                  <c:v>47.2</c:v>
                </c:pt>
                <c:pt idx="70">
                  <c:v>50.5</c:v>
                </c:pt>
                <c:pt idx="71">
                  <c:v>55.2</c:v>
                </c:pt>
                <c:pt idx="72">
                  <c:v>63.1</c:v>
                </c:pt>
                <c:pt idx="73">
                  <c:v>66.400000000000006</c:v>
                </c:pt>
                <c:pt idx="74">
                  <c:v>70</c:v>
                </c:pt>
                <c:pt idx="75">
                  <c:v>78</c:v>
                </c:pt>
                <c:pt idx="76">
                  <c:v>86.2</c:v>
                </c:pt>
                <c:pt idx="77">
                  <c:v>90</c:v>
                </c:pt>
                <c:pt idx="78">
                  <c:v>92</c:v>
                </c:pt>
                <c:pt idx="79">
                  <c:v>98.6</c:v>
                </c:pt>
                <c:pt idx="80">
                  <c:v>95.4</c:v>
                </c:pt>
                <c:pt idx="81">
                  <c:v>89.4</c:v>
                </c:pt>
                <c:pt idx="82">
                  <c:v>86.5</c:v>
                </c:pt>
                <c:pt idx="83">
                  <c:v>84.6</c:v>
                </c:pt>
                <c:pt idx="84">
                  <c:v>83</c:v>
                </c:pt>
                <c:pt idx="85">
                  <c:v>79</c:v>
                </c:pt>
                <c:pt idx="86">
                  <c:v>77</c:v>
                </c:pt>
                <c:pt idx="87">
                  <c:v>75</c:v>
                </c:pt>
                <c:pt idx="88">
                  <c:v>73</c:v>
                </c:pt>
                <c:pt idx="89">
                  <c:v>71.3</c:v>
                </c:pt>
                <c:pt idx="90">
                  <c:v>68.5</c:v>
                </c:pt>
                <c:pt idx="91">
                  <c:v>67</c:v>
                </c:pt>
                <c:pt idx="92">
                  <c:v>65.599999999999994</c:v>
                </c:pt>
                <c:pt idx="93">
                  <c:v>64.400000000000006</c:v>
                </c:pt>
                <c:pt idx="94">
                  <c:v>63</c:v>
                </c:pt>
                <c:pt idx="95">
                  <c:v>62.3</c:v>
                </c:pt>
                <c:pt idx="96">
                  <c:v>61</c:v>
                </c:pt>
                <c:pt idx="98">
                  <c:v>19.7</c:v>
                </c:pt>
                <c:pt idx="99">
                  <c:v>23.4</c:v>
                </c:pt>
                <c:pt idx="100">
                  <c:v>32.4</c:v>
                </c:pt>
                <c:pt idx="101">
                  <c:v>40.299999999999997</c:v>
                </c:pt>
                <c:pt idx="102">
                  <c:v>45.7</c:v>
                </c:pt>
                <c:pt idx="103">
                  <c:v>55.5</c:v>
                </c:pt>
                <c:pt idx="104">
                  <c:v>62.2</c:v>
                </c:pt>
                <c:pt idx="105">
                  <c:v>64.5</c:v>
                </c:pt>
                <c:pt idx="106">
                  <c:v>67.599999999999994</c:v>
                </c:pt>
                <c:pt idx="107">
                  <c:v>74.599999999999994</c:v>
                </c:pt>
                <c:pt idx="109">
                  <c:v>20.5</c:v>
                </c:pt>
                <c:pt idx="110">
                  <c:v>23.8</c:v>
                </c:pt>
                <c:pt idx="111">
                  <c:v>30</c:v>
                </c:pt>
                <c:pt idx="112">
                  <c:v>36.700000000000003</c:v>
                </c:pt>
                <c:pt idx="113">
                  <c:v>44.1</c:v>
                </c:pt>
                <c:pt idx="114">
                  <c:v>48.4</c:v>
                </c:pt>
                <c:pt idx="115">
                  <c:v>52.3</c:v>
                </c:pt>
                <c:pt idx="116">
                  <c:v>60</c:v>
                </c:pt>
                <c:pt idx="117">
                  <c:v>66</c:v>
                </c:pt>
                <c:pt idx="118">
                  <c:v>72.8</c:v>
                </c:pt>
                <c:pt idx="119">
                  <c:v>76.8</c:v>
                </c:pt>
                <c:pt idx="120">
                  <c:v>83</c:v>
                </c:pt>
                <c:pt idx="121">
                  <c:v>87.2</c:v>
                </c:pt>
                <c:pt idx="122">
                  <c:v>91.3</c:v>
                </c:pt>
                <c:pt idx="123">
                  <c:v>96.6</c:v>
                </c:pt>
                <c:pt idx="124">
                  <c:v>99.6</c:v>
                </c:pt>
                <c:pt idx="125">
                  <c:v>99.7</c:v>
                </c:pt>
                <c:pt idx="126">
                  <c:v>89</c:v>
                </c:pt>
                <c:pt idx="127">
                  <c:v>87.2</c:v>
                </c:pt>
                <c:pt idx="128">
                  <c:v>83.7</c:v>
                </c:pt>
                <c:pt idx="129">
                  <c:v>81.099999999999994</c:v>
                </c:pt>
                <c:pt idx="130">
                  <c:v>79</c:v>
                </c:pt>
                <c:pt idx="131">
                  <c:v>77</c:v>
                </c:pt>
                <c:pt idx="132">
                  <c:v>70</c:v>
                </c:pt>
                <c:pt idx="133">
                  <c:v>68</c:v>
                </c:pt>
                <c:pt idx="134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2-45CD-802E-3C3F56ED29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6.8805098903469572E-2"/>
                  <c:y val="-0.168764968012853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T = 2.5019P - 226.75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Sheet2!$F$231:$F$364</c:f>
              <c:numCache>
                <c:formatCode>General</c:formatCode>
                <c:ptCount val="134"/>
                <c:pt idx="0">
                  <c:v>32</c:v>
                </c:pt>
                <c:pt idx="1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2-45CD-802E-3C3F56ED29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548552566204218E-2"/>
                  <c:y val="-6.64639464278988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T = 3.3359P - 320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Sheet2!$G$231:$G$365</c:f>
              <c:numCache>
                <c:formatCode>General</c:formatCode>
                <c:ptCount val="135"/>
                <c:pt idx="0">
                  <c:v>25</c:v>
                </c:pt>
                <c:pt idx="16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2-45CD-802E-3C3F56ED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Sheet1!$H$3:$H$32</c:f>
              <c:numCache>
                <c:formatCode>General</c:formatCode>
                <c:ptCount val="30"/>
                <c:pt idx="0">
                  <c:v>101.69771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105.14509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125.82937</c:v>
                </c:pt>
                <c:pt idx="16">
                  <c:v>125.82937</c:v>
                </c:pt>
                <c:pt idx="17">
                  <c:v>124.10567999999999</c:v>
                </c:pt>
                <c:pt idx="18">
                  <c:v>124.10567999999999</c:v>
                </c:pt>
                <c:pt idx="19">
                  <c:v>124.10567999999999</c:v>
                </c:pt>
                <c:pt idx="20">
                  <c:v>122.38199</c:v>
                </c:pt>
                <c:pt idx="21">
                  <c:v>122.38199</c:v>
                </c:pt>
                <c:pt idx="22">
                  <c:v>120.6583</c:v>
                </c:pt>
                <c:pt idx="23">
                  <c:v>118.93460999999999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113.76353999999999</c:v>
                </c:pt>
                <c:pt idx="28">
                  <c:v>112.03985</c:v>
                </c:pt>
                <c:pt idx="29">
                  <c:v>110.31616</c:v>
                </c:pt>
              </c:numCache>
            </c:numRef>
          </c:xVal>
          <c:yVal>
            <c:numRef>
              <c:f>Sheet1!$I$3:$I$32</c:f>
              <c:numCache>
                <c:formatCode>General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49A3-90F7-F864B1F1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5465"/>
        <c:axId val="81598554"/>
      </c:scatterChart>
      <c:valAx>
        <c:axId val="949254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98554"/>
        <c:crossesAt val="0"/>
        <c:crossBetween val="midCat"/>
      </c:valAx>
      <c:valAx>
        <c:axId val="815985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9254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Sheet1!$L$3:$L$35</c:f>
              <c:numCache>
                <c:formatCode>General</c:formatCode>
                <c:ptCount val="33"/>
                <c:pt idx="0">
                  <c:v>98.250329999999991</c:v>
                </c:pt>
                <c:pt idx="1">
                  <c:v>99.974019999999996</c:v>
                </c:pt>
                <c:pt idx="2">
                  <c:v>101.69771</c:v>
                </c:pt>
                <c:pt idx="3">
                  <c:v>103.42139999999999</c:v>
                </c:pt>
                <c:pt idx="4">
                  <c:v>105.14509</c:v>
                </c:pt>
                <c:pt idx="5">
                  <c:v>106.86878</c:v>
                </c:pt>
                <c:pt idx="6">
                  <c:v>108.59246999999999</c:v>
                </c:pt>
                <c:pt idx="7">
                  <c:v>110.31616</c:v>
                </c:pt>
                <c:pt idx="8">
                  <c:v>112.03985</c:v>
                </c:pt>
                <c:pt idx="9">
                  <c:v>113.76353999999999</c:v>
                </c:pt>
                <c:pt idx="10">
                  <c:v>115.48723</c:v>
                </c:pt>
                <c:pt idx="11">
                  <c:v>117.21092</c:v>
                </c:pt>
                <c:pt idx="12">
                  <c:v>118.93460999999999</c:v>
                </c:pt>
                <c:pt idx="13">
                  <c:v>120.6583</c:v>
                </c:pt>
                <c:pt idx="14">
                  <c:v>122.38199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122.38199</c:v>
                </c:pt>
                <c:pt idx="18">
                  <c:v>120.6583</c:v>
                </c:pt>
                <c:pt idx="19">
                  <c:v>120.6583</c:v>
                </c:pt>
                <c:pt idx="20">
                  <c:v>120.6583</c:v>
                </c:pt>
                <c:pt idx="21">
                  <c:v>118.93460999999999</c:v>
                </c:pt>
                <c:pt idx="22">
                  <c:v>118.93460999999999</c:v>
                </c:pt>
                <c:pt idx="23">
                  <c:v>117.21092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115.48723</c:v>
                </c:pt>
                <c:pt idx="28">
                  <c:v>115.48723</c:v>
                </c:pt>
                <c:pt idx="29">
                  <c:v>113.76353999999999</c:v>
                </c:pt>
                <c:pt idx="30">
                  <c:v>113.76353999999999</c:v>
                </c:pt>
                <c:pt idx="31">
                  <c:v>113.76353999999999</c:v>
                </c:pt>
                <c:pt idx="32">
                  <c:v>112.03985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B-4887-AFFA-0A1B5107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883"/>
        <c:axId val="46687882"/>
      </c:scatterChart>
      <c:valAx>
        <c:axId val="64138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687882"/>
        <c:crossesAt val="0"/>
        <c:crossBetween val="midCat"/>
      </c:valAx>
      <c:valAx>
        <c:axId val="466878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388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Sheet1!$R$2:$R$2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110.31616</c:v>
                </c:pt>
                <c:pt idx="6">
                  <c:v>112.03985</c:v>
                </c:pt>
                <c:pt idx="7">
                  <c:v>113.76353999999999</c:v>
                </c:pt>
                <c:pt idx="8">
                  <c:v>115.48723</c:v>
                </c:pt>
                <c:pt idx="9">
                  <c:v>117.21092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3-4D35-876C-DB21AE0F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2831"/>
        <c:axId val="13716523"/>
      </c:scatterChart>
      <c:valAx>
        <c:axId val="6416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16523"/>
        <c:crossesAt val="0"/>
        <c:crossBetween val="midCat"/>
      </c:valAx>
      <c:valAx>
        <c:axId val="137165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6283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Sheet1!$W$2:$W$2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Sheet1!$V$3:$V$28</c:f>
              <c:numCache>
                <c:formatCode>General</c:formatCode>
                <c:ptCount val="26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120.6583</c:v>
                </c:pt>
                <c:pt idx="18">
                  <c:v>122.38199</c:v>
                </c:pt>
                <c:pt idx="19">
                  <c:v>120.6583</c:v>
                </c:pt>
                <c:pt idx="20">
                  <c:v>118.93460999999999</c:v>
                </c:pt>
                <c:pt idx="21">
                  <c:v>118.93460999999999</c:v>
                </c:pt>
                <c:pt idx="22">
                  <c:v>117.21092</c:v>
                </c:pt>
                <c:pt idx="23">
                  <c:v>115.48723</c:v>
                </c:pt>
                <c:pt idx="24">
                  <c:v>115.48723</c:v>
                </c:pt>
                <c:pt idx="25">
                  <c:v>113.76353999999999</c:v>
                </c:pt>
              </c:numCache>
            </c:numRef>
          </c:xVal>
          <c:yVal>
            <c:numRef>
              <c:f>Sheet1!$W$3:$W$28</c:f>
              <c:numCache>
                <c:formatCode>General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F-4E1E-AD93-4FA5F56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748"/>
        <c:axId val="85811136"/>
      </c:scatterChart>
      <c:valAx>
        <c:axId val="596087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11136"/>
        <c:crossesAt val="0"/>
        <c:crossBetween val="midCat"/>
      </c:valAx>
      <c:valAx>
        <c:axId val="858111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6087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(trial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3474437725829"/>
                  <c:y val="-0.111185476553079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2.9751P - 280.77</a:t>
                    </a:r>
                    <a:br>
                      <a:rPr lang="en-US" baseline="0"/>
                    </a:br>
                    <a:r>
                      <a:rPr lang="en-US" baseline="0"/>
                      <a:t>R² = 0.9812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Sheet2!$D$92:$D$123</c:f>
                <c:numCache>
                  <c:formatCode>General</c:formatCode>
                  <c:ptCount val="32"/>
                  <c:pt idx="0">
                    <c:v>0.68947570000000014</c:v>
                  </c:pt>
                  <c:pt idx="1">
                    <c:v>0.68947570000000014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0.68947570000000014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0.68947570000000002</c:v>
                  </c:pt>
                  <c:pt idx="21">
                    <c:v>0.68947570000000002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0.68947570000000014</c:v>
                  </c:pt>
                  <c:pt idx="28">
                    <c:v>0.68947570000000014</c:v>
                  </c:pt>
                  <c:pt idx="29">
                    <c:v>0.68947570000000002</c:v>
                  </c:pt>
                  <c:pt idx="30">
                    <c:v>0.68947570000000002</c:v>
                  </c:pt>
                  <c:pt idx="31">
                    <c:v>0.68947570000000002</c:v>
                  </c:pt>
                </c:numCache>
              </c:numRef>
            </c:plus>
            <c:minus>
              <c:numRef>
                <c:f>Sheet2!$D$92:$D$123</c:f>
                <c:numCache>
                  <c:formatCode>General</c:formatCode>
                  <c:ptCount val="32"/>
                  <c:pt idx="0">
                    <c:v>0.68947570000000014</c:v>
                  </c:pt>
                  <c:pt idx="1">
                    <c:v>0.68947570000000014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0.68947570000000014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0.68947570000000002</c:v>
                  </c:pt>
                  <c:pt idx="21">
                    <c:v>0.68947570000000002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0.68947570000000014</c:v>
                  </c:pt>
                  <c:pt idx="28">
                    <c:v>0.68947570000000014</c:v>
                  </c:pt>
                  <c:pt idx="29">
                    <c:v>0.68947570000000002</c:v>
                  </c:pt>
                  <c:pt idx="30">
                    <c:v>0.68947570000000002</c:v>
                  </c:pt>
                  <c:pt idx="31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Sheet2!$C$132:$C$163</c:f>
              <c:numCache>
                <c:formatCode>0.00</c:formatCode>
                <c:ptCount val="32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</c:numCache>
            </c:numRef>
          </c:xVal>
          <c:yVal>
            <c:numRef>
              <c:f>Sheet2!$D$132:$D$163</c:f>
              <c:numCache>
                <c:formatCode>0.0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A57-97A9-E577B11A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(trial 2)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52115009472664"/>
                  <c:y val="-0.17534247457892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3.2989P - 314.97</a:t>
                    </a:r>
                    <a:br>
                      <a:rPr lang="en-US" baseline="0"/>
                    </a:br>
                    <a:r>
                      <a:rPr lang="en-US" baseline="0"/>
                      <a:t>R² = 0.9854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Sheet2!$E$132:$E$161</c:f>
              <c:numCache>
                <c:formatCode>0.00</c:formatCode>
                <c:ptCount val="30"/>
                <c:pt idx="0">
                  <c:v>101.69766575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105.14504425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125.82931525000001</c:v>
                </c:pt>
                <c:pt idx="16">
                  <c:v>125.82931525000001</c:v>
                </c:pt>
                <c:pt idx="17">
                  <c:v>124.105626</c:v>
                </c:pt>
                <c:pt idx="18">
                  <c:v>124.105626</c:v>
                </c:pt>
                <c:pt idx="19">
                  <c:v>124.105626</c:v>
                </c:pt>
                <c:pt idx="20">
                  <c:v>122.38193675000001</c:v>
                </c:pt>
                <c:pt idx="21">
                  <c:v>122.38193675000001</c:v>
                </c:pt>
                <c:pt idx="22">
                  <c:v>120.6582475</c:v>
                </c:pt>
                <c:pt idx="23">
                  <c:v>118.93455825000001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113.7634905</c:v>
                </c:pt>
                <c:pt idx="28">
                  <c:v>112.03980125000001</c:v>
                </c:pt>
                <c:pt idx="29">
                  <c:v>110.316112</c:v>
                </c:pt>
              </c:numCache>
            </c:numRef>
          </c:xVal>
          <c:yVal>
            <c:numRef>
              <c:f>Sheet2!$F$132:$F$161</c:f>
              <c:numCache>
                <c:formatCode>0.0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4-4D1E-841D-A3FEFF1D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(trial 3)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40310043304618"/>
                  <c:y val="-0.20050038220281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2.9585P - 271.58</a:t>
                    </a:r>
                    <a:br>
                      <a:rPr lang="en-US" baseline="0"/>
                    </a:br>
                    <a:r>
                      <a:rPr lang="en-US" baseline="0"/>
                      <a:t>R² = 0.9847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Sheet2!$G$132:$G$164</c:f>
              <c:numCache>
                <c:formatCode>0.00</c:formatCode>
                <c:ptCount val="33"/>
                <c:pt idx="0">
                  <c:v>98.25028725</c:v>
                </c:pt>
                <c:pt idx="1">
                  <c:v>99.973976500000006</c:v>
                </c:pt>
                <c:pt idx="2">
                  <c:v>101.69766575</c:v>
                </c:pt>
                <c:pt idx="3">
                  <c:v>103.42135500000001</c:v>
                </c:pt>
                <c:pt idx="4">
                  <c:v>105.14504425</c:v>
                </c:pt>
                <c:pt idx="5">
                  <c:v>106.8687335</c:v>
                </c:pt>
                <c:pt idx="6">
                  <c:v>108.59242275</c:v>
                </c:pt>
                <c:pt idx="7">
                  <c:v>110.316112</c:v>
                </c:pt>
                <c:pt idx="8">
                  <c:v>112.03980125000001</c:v>
                </c:pt>
                <c:pt idx="9">
                  <c:v>113.7634905</c:v>
                </c:pt>
                <c:pt idx="10">
                  <c:v>115.48717975000001</c:v>
                </c:pt>
                <c:pt idx="11">
                  <c:v>117.210869</c:v>
                </c:pt>
                <c:pt idx="12">
                  <c:v>118.93455825000001</c:v>
                </c:pt>
                <c:pt idx="13">
                  <c:v>120.6582475</c:v>
                </c:pt>
                <c:pt idx="14">
                  <c:v>122.38193675000001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122.38193675000001</c:v>
                </c:pt>
                <c:pt idx="18">
                  <c:v>120.6582475</c:v>
                </c:pt>
                <c:pt idx="19">
                  <c:v>120.6582475</c:v>
                </c:pt>
                <c:pt idx="20">
                  <c:v>120.6582475</c:v>
                </c:pt>
                <c:pt idx="21">
                  <c:v>118.93455825000001</c:v>
                </c:pt>
                <c:pt idx="22">
                  <c:v>118.93455825000001</c:v>
                </c:pt>
                <c:pt idx="23">
                  <c:v>117.210869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115.48717975000001</c:v>
                </c:pt>
                <c:pt idx="28">
                  <c:v>115.48717975000001</c:v>
                </c:pt>
                <c:pt idx="29">
                  <c:v>113.7634905</c:v>
                </c:pt>
                <c:pt idx="30">
                  <c:v>113.7634905</c:v>
                </c:pt>
                <c:pt idx="31">
                  <c:v>113.7634905</c:v>
                </c:pt>
                <c:pt idx="32">
                  <c:v>112.03980125000001</c:v>
                </c:pt>
              </c:numCache>
            </c:numRef>
          </c:xVal>
          <c:yVal>
            <c:numRef>
              <c:f>Sheet2!$H$132:$H$164</c:f>
              <c:numCache>
                <c:formatCode>0.0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8-465F-B3CE-A0C2093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(trial 4)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8142583201611"/>
                  <c:y val="-0.10162486415534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3.1708P - 295.73</a:t>
                    </a:r>
                    <a:br>
                      <a:rPr lang="en-US" baseline="0"/>
                    </a:br>
                    <a:r>
                      <a:rPr lang="en-US" baseline="0"/>
                      <a:t>R² = 0.986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0.68947570000000002</c:v>
                  </c:pt>
                  <c:pt idx="1">
                    <c:v>0.68947570000000002</c:v>
                  </c:pt>
                  <c:pt idx="2">
                    <c:v>0.68947570000000014</c:v>
                  </c:pt>
                  <c:pt idx="3">
                    <c:v>0.68947570000000002</c:v>
                  </c:pt>
                  <c:pt idx="4">
                    <c:v>0.68947570000000002</c:v>
                  </c:pt>
                  <c:pt idx="5">
                    <c:v>0.68947570000000002</c:v>
                  </c:pt>
                  <c:pt idx="6">
                    <c:v>0.68947570000000002</c:v>
                  </c:pt>
                  <c:pt idx="7">
                    <c:v>0.68947570000000002</c:v>
                  </c:pt>
                  <c:pt idx="8">
                    <c:v>0.68947570000000002</c:v>
                  </c:pt>
                  <c:pt idx="9">
                    <c:v>0.68947570000000002</c:v>
                  </c:pt>
                  <c:pt idx="10">
                    <c:v>0.68947570000000002</c:v>
                  </c:pt>
                  <c:pt idx="11">
                    <c:v>0.68947570000000002</c:v>
                  </c:pt>
                  <c:pt idx="12">
                    <c:v>0.68947570000000002</c:v>
                  </c:pt>
                  <c:pt idx="13">
                    <c:v>0.68947570000000002</c:v>
                  </c:pt>
                  <c:pt idx="14">
                    <c:v>0.68947570000000002</c:v>
                  </c:pt>
                  <c:pt idx="15">
                    <c:v>0.68947570000000002</c:v>
                  </c:pt>
                  <c:pt idx="16">
                    <c:v>0.68947570000000002</c:v>
                  </c:pt>
                  <c:pt idx="17">
                    <c:v>0.68947570000000002</c:v>
                  </c:pt>
                  <c:pt idx="18">
                    <c:v>0.68947570000000002</c:v>
                  </c:pt>
                  <c:pt idx="19">
                    <c:v>0.68947570000000002</c:v>
                  </c:pt>
                  <c:pt idx="20">
                    <c:v>0.68947570000000014</c:v>
                  </c:pt>
                  <c:pt idx="21">
                    <c:v>0.68947570000000014</c:v>
                  </c:pt>
                  <c:pt idx="22">
                    <c:v>0.68947570000000002</c:v>
                  </c:pt>
                  <c:pt idx="23">
                    <c:v>0.68947570000000002</c:v>
                  </c:pt>
                  <c:pt idx="24">
                    <c:v>0.68947570000000002</c:v>
                  </c:pt>
                  <c:pt idx="25">
                    <c:v>0.68947570000000002</c:v>
                  </c:pt>
                  <c:pt idx="26">
                    <c:v>0.68947570000000002</c:v>
                  </c:pt>
                  <c:pt idx="27">
                    <c:v>0.68947570000000002</c:v>
                  </c:pt>
                  <c:pt idx="28">
                    <c:v>0.68947570000000002</c:v>
                  </c:pt>
                  <c:pt idx="29">
                    <c:v>0.68947570000000002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Sheet2!$I$132:$I$141</c:f>
              <c:numCache>
                <c:formatCode>0.00</c:formatCode>
                <c:ptCount val="10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110.316112</c:v>
                </c:pt>
                <c:pt idx="6">
                  <c:v>112.03980125000001</c:v>
                </c:pt>
                <c:pt idx="7">
                  <c:v>113.7634905</c:v>
                </c:pt>
                <c:pt idx="8">
                  <c:v>115.48717975000001</c:v>
                </c:pt>
                <c:pt idx="9">
                  <c:v>117.210869</c:v>
                </c:pt>
              </c:numCache>
            </c:numRef>
          </c:xVal>
          <c:yVal>
            <c:numRef>
              <c:f>Sheet2!$J$132:$J$141</c:f>
              <c:numCache>
                <c:formatCode>0.0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254-9510-4F56C542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Gas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1244160</xdr:colOff>
      <xdr:row>42</xdr:row>
      <xdr:rowOff>44280</xdr:rowOff>
    </xdr:from>
    <xdr:to>
      <xdr:col>10</xdr:col>
      <xdr:colOff>326520</xdr:colOff>
      <xdr:row>60</xdr:row>
      <xdr:rowOff>25920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641160</xdr:colOff>
      <xdr:row>38</xdr:row>
      <xdr:rowOff>135000</xdr:rowOff>
    </xdr:from>
    <xdr:to>
      <xdr:col>20</xdr:col>
      <xdr:colOff>467280</xdr:colOff>
      <xdr:row>56</xdr:row>
      <xdr:rowOff>116640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213120</xdr:colOff>
      <xdr:row>55</xdr:row>
      <xdr:rowOff>170640</xdr:rowOff>
    </xdr:from>
    <xdr:to>
      <xdr:col>6</xdr:col>
      <xdr:colOff>700560</xdr:colOff>
      <xdr:row>73</xdr:row>
      <xdr:rowOff>152280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508320</xdr:colOff>
      <xdr:row>55</xdr:row>
      <xdr:rowOff>81720</xdr:rowOff>
    </xdr:from>
    <xdr:to>
      <xdr:col>17</xdr:col>
      <xdr:colOff>334080</xdr:colOff>
      <xdr:row>73</xdr:row>
      <xdr:rowOff>63360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291240</xdr:colOff>
      <xdr:row>48</xdr:row>
      <xdr:rowOff>99000</xdr:rowOff>
    </xdr:from>
    <xdr:to>
      <xdr:col>31</xdr:col>
      <xdr:colOff>491040</xdr:colOff>
      <xdr:row>66</xdr:row>
      <xdr:rowOff>81000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50572</xdr:colOff>
      <xdr:row>197</xdr:row>
      <xdr:rowOff>83646</xdr:rowOff>
    </xdr:from>
    <xdr:to>
      <xdr:col>35</xdr:col>
      <xdr:colOff>115502</xdr:colOff>
      <xdr:row>219</xdr:row>
      <xdr:rowOff>178884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D44BD-8DF8-46AB-95AD-DDA7C276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1323575</xdr:colOff>
      <xdr:row>168</xdr:row>
      <xdr:rowOff>122864</xdr:rowOff>
    </xdr:from>
    <xdr:to>
      <xdr:col>10</xdr:col>
      <xdr:colOff>629633</xdr:colOff>
      <xdr:row>191</xdr:row>
      <xdr:rowOff>30645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2999D-4C92-4A1E-87F9-6DE685152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1316601</xdr:colOff>
      <xdr:row>191</xdr:row>
      <xdr:rowOff>31420</xdr:rowOff>
    </xdr:from>
    <xdr:to>
      <xdr:col>10</xdr:col>
      <xdr:colOff>649254</xdr:colOff>
      <xdr:row>213</xdr:row>
      <xdr:rowOff>120176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DDEAC-F5E8-4A5D-868C-757A7418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640769</xdr:colOff>
      <xdr:row>191</xdr:row>
      <xdr:rowOff>27694</xdr:rowOff>
    </xdr:from>
    <xdr:to>
      <xdr:col>22</xdr:col>
      <xdr:colOff>37376</xdr:colOff>
      <xdr:row>213</xdr:row>
      <xdr:rowOff>116449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FABBF-5825-4D1E-B116-4002C55B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637411</xdr:colOff>
      <xdr:row>168</xdr:row>
      <xdr:rowOff>101203</xdr:rowOff>
    </xdr:from>
    <xdr:to>
      <xdr:col>21</xdr:col>
      <xdr:colOff>567356</xdr:colOff>
      <xdr:row>191</xdr:row>
      <xdr:rowOff>26672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82ECF9-0009-421C-9AA2-C31DFF3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95251</xdr:colOff>
      <xdr:row>234</xdr:row>
      <xdr:rowOff>162791</xdr:rowOff>
    </xdr:from>
    <xdr:to>
      <xdr:col>17</xdr:col>
      <xdr:colOff>1384</xdr:colOff>
      <xdr:row>257</xdr:row>
      <xdr:rowOff>62779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27194-6003-4F92-86C0-66EFE169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7"/>
  <sheetViews>
    <sheetView topLeftCell="A25" zoomScaleNormal="100" workbookViewId="0">
      <selection activeCell="T15" sqref="T15"/>
    </sheetView>
  </sheetViews>
  <sheetFormatPr defaultColWidth="7.5" defaultRowHeight="14.25" x14ac:dyDescent="0.2"/>
  <cols>
    <col min="1" max="2" width="9.625" customWidth="1"/>
    <col min="3" max="3" width="16.625" customWidth="1"/>
    <col min="4" max="4" width="22.75" customWidth="1"/>
    <col min="5" max="6" width="9.625" customWidth="1"/>
    <col min="7" max="7" width="12.125" customWidth="1"/>
    <col min="8" max="8" width="13.125" customWidth="1"/>
    <col min="9" max="24" width="9.625" customWidth="1"/>
  </cols>
  <sheetData>
    <row r="2" spans="2:24" x14ac:dyDescent="0.2">
      <c r="B2" t="s">
        <v>0</v>
      </c>
      <c r="C2" t="s">
        <v>1</v>
      </c>
      <c r="D2" t="s">
        <v>2</v>
      </c>
      <c r="E2" t="s">
        <v>3</v>
      </c>
      <c r="F2" t="str">
        <f t="shared" ref="F2:F34" si="0">C2</f>
        <v>Temperature (+0.1C)</v>
      </c>
      <c r="H2" t="s">
        <v>4</v>
      </c>
      <c r="I2" t="s">
        <v>5</v>
      </c>
      <c r="J2" t="s">
        <v>4</v>
      </c>
      <c r="L2" t="s">
        <v>4</v>
      </c>
      <c r="M2" t="s">
        <v>5</v>
      </c>
      <c r="N2" t="s">
        <v>4</v>
      </c>
      <c r="Q2" t="s">
        <v>4</v>
      </c>
      <c r="R2" t="s">
        <v>5</v>
      </c>
      <c r="S2" t="s">
        <v>4</v>
      </c>
      <c r="V2" t="s">
        <v>4</v>
      </c>
      <c r="W2" t="s">
        <v>5</v>
      </c>
      <c r="X2" t="s">
        <v>4</v>
      </c>
    </row>
    <row r="3" spans="2:24" x14ac:dyDescent="0.2">
      <c r="B3">
        <f>0</f>
        <v>0</v>
      </c>
      <c r="C3">
        <v>22.5</v>
      </c>
      <c r="D3">
        <v>15</v>
      </c>
      <c r="E3">
        <f t="shared" ref="E3:E34" si="1">D3* 6.89476</f>
        <v>103.42139999999999</v>
      </c>
      <c r="F3">
        <f t="shared" si="0"/>
        <v>22.5</v>
      </c>
      <c r="H3">
        <f t="shared" ref="H3:H32" si="2">J3*$B$37</f>
        <v>101.69771</v>
      </c>
      <c r="I3">
        <v>18.3</v>
      </c>
      <c r="J3">
        <v>14.75</v>
      </c>
      <c r="L3">
        <f t="shared" ref="L3:L35" si="3">$B$37*N3</f>
        <v>98.250329999999991</v>
      </c>
      <c r="M3">
        <v>19.5</v>
      </c>
      <c r="N3">
        <v>14.25</v>
      </c>
      <c r="Q3">
        <f t="shared" ref="Q3:Q12" si="4">$B$37*S3</f>
        <v>99.974019999999996</v>
      </c>
      <c r="R3">
        <v>19.7</v>
      </c>
      <c r="S3">
        <v>14.5</v>
      </c>
      <c r="V3">
        <f t="shared" ref="V3:V28" si="5">$B$37*X3</f>
        <v>99.974019999999996</v>
      </c>
      <c r="W3">
        <v>20.5</v>
      </c>
      <c r="X3">
        <v>14.5</v>
      </c>
    </row>
    <row r="4" spans="2:24" x14ac:dyDescent="0.2">
      <c r="B4">
        <f t="shared" ref="B4:B34" si="6">B3+30</f>
        <v>30</v>
      </c>
      <c r="C4">
        <v>25.3</v>
      </c>
      <c r="D4">
        <v>15</v>
      </c>
      <c r="E4">
        <f t="shared" si="1"/>
        <v>103.42139999999999</v>
      </c>
      <c r="F4">
        <f t="shared" si="0"/>
        <v>25.3</v>
      </c>
      <c r="H4">
        <f t="shared" si="2"/>
        <v>101.69771</v>
      </c>
      <c r="I4">
        <v>18.399999999999999</v>
      </c>
      <c r="J4">
        <v>14.75</v>
      </c>
      <c r="L4">
        <f t="shared" si="3"/>
        <v>99.974019999999996</v>
      </c>
      <c r="M4">
        <v>23</v>
      </c>
      <c r="N4">
        <v>14.5</v>
      </c>
      <c r="Q4">
        <f t="shared" si="4"/>
        <v>101.69771</v>
      </c>
      <c r="R4">
        <v>23.4</v>
      </c>
      <c r="S4">
        <v>14.75</v>
      </c>
      <c r="V4">
        <f t="shared" si="5"/>
        <v>101.69771</v>
      </c>
      <c r="W4">
        <v>23.8</v>
      </c>
      <c r="X4">
        <v>14.75</v>
      </c>
    </row>
    <row r="5" spans="2:24" x14ac:dyDescent="0.2">
      <c r="B5">
        <f t="shared" si="6"/>
        <v>60</v>
      </c>
      <c r="C5">
        <v>29.7</v>
      </c>
      <c r="D5">
        <v>15</v>
      </c>
      <c r="E5">
        <f t="shared" si="1"/>
        <v>103.42139999999999</v>
      </c>
      <c r="F5">
        <f t="shared" si="0"/>
        <v>29.7</v>
      </c>
      <c r="H5">
        <f t="shared" si="2"/>
        <v>103.42139999999999</v>
      </c>
      <c r="I5">
        <v>22</v>
      </c>
      <c r="J5">
        <v>15</v>
      </c>
      <c r="L5">
        <f t="shared" si="3"/>
        <v>101.69771</v>
      </c>
      <c r="M5">
        <v>28</v>
      </c>
      <c r="N5">
        <v>14.75</v>
      </c>
      <c r="Q5">
        <f t="shared" si="4"/>
        <v>103.42139999999999</v>
      </c>
      <c r="R5">
        <v>32.4</v>
      </c>
      <c r="S5">
        <v>15</v>
      </c>
      <c r="V5">
        <f t="shared" si="5"/>
        <v>103.42139999999999</v>
      </c>
      <c r="W5">
        <v>30</v>
      </c>
      <c r="X5">
        <v>15</v>
      </c>
    </row>
    <row r="6" spans="2:24" x14ac:dyDescent="0.2">
      <c r="B6">
        <f t="shared" si="6"/>
        <v>90</v>
      </c>
      <c r="C6">
        <v>36.6</v>
      </c>
      <c r="D6">
        <v>15.5</v>
      </c>
      <c r="E6">
        <f t="shared" si="1"/>
        <v>106.86878</v>
      </c>
      <c r="F6">
        <f t="shared" si="0"/>
        <v>36.6</v>
      </c>
      <c r="H6">
        <f t="shared" si="2"/>
        <v>105.14509</v>
      </c>
      <c r="I6">
        <v>28.6</v>
      </c>
      <c r="J6">
        <v>15.25</v>
      </c>
      <c r="L6">
        <f t="shared" si="3"/>
        <v>103.42139999999999</v>
      </c>
      <c r="M6">
        <v>33</v>
      </c>
      <c r="N6">
        <v>15</v>
      </c>
      <c r="Q6">
        <f t="shared" si="4"/>
        <v>105.14509</v>
      </c>
      <c r="R6">
        <v>40.299999999999997</v>
      </c>
      <c r="S6">
        <v>15.25</v>
      </c>
      <c r="V6">
        <f t="shared" si="5"/>
        <v>105.14509</v>
      </c>
      <c r="W6">
        <v>36.700000000000003</v>
      </c>
      <c r="X6">
        <v>15.25</v>
      </c>
    </row>
    <row r="7" spans="2:24" x14ac:dyDescent="0.2">
      <c r="B7">
        <f t="shared" si="6"/>
        <v>120</v>
      </c>
      <c r="C7">
        <v>42.5</v>
      </c>
      <c r="D7">
        <v>16</v>
      </c>
      <c r="E7">
        <f t="shared" si="1"/>
        <v>110.31616</v>
      </c>
      <c r="F7">
        <f t="shared" si="0"/>
        <v>42.5</v>
      </c>
      <c r="H7">
        <f t="shared" si="2"/>
        <v>105.14509</v>
      </c>
      <c r="I7">
        <v>34</v>
      </c>
      <c r="J7">
        <v>15.25</v>
      </c>
      <c r="L7">
        <f t="shared" si="3"/>
        <v>105.14509</v>
      </c>
      <c r="M7">
        <v>44</v>
      </c>
      <c r="N7">
        <v>15.25</v>
      </c>
      <c r="Q7">
        <f t="shared" si="4"/>
        <v>106.86878</v>
      </c>
      <c r="R7">
        <v>45.7</v>
      </c>
      <c r="S7">
        <v>15.5</v>
      </c>
      <c r="V7">
        <f t="shared" si="5"/>
        <v>106.86878</v>
      </c>
      <c r="W7">
        <v>44.1</v>
      </c>
      <c r="X7">
        <v>15.5</v>
      </c>
    </row>
    <row r="8" spans="2:24" x14ac:dyDescent="0.2">
      <c r="B8">
        <f t="shared" si="6"/>
        <v>150</v>
      </c>
      <c r="C8">
        <v>49</v>
      </c>
      <c r="D8">
        <v>16</v>
      </c>
      <c r="E8">
        <f t="shared" si="1"/>
        <v>110.31616</v>
      </c>
      <c r="F8">
        <f t="shared" si="0"/>
        <v>49</v>
      </c>
      <c r="H8">
        <f t="shared" si="2"/>
        <v>108.59246999999999</v>
      </c>
      <c r="I8">
        <v>40.9</v>
      </c>
      <c r="J8">
        <v>15.75</v>
      </c>
      <c r="L8">
        <f t="shared" si="3"/>
        <v>106.86878</v>
      </c>
      <c r="M8">
        <v>47.2</v>
      </c>
      <c r="N8">
        <v>15.5</v>
      </c>
      <c r="Q8">
        <f t="shared" si="4"/>
        <v>110.31616</v>
      </c>
      <c r="R8">
        <v>55.5</v>
      </c>
      <c r="S8">
        <v>16</v>
      </c>
      <c r="V8">
        <f t="shared" si="5"/>
        <v>108.59246999999999</v>
      </c>
      <c r="W8">
        <v>48.4</v>
      </c>
      <c r="X8">
        <v>15.75</v>
      </c>
    </row>
    <row r="9" spans="2:24" x14ac:dyDescent="0.2">
      <c r="B9">
        <f t="shared" si="6"/>
        <v>180</v>
      </c>
      <c r="C9">
        <v>56</v>
      </c>
      <c r="D9">
        <v>16.5</v>
      </c>
      <c r="E9">
        <f t="shared" si="1"/>
        <v>113.76353999999999</v>
      </c>
      <c r="F9">
        <f t="shared" si="0"/>
        <v>56</v>
      </c>
      <c r="H9">
        <f t="shared" si="2"/>
        <v>110.31616</v>
      </c>
      <c r="I9">
        <v>48.4</v>
      </c>
      <c r="J9">
        <v>16</v>
      </c>
      <c r="L9">
        <f t="shared" si="3"/>
        <v>108.59246999999999</v>
      </c>
      <c r="M9">
        <v>50.5</v>
      </c>
      <c r="N9">
        <v>15.75</v>
      </c>
      <c r="Q9">
        <f t="shared" si="4"/>
        <v>112.03985</v>
      </c>
      <c r="R9">
        <v>62.2</v>
      </c>
      <c r="S9">
        <v>16.25</v>
      </c>
      <c r="V9">
        <f t="shared" si="5"/>
        <v>110.31616</v>
      </c>
      <c r="W9">
        <v>52.3</v>
      </c>
      <c r="X9">
        <v>16</v>
      </c>
    </row>
    <row r="10" spans="2:24" x14ac:dyDescent="0.2">
      <c r="B10">
        <f t="shared" si="6"/>
        <v>210</v>
      </c>
      <c r="C10">
        <v>61.5</v>
      </c>
      <c r="D10">
        <v>16.75</v>
      </c>
      <c r="E10">
        <f t="shared" si="1"/>
        <v>115.48723</v>
      </c>
      <c r="F10">
        <f t="shared" si="0"/>
        <v>61.5</v>
      </c>
      <c r="H10">
        <f t="shared" si="2"/>
        <v>112.03985</v>
      </c>
      <c r="I10">
        <v>54.4</v>
      </c>
      <c r="J10">
        <v>16.25</v>
      </c>
      <c r="L10">
        <f t="shared" si="3"/>
        <v>110.31616</v>
      </c>
      <c r="M10">
        <v>55.2</v>
      </c>
      <c r="N10">
        <v>16</v>
      </c>
      <c r="Q10">
        <f t="shared" si="4"/>
        <v>113.76353999999999</v>
      </c>
      <c r="R10">
        <v>64.5</v>
      </c>
      <c r="S10">
        <v>16.5</v>
      </c>
      <c r="V10">
        <f t="shared" si="5"/>
        <v>112.03985</v>
      </c>
      <c r="W10">
        <v>60</v>
      </c>
      <c r="X10">
        <v>16.25</v>
      </c>
    </row>
    <row r="11" spans="2:24" x14ac:dyDescent="0.2">
      <c r="B11">
        <f t="shared" si="6"/>
        <v>240</v>
      </c>
      <c r="C11">
        <v>68.599999999999994</v>
      </c>
      <c r="D11">
        <v>17</v>
      </c>
      <c r="E11">
        <f t="shared" si="1"/>
        <v>117.21092</v>
      </c>
      <c r="F11">
        <f t="shared" si="0"/>
        <v>68.599999999999994</v>
      </c>
      <c r="H11">
        <f t="shared" si="2"/>
        <v>113.76353999999999</v>
      </c>
      <c r="I11">
        <v>60.5</v>
      </c>
      <c r="J11">
        <v>16.5</v>
      </c>
      <c r="L11">
        <f t="shared" si="3"/>
        <v>112.03985</v>
      </c>
      <c r="M11">
        <v>63.1</v>
      </c>
      <c r="N11">
        <v>16.25</v>
      </c>
      <c r="Q11">
        <f t="shared" si="4"/>
        <v>115.48723</v>
      </c>
      <c r="R11">
        <v>67.599999999999994</v>
      </c>
      <c r="S11">
        <v>16.75</v>
      </c>
      <c r="V11">
        <f t="shared" si="5"/>
        <v>113.76353999999999</v>
      </c>
      <c r="W11">
        <v>66</v>
      </c>
      <c r="X11">
        <v>16.5</v>
      </c>
    </row>
    <row r="12" spans="2:24" x14ac:dyDescent="0.2">
      <c r="B12">
        <f t="shared" si="6"/>
        <v>270</v>
      </c>
      <c r="C12">
        <v>77.099999999999994</v>
      </c>
      <c r="D12">
        <v>17</v>
      </c>
      <c r="E12">
        <f t="shared" si="1"/>
        <v>117.21092</v>
      </c>
      <c r="F12">
        <f t="shared" si="0"/>
        <v>77.099999999999994</v>
      </c>
      <c r="H12">
        <f t="shared" si="2"/>
        <v>117.21092</v>
      </c>
      <c r="I12">
        <v>67.400000000000006</v>
      </c>
      <c r="J12">
        <v>17</v>
      </c>
      <c r="L12">
        <f t="shared" si="3"/>
        <v>113.76353999999999</v>
      </c>
      <c r="M12">
        <v>66.400000000000006</v>
      </c>
      <c r="N12">
        <v>16.5</v>
      </c>
      <c r="Q12">
        <f t="shared" si="4"/>
        <v>117.21092</v>
      </c>
      <c r="R12">
        <v>74.599999999999994</v>
      </c>
      <c r="S12">
        <v>17</v>
      </c>
      <c r="V12">
        <f t="shared" si="5"/>
        <v>117.21092</v>
      </c>
      <c r="W12">
        <v>72.8</v>
      </c>
      <c r="X12">
        <v>17</v>
      </c>
    </row>
    <row r="13" spans="2:24" x14ac:dyDescent="0.2">
      <c r="B13">
        <f t="shared" si="6"/>
        <v>300</v>
      </c>
      <c r="C13">
        <v>80.5</v>
      </c>
      <c r="D13">
        <v>17.5</v>
      </c>
      <c r="E13">
        <f t="shared" si="1"/>
        <v>120.6583</v>
      </c>
      <c r="F13">
        <f t="shared" si="0"/>
        <v>80.5</v>
      </c>
      <c r="H13">
        <f t="shared" si="2"/>
        <v>117.21092</v>
      </c>
      <c r="I13">
        <v>73.5</v>
      </c>
      <c r="J13">
        <v>17</v>
      </c>
      <c r="L13">
        <f t="shared" si="3"/>
        <v>115.48723</v>
      </c>
      <c r="M13">
        <v>70</v>
      </c>
      <c r="N13">
        <v>16.75</v>
      </c>
      <c r="V13">
        <f t="shared" si="5"/>
        <v>117.21092</v>
      </c>
      <c r="W13">
        <v>76.8</v>
      </c>
      <c r="X13">
        <v>17</v>
      </c>
    </row>
    <row r="14" spans="2:24" x14ac:dyDescent="0.2">
      <c r="B14">
        <f t="shared" si="6"/>
        <v>330</v>
      </c>
      <c r="C14">
        <v>85.6</v>
      </c>
      <c r="D14">
        <v>17.75</v>
      </c>
      <c r="E14">
        <f t="shared" si="1"/>
        <v>122.38199</v>
      </c>
      <c r="F14">
        <f t="shared" si="0"/>
        <v>85.6</v>
      </c>
      <c r="H14">
        <f t="shared" si="2"/>
        <v>118.93460999999999</v>
      </c>
      <c r="I14">
        <v>79.2</v>
      </c>
      <c r="J14">
        <v>17.25</v>
      </c>
      <c r="L14">
        <f t="shared" si="3"/>
        <v>117.21092</v>
      </c>
      <c r="M14">
        <v>78</v>
      </c>
      <c r="N14">
        <v>17</v>
      </c>
      <c r="V14">
        <f t="shared" si="5"/>
        <v>118.93460999999999</v>
      </c>
      <c r="W14">
        <v>83</v>
      </c>
      <c r="X14">
        <v>17.25</v>
      </c>
    </row>
    <row r="15" spans="2:24" x14ac:dyDescent="0.2">
      <c r="B15">
        <f t="shared" si="6"/>
        <v>360</v>
      </c>
      <c r="C15">
        <v>90.7</v>
      </c>
      <c r="D15">
        <v>18</v>
      </c>
      <c r="E15">
        <f t="shared" si="1"/>
        <v>124.10567999999999</v>
      </c>
      <c r="F15">
        <f t="shared" si="0"/>
        <v>90.7</v>
      </c>
      <c r="H15">
        <f t="shared" si="2"/>
        <v>120.6583</v>
      </c>
      <c r="I15">
        <v>84.6</v>
      </c>
      <c r="J15">
        <v>17.5</v>
      </c>
      <c r="L15">
        <f t="shared" si="3"/>
        <v>118.93460999999999</v>
      </c>
      <c r="M15">
        <v>86.2</v>
      </c>
      <c r="N15">
        <v>17.25</v>
      </c>
      <c r="V15">
        <f t="shared" si="5"/>
        <v>120.6583</v>
      </c>
      <c r="W15">
        <v>87.2</v>
      </c>
      <c r="X15">
        <v>17.5</v>
      </c>
    </row>
    <row r="16" spans="2:24" x14ac:dyDescent="0.2">
      <c r="B16">
        <f t="shared" si="6"/>
        <v>390</v>
      </c>
      <c r="C16">
        <v>96.6</v>
      </c>
      <c r="D16">
        <v>18</v>
      </c>
      <c r="E16">
        <f t="shared" si="1"/>
        <v>124.10567999999999</v>
      </c>
      <c r="F16">
        <f t="shared" si="0"/>
        <v>96.6</v>
      </c>
      <c r="H16">
        <f t="shared" si="2"/>
        <v>124.10567999999999</v>
      </c>
      <c r="I16">
        <v>90.7</v>
      </c>
      <c r="J16">
        <v>18</v>
      </c>
      <c r="L16">
        <f t="shared" si="3"/>
        <v>120.6583</v>
      </c>
      <c r="M16">
        <v>90</v>
      </c>
      <c r="N16">
        <v>17.5</v>
      </c>
      <c r="V16">
        <f t="shared" si="5"/>
        <v>124.10567999999999</v>
      </c>
      <c r="W16">
        <v>91.3</v>
      </c>
      <c r="X16">
        <v>18</v>
      </c>
    </row>
    <row r="17" spans="2:24" x14ac:dyDescent="0.2">
      <c r="B17">
        <f t="shared" si="6"/>
        <v>420</v>
      </c>
      <c r="C17">
        <v>100.3</v>
      </c>
      <c r="D17">
        <v>18.5</v>
      </c>
      <c r="E17">
        <f t="shared" si="1"/>
        <v>127.55306</v>
      </c>
      <c r="F17">
        <f t="shared" si="0"/>
        <v>100.3</v>
      </c>
      <c r="H17">
        <f t="shared" si="2"/>
        <v>124.10567999999999</v>
      </c>
      <c r="I17">
        <v>95.7</v>
      </c>
      <c r="J17">
        <v>18</v>
      </c>
      <c r="L17">
        <f t="shared" si="3"/>
        <v>122.38199</v>
      </c>
      <c r="M17">
        <v>92</v>
      </c>
      <c r="N17">
        <v>17.75</v>
      </c>
      <c r="V17">
        <f t="shared" si="5"/>
        <v>124.10567999999999</v>
      </c>
      <c r="W17">
        <v>96.6</v>
      </c>
      <c r="X17">
        <v>18</v>
      </c>
    </row>
    <row r="18" spans="2:24" x14ac:dyDescent="0.2">
      <c r="B18">
        <f t="shared" si="6"/>
        <v>450</v>
      </c>
      <c r="C18">
        <v>102.2</v>
      </c>
      <c r="D18">
        <v>18.75</v>
      </c>
      <c r="E18">
        <f t="shared" si="1"/>
        <v>129.27674999999999</v>
      </c>
      <c r="F18">
        <f t="shared" si="0"/>
        <v>102.2</v>
      </c>
      <c r="H18">
        <f t="shared" si="2"/>
        <v>125.82937</v>
      </c>
      <c r="I18">
        <v>100.4</v>
      </c>
      <c r="J18">
        <v>18.25</v>
      </c>
      <c r="L18">
        <f t="shared" si="3"/>
        <v>124.10567999999999</v>
      </c>
      <c r="M18">
        <v>98.6</v>
      </c>
      <c r="N18">
        <v>18</v>
      </c>
      <c r="V18">
        <f t="shared" si="5"/>
        <v>124.10567999999999</v>
      </c>
      <c r="W18">
        <v>99.6</v>
      </c>
      <c r="X18">
        <v>18</v>
      </c>
    </row>
    <row r="19" spans="2:24" x14ac:dyDescent="0.2">
      <c r="B19">
        <f t="shared" si="6"/>
        <v>480</v>
      </c>
      <c r="C19">
        <v>102.7</v>
      </c>
      <c r="D19">
        <v>19</v>
      </c>
      <c r="E19">
        <f t="shared" si="1"/>
        <v>131.00044</v>
      </c>
      <c r="F19">
        <f t="shared" si="0"/>
        <v>102.7</v>
      </c>
      <c r="H19">
        <f t="shared" si="2"/>
        <v>125.82937</v>
      </c>
      <c r="I19">
        <v>99.8</v>
      </c>
      <c r="J19">
        <v>18.25</v>
      </c>
      <c r="L19">
        <f t="shared" si="3"/>
        <v>124.10567999999999</v>
      </c>
      <c r="M19">
        <v>95.4</v>
      </c>
      <c r="N19">
        <v>18</v>
      </c>
      <c r="V19">
        <f t="shared" si="5"/>
        <v>124.10567999999999</v>
      </c>
      <c r="W19">
        <v>99.7</v>
      </c>
      <c r="X19">
        <v>18</v>
      </c>
    </row>
    <row r="20" spans="2:24" x14ac:dyDescent="0.2">
      <c r="B20">
        <f t="shared" si="6"/>
        <v>510</v>
      </c>
      <c r="C20">
        <v>101</v>
      </c>
      <c r="D20">
        <v>18.75</v>
      </c>
      <c r="E20">
        <f t="shared" si="1"/>
        <v>129.27674999999999</v>
      </c>
      <c r="F20">
        <f t="shared" si="0"/>
        <v>101</v>
      </c>
      <c r="H20">
        <f t="shared" si="2"/>
        <v>124.10567999999999</v>
      </c>
      <c r="I20">
        <v>94</v>
      </c>
      <c r="J20">
        <v>18</v>
      </c>
      <c r="L20">
        <f t="shared" si="3"/>
        <v>122.38199</v>
      </c>
      <c r="M20">
        <v>89.4</v>
      </c>
      <c r="N20">
        <v>17.75</v>
      </c>
      <c r="V20">
        <f t="shared" si="5"/>
        <v>120.6583</v>
      </c>
      <c r="W20">
        <v>89</v>
      </c>
      <c r="X20">
        <v>17.5</v>
      </c>
    </row>
    <row r="21" spans="2:24" x14ac:dyDescent="0.2">
      <c r="B21">
        <f t="shared" si="6"/>
        <v>540</v>
      </c>
      <c r="C21">
        <v>100.1</v>
      </c>
      <c r="D21">
        <v>18.5</v>
      </c>
      <c r="E21">
        <f t="shared" si="1"/>
        <v>127.55306</v>
      </c>
      <c r="F21">
        <f t="shared" si="0"/>
        <v>100.1</v>
      </c>
      <c r="H21">
        <f t="shared" si="2"/>
        <v>124.10567999999999</v>
      </c>
      <c r="I21">
        <v>93.1</v>
      </c>
      <c r="J21">
        <v>18</v>
      </c>
      <c r="L21">
        <f t="shared" si="3"/>
        <v>120.6583</v>
      </c>
      <c r="M21">
        <v>86.5</v>
      </c>
      <c r="N21">
        <v>17.5</v>
      </c>
      <c r="S21">
        <v>295.73</v>
      </c>
      <c r="T21">
        <f>AVERAGE(S21:S25)</f>
        <v>292.00599999999997</v>
      </c>
      <c r="V21">
        <f t="shared" si="5"/>
        <v>122.38199</v>
      </c>
      <c r="W21">
        <v>87.2</v>
      </c>
      <c r="X21">
        <v>17.75</v>
      </c>
    </row>
    <row r="22" spans="2:24" x14ac:dyDescent="0.2">
      <c r="B22">
        <f t="shared" si="6"/>
        <v>570</v>
      </c>
      <c r="C22">
        <v>99.2</v>
      </c>
      <c r="D22">
        <v>18.5</v>
      </c>
      <c r="E22">
        <f t="shared" si="1"/>
        <v>127.55306</v>
      </c>
      <c r="F22">
        <f t="shared" si="0"/>
        <v>99.2</v>
      </c>
      <c r="H22">
        <f t="shared" si="2"/>
        <v>124.10567999999999</v>
      </c>
      <c r="I22">
        <v>89.1</v>
      </c>
      <c r="J22">
        <v>18</v>
      </c>
      <c r="L22">
        <f t="shared" si="3"/>
        <v>120.6583</v>
      </c>
      <c r="M22">
        <v>84.6</v>
      </c>
      <c r="N22">
        <v>17.5</v>
      </c>
      <c r="S22">
        <v>271.58</v>
      </c>
      <c r="V22">
        <f t="shared" si="5"/>
        <v>120.6583</v>
      </c>
      <c r="W22">
        <v>83.7</v>
      </c>
      <c r="X22">
        <v>17.5</v>
      </c>
    </row>
    <row r="23" spans="2:24" x14ac:dyDescent="0.2">
      <c r="B23">
        <f t="shared" si="6"/>
        <v>600</v>
      </c>
      <c r="C23">
        <v>97.3</v>
      </c>
      <c r="D23">
        <v>18.5</v>
      </c>
      <c r="E23">
        <f t="shared" si="1"/>
        <v>127.55306</v>
      </c>
      <c r="F23">
        <f t="shared" si="0"/>
        <v>97.3</v>
      </c>
      <c r="H23">
        <f t="shared" si="2"/>
        <v>122.38199</v>
      </c>
      <c r="I23">
        <v>87.7</v>
      </c>
      <c r="J23">
        <v>17.75</v>
      </c>
      <c r="L23">
        <f t="shared" si="3"/>
        <v>120.6583</v>
      </c>
      <c r="M23">
        <v>83</v>
      </c>
      <c r="N23">
        <v>17.5</v>
      </c>
      <c r="S23">
        <v>280.77</v>
      </c>
      <c r="V23">
        <f t="shared" si="5"/>
        <v>118.93460999999999</v>
      </c>
      <c r="W23">
        <v>81.099999999999994</v>
      </c>
      <c r="X23">
        <v>17.25</v>
      </c>
    </row>
    <row r="24" spans="2:24" x14ac:dyDescent="0.2">
      <c r="B24">
        <f t="shared" si="6"/>
        <v>630</v>
      </c>
      <c r="C24">
        <v>95.4</v>
      </c>
      <c r="D24">
        <v>18.5</v>
      </c>
      <c r="E24">
        <f t="shared" si="1"/>
        <v>127.55306</v>
      </c>
      <c r="F24">
        <f t="shared" si="0"/>
        <v>95.4</v>
      </c>
      <c r="H24">
        <f t="shared" si="2"/>
        <v>122.38199</v>
      </c>
      <c r="I24">
        <v>86.1</v>
      </c>
      <c r="J24">
        <v>17.75</v>
      </c>
      <c r="L24">
        <f t="shared" si="3"/>
        <v>118.93460999999999</v>
      </c>
      <c r="M24">
        <v>79</v>
      </c>
      <c r="N24">
        <v>17.25</v>
      </c>
      <c r="S24">
        <v>314.97000000000003</v>
      </c>
      <c r="V24">
        <f t="shared" si="5"/>
        <v>118.93460999999999</v>
      </c>
      <c r="W24">
        <v>79</v>
      </c>
      <c r="X24">
        <v>17.25</v>
      </c>
    </row>
    <row r="25" spans="2:24" x14ac:dyDescent="0.2">
      <c r="B25">
        <f t="shared" si="6"/>
        <v>660</v>
      </c>
      <c r="C25">
        <v>93.1</v>
      </c>
      <c r="D25">
        <v>18.25</v>
      </c>
      <c r="E25">
        <f t="shared" si="1"/>
        <v>125.82937</v>
      </c>
      <c r="F25">
        <f t="shared" si="0"/>
        <v>93.1</v>
      </c>
      <c r="H25">
        <f t="shared" si="2"/>
        <v>120.6583</v>
      </c>
      <c r="I25">
        <v>84.4</v>
      </c>
      <c r="J25">
        <v>17.5</v>
      </c>
      <c r="L25">
        <f t="shared" si="3"/>
        <v>118.93460999999999</v>
      </c>
      <c r="M25">
        <v>77</v>
      </c>
      <c r="N25">
        <v>17.25</v>
      </c>
      <c r="S25">
        <v>296.98</v>
      </c>
      <c r="V25">
        <f t="shared" si="5"/>
        <v>117.21092</v>
      </c>
      <c r="W25">
        <v>77</v>
      </c>
      <c r="X25">
        <v>17</v>
      </c>
    </row>
    <row r="26" spans="2:24" x14ac:dyDescent="0.2">
      <c r="B26">
        <f t="shared" si="6"/>
        <v>690</v>
      </c>
      <c r="C26">
        <v>92</v>
      </c>
      <c r="D26">
        <v>18</v>
      </c>
      <c r="E26">
        <f t="shared" si="1"/>
        <v>124.10567999999999</v>
      </c>
      <c r="F26">
        <f t="shared" si="0"/>
        <v>92</v>
      </c>
      <c r="H26">
        <f t="shared" si="2"/>
        <v>118.93460999999999</v>
      </c>
      <c r="I26">
        <v>80.400000000000006</v>
      </c>
      <c r="J26">
        <v>17.25</v>
      </c>
      <c r="L26">
        <f t="shared" si="3"/>
        <v>117.21092</v>
      </c>
      <c r="M26">
        <v>75</v>
      </c>
      <c r="N26">
        <v>17</v>
      </c>
      <c r="V26">
        <f t="shared" si="5"/>
        <v>115.48723</v>
      </c>
      <c r="W26">
        <v>70</v>
      </c>
      <c r="X26">
        <v>16.75</v>
      </c>
    </row>
    <row r="27" spans="2:24" x14ac:dyDescent="0.2">
      <c r="B27">
        <f t="shared" si="6"/>
        <v>720</v>
      </c>
      <c r="C27">
        <v>89.1</v>
      </c>
      <c r="D27">
        <v>18</v>
      </c>
      <c r="E27">
        <f t="shared" si="1"/>
        <v>124.10567999999999</v>
      </c>
      <c r="F27">
        <f t="shared" si="0"/>
        <v>89.1</v>
      </c>
      <c r="H27">
        <f t="shared" si="2"/>
        <v>117.21092</v>
      </c>
      <c r="I27">
        <v>75.599999999999994</v>
      </c>
      <c r="J27">
        <v>17</v>
      </c>
      <c r="L27">
        <f t="shared" si="3"/>
        <v>117.21092</v>
      </c>
      <c r="M27">
        <v>73</v>
      </c>
      <c r="N27">
        <v>17</v>
      </c>
      <c r="V27">
        <f t="shared" si="5"/>
        <v>115.48723</v>
      </c>
      <c r="W27">
        <v>68</v>
      </c>
      <c r="X27">
        <v>16.75</v>
      </c>
    </row>
    <row r="28" spans="2:24" x14ac:dyDescent="0.2">
      <c r="B28">
        <f t="shared" si="6"/>
        <v>750</v>
      </c>
      <c r="C28">
        <v>87.7</v>
      </c>
      <c r="D28">
        <v>18</v>
      </c>
      <c r="E28">
        <f t="shared" si="1"/>
        <v>124.10567999999999</v>
      </c>
      <c r="F28">
        <f t="shared" si="0"/>
        <v>87.7</v>
      </c>
      <c r="H28">
        <f t="shared" si="2"/>
        <v>117.21092</v>
      </c>
      <c r="I28">
        <v>70.400000000000006</v>
      </c>
      <c r="J28">
        <v>17</v>
      </c>
      <c r="L28">
        <f t="shared" si="3"/>
        <v>117.21092</v>
      </c>
      <c r="M28">
        <v>71.3</v>
      </c>
      <c r="N28">
        <v>17</v>
      </c>
      <c r="V28">
        <f t="shared" si="5"/>
        <v>113.76353999999999</v>
      </c>
      <c r="W28">
        <v>64.3</v>
      </c>
      <c r="X28">
        <v>16.5</v>
      </c>
    </row>
    <row r="29" spans="2:24" x14ac:dyDescent="0.2">
      <c r="B29">
        <f t="shared" si="6"/>
        <v>780</v>
      </c>
      <c r="C29">
        <v>86.4</v>
      </c>
      <c r="D29">
        <v>18</v>
      </c>
      <c r="E29">
        <f t="shared" si="1"/>
        <v>124.10567999999999</v>
      </c>
      <c r="F29">
        <f t="shared" si="0"/>
        <v>86.4</v>
      </c>
      <c r="H29">
        <f t="shared" si="2"/>
        <v>115.48723</v>
      </c>
      <c r="I29">
        <v>67.7</v>
      </c>
      <c r="J29">
        <v>16.75</v>
      </c>
      <c r="L29">
        <f t="shared" si="3"/>
        <v>115.48723</v>
      </c>
      <c r="M29">
        <v>68.5</v>
      </c>
      <c r="N29">
        <v>16.75</v>
      </c>
    </row>
    <row r="30" spans="2:24" x14ac:dyDescent="0.2">
      <c r="B30">
        <f t="shared" si="6"/>
        <v>810</v>
      </c>
      <c r="C30">
        <v>83.2</v>
      </c>
      <c r="D30">
        <v>17.75</v>
      </c>
      <c r="E30">
        <f t="shared" si="1"/>
        <v>122.38199</v>
      </c>
      <c r="F30">
        <f t="shared" si="0"/>
        <v>83.2</v>
      </c>
      <c r="H30">
        <f t="shared" si="2"/>
        <v>113.76353999999999</v>
      </c>
      <c r="I30">
        <v>64.2</v>
      </c>
      <c r="J30">
        <v>16.5</v>
      </c>
      <c r="L30">
        <f t="shared" si="3"/>
        <v>115.48723</v>
      </c>
      <c r="M30">
        <v>67</v>
      </c>
      <c r="N30">
        <v>16.75</v>
      </c>
    </row>
    <row r="31" spans="2:24" x14ac:dyDescent="0.2">
      <c r="B31">
        <f t="shared" si="6"/>
        <v>840</v>
      </c>
      <c r="C31">
        <v>80.400000000000006</v>
      </c>
      <c r="D31">
        <v>17.75</v>
      </c>
      <c r="E31">
        <f t="shared" si="1"/>
        <v>122.38199</v>
      </c>
      <c r="F31">
        <f t="shared" si="0"/>
        <v>80.400000000000006</v>
      </c>
      <c r="H31">
        <f t="shared" si="2"/>
        <v>112.03985</v>
      </c>
      <c r="I31">
        <v>59.5</v>
      </c>
      <c r="J31">
        <v>16.25</v>
      </c>
      <c r="L31">
        <f t="shared" si="3"/>
        <v>115.48723</v>
      </c>
      <c r="M31">
        <v>65.599999999999994</v>
      </c>
      <c r="N31">
        <v>16.75</v>
      </c>
    </row>
    <row r="32" spans="2:24" x14ac:dyDescent="0.2">
      <c r="B32">
        <f t="shared" si="6"/>
        <v>870</v>
      </c>
      <c r="C32">
        <v>75.400000000000006</v>
      </c>
      <c r="D32">
        <v>17.5</v>
      </c>
      <c r="E32">
        <f t="shared" si="1"/>
        <v>120.6583</v>
      </c>
      <c r="F32">
        <f t="shared" si="0"/>
        <v>75.400000000000006</v>
      </c>
      <c r="H32">
        <f t="shared" si="2"/>
        <v>110.31616</v>
      </c>
      <c r="I32">
        <v>57</v>
      </c>
      <c r="J32">
        <v>16</v>
      </c>
      <c r="L32">
        <f t="shared" si="3"/>
        <v>113.76353999999999</v>
      </c>
      <c r="M32">
        <v>64.400000000000006</v>
      </c>
      <c r="N32">
        <v>16.5</v>
      </c>
    </row>
    <row r="33" spans="2:14" x14ac:dyDescent="0.2">
      <c r="B33">
        <f t="shared" si="6"/>
        <v>900</v>
      </c>
      <c r="C33">
        <v>71</v>
      </c>
      <c r="D33">
        <v>17</v>
      </c>
      <c r="E33">
        <f t="shared" si="1"/>
        <v>117.21092</v>
      </c>
      <c r="F33">
        <f t="shared" si="0"/>
        <v>71</v>
      </c>
      <c r="L33">
        <f t="shared" si="3"/>
        <v>113.76353999999999</v>
      </c>
      <c r="M33">
        <v>63</v>
      </c>
      <c r="N33">
        <v>16.5</v>
      </c>
    </row>
    <row r="34" spans="2:14" x14ac:dyDescent="0.2">
      <c r="B34">
        <f t="shared" si="6"/>
        <v>930</v>
      </c>
      <c r="C34">
        <v>67.2</v>
      </c>
      <c r="D34">
        <v>17</v>
      </c>
      <c r="E34">
        <f t="shared" si="1"/>
        <v>117.21092</v>
      </c>
      <c r="F34">
        <f t="shared" si="0"/>
        <v>67.2</v>
      </c>
      <c r="L34">
        <f t="shared" si="3"/>
        <v>113.76353999999999</v>
      </c>
      <c r="M34">
        <v>62.3</v>
      </c>
      <c r="N34">
        <v>16.5</v>
      </c>
    </row>
    <row r="35" spans="2:14" x14ac:dyDescent="0.2">
      <c r="L35">
        <f t="shared" si="3"/>
        <v>112.03985</v>
      </c>
      <c r="M35">
        <v>61</v>
      </c>
      <c r="N35">
        <v>16.25</v>
      </c>
    </row>
    <row r="37" spans="2:14" x14ac:dyDescent="0.2">
      <c r="B37">
        <v>6.8947599999999998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65"/>
  <sheetViews>
    <sheetView tabSelected="1" topLeftCell="A222" zoomScale="85" zoomScaleNormal="85" workbookViewId="0">
      <selection activeCell="S244" activeCellId="1" sqref="T246 S244"/>
    </sheetView>
  </sheetViews>
  <sheetFormatPr defaultColWidth="7.5" defaultRowHeight="14.25" x14ac:dyDescent="0.2"/>
  <cols>
    <col min="3" max="3" width="19.875" customWidth="1"/>
    <col min="4" max="4" width="19.75" customWidth="1"/>
    <col min="5" max="5" width="10.75" customWidth="1"/>
    <col min="6" max="6" width="9.125" customWidth="1"/>
    <col min="7" max="7" width="10.375" customWidth="1"/>
    <col min="8" max="8" width="9.75" customWidth="1"/>
    <col min="9" max="9" width="10.25" customWidth="1"/>
    <col min="10" max="10" width="10.125" customWidth="1"/>
    <col min="11" max="11" width="11.25" customWidth="1"/>
    <col min="12" max="12" width="9.5" customWidth="1"/>
    <col min="15" max="15" width="10.875" customWidth="1"/>
  </cols>
  <sheetData>
    <row r="2" spans="3:12" x14ac:dyDescent="0.2">
      <c r="C2" s="1" t="s">
        <v>6</v>
      </c>
    </row>
    <row r="4" spans="3:12" x14ac:dyDescent="0.2">
      <c r="C4" t="s">
        <v>7</v>
      </c>
      <c r="D4">
        <v>0.1</v>
      </c>
    </row>
    <row r="5" spans="3:12" x14ac:dyDescent="0.2">
      <c r="C5" t="s">
        <v>8</v>
      </c>
      <c r="D5">
        <v>0.25</v>
      </c>
    </row>
    <row r="7" spans="3:12" ht="14.25" customHeight="1" x14ac:dyDescent="0.2">
      <c r="C7" s="6" t="s">
        <v>9</v>
      </c>
      <c r="D7" s="6"/>
      <c r="E7" s="7" t="s">
        <v>10</v>
      </c>
      <c r="F7" s="7"/>
      <c r="G7" s="6" t="s">
        <v>11</v>
      </c>
      <c r="H7" s="6"/>
      <c r="I7" s="6" t="s">
        <v>12</v>
      </c>
      <c r="J7" s="6"/>
      <c r="K7" s="6" t="s">
        <v>13</v>
      </c>
      <c r="L7" s="6"/>
    </row>
    <row r="8" spans="3:12" x14ac:dyDescent="0.2">
      <c r="C8" t="s">
        <v>26</v>
      </c>
      <c r="D8" t="s">
        <v>14</v>
      </c>
      <c r="E8" t="s">
        <v>5</v>
      </c>
      <c r="F8" t="s">
        <v>4</v>
      </c>
      <c r="G8" t="s">
        <v>5</v>
      </c>
      <c r="H8" t="s">
        <v>4</v>
      </c>
      <c r="I8" t="s">
        <v>5</v>
      </c>
      <c r="J8" t="s">
        <v>4</v>
      </c>
      <c r="K8" t="s">
        <v>5</v>
      </c>
      <c r="L8" t="s">
        <v>4</v>
      </c>
    </row>
    <row r="9" spans="3:12" x14ac:dyDescent="0.2">
      <c r="C9" s="2">
        <v>22.5</v>
      </c>
      <c r="D9" s="3">
        <v>15</v>
      </c>
      <c r="E9" s="2">
        <v>18.3</v>
      </c>
      <c r="F9" s="3">
        <v>14.75</v>
      </c>
      <c r="G9" s="2">
        <v>19.5</v>
      </c>
      <c r="H9" s="3">
        <v>14.25</v>
      </c>
      <c r="I9" s="2">
        <v>19.7</v>
      </c>
      <c r="J9" s="3">
        <v>14.5</v>
      </c>
      <c r="K9" s="2">
        <v>20.5</v>
      </c>
      <c r="L9" s="3">
        <v>14.5</v>
      </c>
    </row>
    <row r="10" spans="3:12" x14ac:dyDescent="0.2">
      <c r="C10" s="2">
        <v>25.3</v>
      </c>
      <c r="D10" s="3">
        <v>15</v>
      </c>
      <c r="E10" s="2">
        <v>18.399999999999999</v>
      </c>
      <c r="F10" s="3">
        <v>14.75</v>
      </c>
      <c r="G10" s="2">
        <v>23</v>
      </c>
      <c r="H10" s="3">
        <v>14.5</v>
      </c>
      <c r="I10" s="2">
        <v>23.4</v>
      </c>
      <c r="J10" s="3">
        <v>14.75</v>
      </c>
      <c r="K10" s="2">
        <v>23.8</v>
      </c>
      <c r="L10" s="3">
        <v>14.75</v>
      </c>
    </row>
    <row r="11" spans="3:12" x14ac:dyDescent="0.2">
      <c r="C11" s="2">
        <v>29.7</v>
      </c>
      <c r="D11" s="3">
        <v>15</v>
      </c>
      <c r="E11" s="2">
        <v>22</v>
      </c>
      <c r="F11" s="3">
        <v>15</v>
      </c>
      <c r="G11" s="2">
        <v>28</v>
      </c>
      <c r="H11" s="3">
        <v>14.75</v>
      </c>
      <c r="I11" s="2">
        <v>32.4</v>
      </c>
      <c r="J11" s="3">
        <v>15</v>
      </c>
      <c r="K11" s="2">
        <v>30</v>
      </c>
      <c r="L11" s="3">
        <v>15</v>
      </c>
    </row>
    <row r="12" spans="3:12" x14ac:dyDescent="0.2">
      <c r="C12" s="2">
        <v>36.6</v>
      </c>
      <c r="D12" s="3">
        <v>15.5</v>
      </c>
      <c r="E12" s="2">
        <v>28.6</v>
      </c>
      <c r="F12" s="3">
        <v>15.25</v>
      </c>
      <c r="G12" s="2">
        <v>33</v>
      </c>
      <c r="H12" s="3">
        <v>15</v>
      </c>
      <c r="I12" s="2">
        <v>40.299999999999997</v>
      </c>
      <c r="J12" s="3">
        <v>15.25</v>
      </c>
      <c r="K12" s="2">
        <v>36.700000000000003</v>
      </c>
      <c r="L12" s="3">
        <v>15.25</v>
      </c>
    </row>
    <row r="13" spans="3:12" x14ac:dyDescent="0.2">
      <c r="C13" s="2">
        <v>42.5</v>
      </c>
      <c r="D13" s="3">
        <v>16</v>
      </c>
      <c r="E13" s="2">
        <v>34</v>
      </c>
      <c r="F13" s="3">
        <v>15.25</v>
      </c>
      <c r="G13" s="2">
        <v>44</v>
      </c>
      <c r="H13" s="3">
        <v>15.25</v>
      </c>
      <c r="I13" s="2">
        <v>45.7</v>
      </c>
      <c r="J13" s="3">
        <v>15.5</v>
      </c>
      <c r="K13" s="2">
        <v>44.1</v>
      </c>
      <c r="L13" s="3">
        <v>15.5</v>
      </c>
    </row>
    <row r="14" spans="3:12" x14ac:dyDescent="0.2">
      <c r="C14" s="2">
        <v>49</v>
      </c>
      <c r="D14" s="3">
        <v>16</v>
      </c>
      <c r="E14" s="2">
        <v>40.9</v>
      </c>
      <c r="F14" s="3">
        <v>15.75</v>
      </c>
      <c r="G14" s="2">
        <v>47.2</v>
      </c>
      <c r="H14" s="3">
        <v>15.5</v>
      </c>
      <c r="I14" s="2">
        <v>55.5</v>
      </c>
      <c r="J14" s="3">
        <v>16</v>
      </c>
      <c r="K14" s="2">
        <v>48.4</v>
      </c>
      <c r="L14" s="3">
        <v>15.75</v>
      </c>
    </row>
    <row r="15" spans="3:12" x14ac:dyDescent="0.2">
      <c r="C15" s="2">
        <v>56</v>
      </c>
      <c r="D15" s="3">
        <v>16.5</v>
      </c>
      <c r="E15" s="2">
        <v>48.4</v>
      </c>
      <c r="F15" s="3">
        <v>16</v>
      </c>
      <c r="G15" s="2">
        <v>50.5</v>
      </c>
      <c r="H15" s="3">
        <v>15.75</v>
      </c>
      <c r="I15" s="2">
        <v>62.2</v>
      </c>
      <c r="J15" s="3">
        <v>16.25</v>
      </c>
      <c r="K15" s="2">
        <v>52.3</v>
      </c>
      <c r="L15" s="3">
        <v>16</v>
      </c>
    </row>
    <row r="16" spans="3:12" x14ac:dyDescent="0.2">
      <c r="C16" s="2">
        <v>61.5</v>
      </c>
      <c r="D16" s="3">
        <v>16.75</v>
      </c>
      <c r="E16" s="2">
        <v>54.4</v>
      </c>
      <c r="F16" s="3">
        <v>16.25</v>
      </c>
      <c r="G16" s="2">
        <v>55.2</v>
      </c>
      <c r="H16" s="3">
        <v>16</v>
      </c>
      <c r="I16" s="2">
        <v>64.5</v>
      </c>
      <c r="J16" s="3">
        <v>16.5</v>
      </c>
      <c r="K16" s="2">
        <v>60</v>
      </c>
      <c r="L16" s="3">
        <v>16.25</v>
      </c>
    </row>
    <row r="17" spans="3:12" x14ac:dyDescent="0.2">
      <c r="C17" s="2">
        <v>68.599999999999994</v>
      </c>
      <c r="D17" s="3">
        <v>17</v>
      </c>
      <c r="E17" s="2">
        <v>60.5</v>
      </c>
      <c r="F17" s="3">
        <v>16.5</v>
      </c>
      <c r="G17" s="2">
        <v>63.1</v>
      </c>
      <c r="H17" s="3">
        <v>16.25</v>
      </c>
      <c r="I17" s="2">
        <v>67.599999999999994</v>
      </c>
      <c r="J17" s="3">
        <v>16.75</v>
      </c>
      <c r="K17" s="2">
        <v>66</v>
      </c>
      <c r="L17" s="3">
        <v>16.5</v>
      </c>
    </row>
    <row r="18" spans="3:12" x14ac:dyDescent="0.2">
      <c r="C18" s="2">
        <v>77.099999999999994</v>
      </c>
      <c r="D18" s="3">
        <v>17</v>
      </c>
      <c r="E18" s="2">
        <v>67.400000000000006</v>
      </c>
      <c r="F18" s="3">
        <v>17</v>
      </c>
      <c r="G18" s="2">
        <v>66.400000000000006</v>
      </c>
      <c r="H18" s="3">
        <v>16.5</v>
      </c>
      <c r="I18" s="2">
        <v>74.599999999999994</v>
      </c>
      <c r="J18" s="3">
        <v>17</v>
      </c>
      <c r="K18" s="2">
        <v>72.8</v>
      </c>
      <c r="L18" s="3">
        <v>17</v>
      </c>
    </row>
    <row r="19" spans="3:12" x14ac:dyDescent="0.2">
      <c r="C19" s="2">
        <v>80.5</v>
      </c>
      <c r="D19" s="3">
        <v>17.5</v>
      </c>
      <c r="E19" s="2">
        <v>73.5</v>
      </c>
      <c r="F19" s="3">
        <v>17</v>
      </c>
      <c r="G19" s="2">
        <v>70</v>
      </c>
      <c r="H19" s="3">
        <v>16.75</v>
      </c>
      <c r="I19" s="2"/>
      <c r="K19" s="2">
        <v>76.8</v>
      </c>
      <c r="L19" s="3">
        <v>17</v>
      </c>
    </row>
    <row r="20" spans="3:12" x14ac:dyDescent="0.2">
      <c r="C20" s="2">
        <v>85.6</v>
      </c>
      <c r="D20" s="3">
        <v>17.75</v>
      </c>
      <c r="E20" s="2">
        <v>79.2</v>
      </c>
      <c r="F20" s="3">
        <v>17.25</v>
      </c>
      <c r="G20" s="2">
        <v>78</v>
      </c>
      <c r="H20" s="3">
        <v>17</v>
      </c>
      <c r="I20" s="2"/>
      <c r="K20" s="2">
        <v>83</v>
      </c>
      <c r="L20" s="3">
        <v>17.25</v>
      </c>
    </row>
    <row r="21" spans="3:12" x14ac:dyDescent="0.2">
      <c r="C21" s="2">
        <v>90.7</v>
      </c>
      <c r="D21" s="3">
        <v>18</v>
      </c>
      <c r="E21" s="2">
        <v>84.6</v>
      </c>
      <c r="F21" s="3">
        <v>17.5</v>
      </c>
      <c r="G21" s="2">
        <v>86.2</v>
      </c>
      <c r="H21" s="3">
        <v>17.25</v>
      </c>
      <c r="I21" s="2"/>
      <c r="K21" s="2">
        <v>87.2</v>
      </c>
      <c r="L21" s="3">
        <v>17.5</v>
      </c>
    </row>
    <row r="22" spans="3:12" x14ac:dyDescent="0.2">
      <c r="C22" s="2">
        <v>96.6</v>
      </c>
      <c r="D22" s="3">
        <v>18</v>
      </c>
      <c r="E22" s="2">
        <v>90.7</v>
      </c>
      <c r="F22" s="3">
        <v>18</v>
      </c>
      <c r="G22" s="2">
        <v>90</v>
      </c>
      <c r="H22" s="3">
        <v>17.5</v>
      </c>
      <c r="I22" s="2"/>
      <c r="K22" s="2">
        <v>91.3</v>
      </c>
      <c r="L22" s="3">
        <v>18</v>
      </c>
    </row>
    <row r="23" spans="3:12" x14ac:dyDescent="0.2">
      <c r="C23" s="2">
        <v>100.3</v>
      </c>
      <c r="D23" s="3">
        <v>18.5</v>
      </c>
      <c r="E23" s="2">
        <v>95.7</v>
      </c>
      <c r="F23" s="3">
        <v>18</v>
      </c>
      <c r="G23" s="2">
        <v>92</v>
      </c>
      <c r="H23" s="3">
        <v>17.75</v>
      </c>
      <c r="I23" s="2"/>
      <c r="K23" s="2">
        <v>96.6</v>
      </c>
      <c r="L23" s="3">
        <v>18</v>
      </c>
    </row>
    <row r="24" spans="3:12" x14ac:dyDescent="0.2">
      <c r="C24" s="2">
        <v>102.2</v>
      </c>
      <c r="D24" s="3">
        <v>18.75</v>
      </c>
      <c r="E24" s="2">
        <v>100.4</v>
      </c>
      <c r="F24" s="3">
        <v>18.25</v>
      </c>
      <c r="G24" s="2">
        <v>98.6</v>
      </c>
      <c r="H24" s="3">
        <v>18</v>
      </c>
      <c r="I24" s="2"/>
      <c r="K24" s="2">
        <v>99.6</v>
      </c>
      <c r="L24" s="3">
        <v>18</v>
      </c>
    </row>
    <row r="25" spans="3:12" x14ac:dyDescent="0.2">
      <c r="C25" s="2">
        <v>102.7</v>
      </c>
      <c r="D25" s="3">
        <v>19</v>
      </c>
      <c r="E25" s="2">
        <v>99.8</v>
      </c>
      <c r="F25" s="3">
        <v>18.25</v>
      </c>
      <c r="G25" s="2">
        <v>95.4</v>
      </c>
      <c r="H25" s="3">
        <v>18</v>
      </c>
      <c r="I25" s="2"/>
      <c r="K25" s="2">
        <v>99.7</v>
      </c>
      <c r="L25" s="3">
        <v>18</v>
      </c>
    </row>
    <row r="26" spans="3:12" x14ac:dyDescent="0.2">
      <c r="C26" s="2">
        <v>101</v>
      </c>
      <c r="D26" s="3">
        <v>18.75</v>
      </c>
      <c r="E26" s="2">
        <v>94</v>
      </c>
      <c r="F26" s="3">
        <v>18</v>
      </c>
      <c r="G26" s="2">
        <v>89.4</v>
      </c>
      <c r="H26" s="3">
        <v>17.75</v>
      </c>
      <c r="I26" s="2"/>
      <c r="K26" s="2">
        <v>89</v>
      </c>
      <c r="L26" s="3">
        <v>17.5</v>
      </c>
    </row>
    <row r="27" spans="3:12" x14ac:dyDescent="0.2">
      <c r="C27" s="2">
        <v>100.1</v>
      </c>
      <c r="D27" s="3">
        <v>18.5</v>
      </c>
      <c r="E27" s="2">
        <v>93.1</v>
      </c>
      <c r="F27" s="3">
        <v>18</v>
      </c>
      <c r="G27" s="2">
        <v>86.5</v>
      </c>
      <c r="H27" s="3">
        <v>17.5</v>
      </c>
      <c r="I27" s="2"/>
      <c r="K27" s="2">
        <v>87.2</v>
      </c>
      <c r="L27" s="3">
        <v>17.75</v>
      </c>
    </row>
    <row r="28" spans="3:12" x14ac:dyDescent="0.2">
      <c r="C28" s="2">
        <v>99.2</v>
      </c>
      <c r="D28" s="3">
        <v>18.5</v>
      </c>
      <c r="E28" s="2">
        <v>89.1</v>
      </c>
      <c r="F28" s="3">
        <v>18</v>
      </c>
      <c r="G28" s="2">
        <v>84.6</v>
      </c>
      <c r="H28" s="3">
        <v>17.5</v>
      </c>
      <c r="I28" s="2"/>
      <c r="K28" s="2">
        <v>83.7</v>
      </c>
      <c r="L28" s="3">
        <v>17.5</v>
      </c>
    </row>
    <row r="29" spans="3:12" x14ac:dyDescent="0.2">
      <c r="C29" s="2">
        <v>97.3</v>
      </c>
      <c r="D29" s="3">
        <v>18.5</v>
      </c>
      <c r="E29" s="2">
        <v>87.7</v>
      </c>
      <c r="F29" s="3">
        <v>17.75</v>
      </c>
      <c r="G29" s="2">
        <v>83</v>
      </c>
      <c r="H29" s="3">
        <v>17.5</v>
      </c>
      <c r="I29" s="2"/>
      <c r="K29" s="2">
        <v>81.099999999999994</v>
      </c>
      <c r="L29" s="3">
        <v>17.25</v>
      </c>
    </row>
    <row r="30" spans="3:12" x14ac:dyDescent="0.2">
      <c r="C30" s="2">
        <v>95.4</v>
      </c>
      <c r="D30" s="3">
        <v>18.5</v>
      </c>
      <c r="E30" s="2">
        <v>86.1</v>
      </c>
      <c r="F30" s="3">
        <v>17.75</v>
      </c>
      <c r="G30" s="2">
        <v>79</v>
      </c>
      <c r="H30" s="3">
        <v>17.25</v>
      </c>
      <c r="I30" s="2"/>
      <c r="K30" s="2">
        <v>79</v>
      </c>
      <c r="L30" s="3">
        <v>17.25</v>
      </c>
    </row>
    <row r="31" spans="3:12" x14ac:dyDescent="0.2">
      <c r="C31" s="2">
        <v>93.1</v>
      </c>
      <c r="D31" s="3">
        <v>18.25</v>
      </c>
      <c r="E31" s="2">
        <v>84.4</v>
      </c>
      <c r="F31" s="3">
        <v>17.5</v>
      </c>
      <c r="G31" s="2">
        <v>77</v>
      </c>
      <c r="H31" s="3">
        <v>17.25</v>
      </c>
      <c r="I31" s="2"/>
      <c r="K31" s="2">
        <v>77</v>
      </c>
      <c r="L31" s="3">
        <v>17</v>
      </c>
    </row>
    <row r="32" spans="3:12" x14ac:dyDescent="0.2">
      <c r="C32" s="2">
        <v>92</v>
      </c>
      <c r="D32" s="3">
        <v>18</v>
      </c>
      <c r="E32" s="2">
        <v>80.400000000000006</v>
      </c>
      <c r="F32" s="3">
        <v>17.25</v>
      </c>
      <c r="G32" s="2">
        <v>75</v>
      </c>
      <c r="H32" s="3">
        <v>17</v>
      </c>
      <c r="I32" s="2"/>
      <c r="K32" s="2">
        <v>70</v>
      </c>
      <c r="L32" s="3">
        <v>16.75</v>
      </c>
    </row>
    <row r="33" spans="3:12" x14ac:dyDescent="0.2">
      <c r="C33" s="2">
        <v>89.1</v>
      </c>
      <c r="D33" s="3">
        <v>18</v>
      </c>
      <c r="E33" s="2">
        <v>75.599999999999994</v>
      </c>
      <c r="F33" s="3">
        <v>17</v>
      </c>
      <c r="G33" s="2">
        <v>73</v>
      </c>
      <c r="H33" s="3">
        <v>17</v>
      </c>
      <c r="I33" s="2"/>
      <c r="K33" s="2">
        <v>68</v>
      </c>
      <c r="L33" s="3">
        <v>16.75</v>
      </c>
    </row>
    <row r="34" spans="3:12" x14ac:dyDescent="0.2">
      <c r="C34" s="2">
        <v>87.7</v>
      </c>
      <c r="D34" s="3">
        <v>18</v>
      </c>
      <c r="E34" s="2">
        <v>70.400000000000006</v>
      </c>
      <c r="F34" s="3">
        <v>17</v>
      </c>
      <c r="G34" s="2">
        <v>71.3</v>
      </c>
      <c r="H34" s="3">
        <v>17</v>
      </c>
      <c r="I34" s="2"/>
      <c r="K34" s="2">
        <v>64.3</v>
      </c>
      <c r="L34" s="3">
        <v>16.5</v>
      </c>
    </row>
    <row r="35" spans="3:12" x14ac:dyDescent="0.2">
      <c r="C35" s="2">
        <v>86.4</v>
      </c>
      <c r="D35" s="3">
        <v>18</v>
      </c>
      <c r="E35" s="2">
        <v>67.7</v>
      </c>
      <c r="F35" s="3">
        <v>16.75</v>
      </c>
      <c r="G35" s="2">
        <v>68.5</v>
      </c>
      <c r="H35" s="3">
        <v>16.75</v>
      </c>
      <c r="I35" s="2"/>
      <c r="K35" s="2"/>
    </row>
    <row r="36" spans="3:12" x14ac:dyDescent="0.2">
      <c r="C36" s="2">
        <v>83.2</v>
      </c>
      <c r="D36" s="3">
        <v>17.75</v>
      </c>
      <c r="E36" s="2">
        <v>64.2</v>
      </c>
      <c r="F36" s="3">
        <v>16.5</v>
      </c>
      <c r="G36" s="2">
        <v>67</v>
      </c>
      <c r="H36" s="3">
        <v>16.75</v>
      </c>
      <c r="I36" s="2"/>
      <c r="K36" s="2"/>
    </row>
    <row r="37" spans="3:12" x14ac:dyDescent="0.2">
      <c r="C37" s="2">
        <v>80.400000000000006</v>
      </c>
      <c r="D37" s="3">
        <v>17.75</v>
      </c>
      <c r="E37" s="2">
        <v>59.5</v>
      </c>
      <c r="F37" s="3">
        <v>16.25</v>
      </c>
      <c r="G37" s="2">
        <v>65.599999999999994</v>
      </c>
      <c r="H37" s="3">
        <v>16.75</v>
      </c>
      <c r="I37" s="2"/>
      <c r="K37" s="2"/>
    </row>
    <row r="38" spans="3:12" x14ac:dyDescent="0.2">
      <c r="C38" s="2">
        <v>75.400000000000006</v>
      </c>
      <c r="D38" s="3">
        <v>17.5</v>
      </c>
      <c r="E38" s="2">
        <v>57</v>
      </c>
      <c r="F38" s="3">
        <v>16</v>
      </c>
      <c r="G38" s="2">
        <v>64.400000000000006</v>
      </c>
      <c r="H38" s="3">
        <v>16.5</v>
      </c>
      <c r="I38" s="2"/>
      <c r="K38" s="2"/>
    </row>
    <row r="39" spans="3:12" x14ac:dyDescent="0.2">
      <c r="C39" s="2">
        <v>71</v>
      </c>
      <c r="D39" s="3">
        <v>17</v>
      </c>
      <c r="E39" s="2"/>
      <c r="G39" s="2">
        <v>63</v>
      </c>
      <c r="H39" s="3">
        <v>16.5</v>
      </c>
      <c r="I39" s="2"/>
      <c r="K39" s="2"/>
    </row>
    <row r="40" spans="3:12" x14ac:dyDescent="0.2">
      <c r="C40" s="2">
        <v>67.2</v>
      </c>
      <c r="D40" s="3">
        <v>17</v>
      </c>
      <c r="G40" s="2">
        <v>62.3</v>
      </c>
      <c r="H40" s="3">
        <v>16.5</v>
      </c>
      <c r="I40" s="2"/>
      <c r="K40" s="2"/>
    </row>
    <row r="41" spans="3:12" x14ac:dyDescent="0.2">
      <c r="G41" s="2">
        <v>61</v>
      </c>
      <c r="H41" s="3">
        <v>16.25</v>
      </c>
      <c r="K41" s="2"/>
    </row>
    <row r="45" spans="3:12" x14ac:dyDescent="0.2">
      <c r="C45" s="1" t="s">
        <v>15</v>
      </c>
    </row>
    <row r="47" spans="3:12" x14ac:dyDescent="0.2">
      <c r="C47" t="s">
        <v>16</v>
      </c>
      <c r="D47">
        <v>6.8947570000000002</v>
      </c>
      <c r="F47" t="s">
        <v>17</v>
      </c>
    </row>
    <row r="50" spans="3:12" x14ac:dyDescent="0.2">
      <c r="C50" t="s">
        <v>9</v>
      </c>
      <c r="E50" t="s">
        <v>10</v>
      </c>
      <c r="G50" t="s">
        <v>11</v>
      </c>
      <c r="I50" t="s">
        <v>12</v>
      </c>
      <c r="K50" t="s">
        <v>13</v>
      </c>
    </row>
    <row r="51" spans="3:12" x14ac:dyDescent="0.2">
      <c r="C51" t="str">
        <f t="shared" ref="C51:C83" si="0">C8</f>
        <v>Temperature (±0.5C)</v>
      </c>
      <c r="D51" t="s">
        <v>18</v>
      </c>
    </row>
    <row r="52" spans="3:12" x14ac:dyDescent="0.2">
      <c r="C52" s="2">
        <f t="shared" si="0"/>
        <v>22.5</v>
      </c>
      <c r="D52" s="5">
        <f t="shared" ref="D52:D83" si="1">$D$47*D9</f>
        <v>103.42135500000001</v>
      </c>
      <c r="E52" s="2">
        <f t="shared" ref="E52:E81" si="2">E9</f>
        <v>18.3</v>
      </c>
      <c r="F52" s="5">
        <f>$D$47*F9</f>
        <v>101.69766575</v>
      </c>
      <c r="G52" s="2">
        <f t="shared" ref="G52:G84" si="3">G9</f>
        <v>19.5</v>
      </c>
      <c r="H52" s="5">
        <f t="shared" ref="H52:H84" si="4">$D$47*H9</f>
        <v>98.25028725</v>
      </c>
      <c r="I52" s="2">
        <f t="shared" ref="I52:I61" si="5">I9</f>
        <v>19.7</v>
      </c>
      <c r="J52" s="5">
        <f t="shared" ref="J52:J61" si="6">$D$47*J9</f>
        <v>99.973976500000006</v>
      </c>
      <c r="K52" s="2">
        <f t="shared" ref="K52:K77" si="7">K9</f>
        <v>20.5</v>
      </c>
      <c r="L52" s="5">
        <f t="shared" ref="L52:L77" si="8">$D$47*L9</f>
        <v>99.973976500000006</v>
      </c>
    </row>
    <row r="53" spans="3:12" x14ac:dyDescent="0.2">
      <c r="C53" s="2">
        <f t="shared" si="0"/>
        <v>25.3</v>
      </c>
      <c r="D53" s="5">
        <f>$D$47*D10</f>
        <v>103.42135500000001</v>
      </c>
      <c r="E53" s="2">
        <f t="shared" si="2"/>
        <v>18.399999999999999</v>
      </c>
      <c r="F53" s="5">
        <f t="shared" ref="F53:F81" si="9">$D$47*F10</f>
        <v>101.69766575</v>
      </c>
      <c r="G53" s="2">
        <f t="shared" si="3"/>
        <v>23</v>
      </c>
      <c r="H53" s="5">
        <f t="shared" si="4"/>
        <v>99.973976500000006</v>
      </c>
      <c r="I53" s="2">
        <f t="shared" si="5"/>
        <v>23.4</v>
      </c>
      <c r="J53" s="5">
        <f t="shared" si="6"/>
        <v>101.69766575</v>
      </c>
      <c r="K53" s="2">
        <f t="shared" si="7"/>
        <v>23.8</v>
      </c>
      <c r="L53" s="5">
        <f t="shared" si="8"/>
        <v>101.69766575</v>
      </c>
    </row>
    <row r="54" spans="3:12" x14ac:dyDescent="0.2">
      <c r="C54" s="2">
        <f t="shared" si="0"/>
        <v>29.7</v>
      </c>
      <c r="D54" s="5">
        <f t="shared" si="1"/>
        <v>103.42135500000001</v>
      </c>
      <c r="E54" s="2">
        <f t="shared" si="2"/>
        <v>22</v>
      </c>
      <c r="F54" s="5">
        <f t="shared" si="9"/>
        <v>103.42135500000001</v>
      </c>
      <c r="G54" s="2">
        <f t="shared" si="3"/>
        <v>28</v>
      </c>
      <c r="H54" s="5">
        <f t="shared" si="4"/>
        <v>101.69766575</v>
      </c>
      <c r="I54" s="2">
        <f t="shared" si="5"/>
        <v>32.4</v>
      </c>
      <c r="J54" s="5">
        <f t="shared" si="6"/>
        <v>103.42135500000001</v>
      </c>
      <c r="K54" s="2">
        <f t="shared" si="7"/>
        <v>30</v>
      </c>
      <c r="L54" s="5">
        <f t="shared" si="8"/>
        <v>103.42135500000001</v>
      </c>
    </row>
    <row r="55" spans="3:12" x14ac:dyDescent="0.2">
      <c r="C55" s="2">
        <f t="shared" si="0"/>
        <v>36.6</v>
      </c>
      <c r="D55" s="5">
        <f t="shared" si="1"/>
        <v>106.8687335</v>
      </c>
      <c r="E55" s="2">
        <f t="shared" si="2"/>
        <v>28.6</v>
      </c>
      <c r="F55" s="5">
        <f t="shared" si="9"/>
        <v>105.14504425</v>
      </c>
      <c r="G55" s="2">
        <f t="shared" si="3"/>
        <v>33</v>
      </c>
      <c r="H55" s="5">
        <f t="shared" si="4"/>
        <v>103.42135500000001</v>
      </c>
      <c r="I55" s="2">
        <f t="shared" si="5"/>
        <v>40.299999999999997</v>
      </c>
      <c r="J55" s="5">
        <f t="shared" si="6"/>
        <v>105.14504425</v>
      </c>
      <c r="K55" s="2">
        <f t="shared" si="7"/>
        <v>36.700000000000003</v>
      </c>
      <c r="L55" s="5">
        <f t="shared" si="8"/>
        <v>105.14504425</v>
      </c>
    </row>
    <row r="56" spans="3:12" x14ac:dyDescent="0.2">
      <c r="C56" s="2">
        <f t="shared" si="0"/>
        <v>42.5</v>
      </c>
      <c r="D56" s="5">
        <f t="shared" si="1"/>
        <v>110.316112</v>
      </c>
      <c r="E56" s="2">
        <f t="shared" si="2"/>
        <v>34</v>
      </c>
      <c r="F56" s="5">
        <f t="shared" si="9"/>
        <v>105.14504425</v>
      </c>
      <c r="G56" s="2">
        <f t="shared" si="3"/>
        <v>44</v>
      </c>
      <c r="H56" s="5">
        <f t="shared" si="4"/>
        <v>105.14504425</v>
      </c>
      <c r="I56" s="2">
        <f t="shared" si="5"/>
        <v>45.7</v>
      </c>
      <c r="J56" s="5">
        <f t="shared" si="6"/>
        <v>106.8687335</v>
      </c>
      <c r="K56" s="2">
        <f t="shared" si="7"/>
        <v>44.1</v>
      </c>
      <c r="L56" s="5">
        <f t="shared" si="8"/>
        <v>106.8687335</v>
      </c>
    </row>
    <row r="57" spans="3:12" x14ac:dyDescent="0.2">
      <c r="C57" s="2">
        <f t="shared" si="0"/>
        <v>49</v>
      </c>
      <c r="D57" s="5">
        <f t="shared" si="1"/>
        <v>110.316112</v>
      </c>
      <c r="E57" s="2">
        <f t="shared" si="2"/>
        <v>40.9</v>
      </c>
      <c r="F57" s="5">
        <f t="shared" si="9"/>
        <v>108.59242275</v>
      </c>
      <c r="G57" s="2">
        <f t="shared" si="3"/>
        <v>47.2</v>
      </c>
      <c r="H57" s="5">
        <f t="shared" si="4"/>
        <v>106.8687335</v>
      </c>
      <c r="I57" s="2">
        <f t="shared" si="5"/>
        <v>55.5</v>
      </c>
      <c r="J57" s="5">
        <f t="shared" si="6"/>
        <v>110.316112</v>
      </c>
      <c r="K57" s="2">
        <f t="shared" si="7"/>
        <v>48.4</v>
      </c>
      <c r="L57" s="5">
        <f t="shared" si="8"/>
        <v>108.59242275</v>
      </c>
    </row>
    <row r="58" spans="3:12" x14ac:dyDescent="0.2">
      <c r="C58" s="2">
        <f t="shared" si="0"/>
        <v>56</v>
      </c>
      <c r="D58" s="5">
        <f t="shared" si="1"/>
        <v>113.7634905</v>
      </c>
      <c r="E58" s="2">
        <f t="shared" si="2"/>
        <v>48.4</v>
      </c>
      <c r="F58" s="5">
        <f t="shared" si="9"/>
        <v>110.316112</v>
      </c>
      <c r="G58" s="2">
        <f t="shared" si="3"/>
        <v>50.5</v>
      </c>
      <c r="H58" s="5">
        <f t="shared" si="4"/>
        <v>108.59242275</v>
      </c>
      <c r="I58" s="2">
        <f t="shared" si="5"/>
        <v>62.2</v>
      </c>
      <c r="J58" s="5">
        <f t="shared" si="6"/>
        <v>112.03980125000001</v>
      </c>
      <c r="K58" s="2">
        <f t="shared" si="7"/>
        <v>52.3</v>
      </c>
      <c r="L58" s="5">
        <f t="shared" si="8"/>
        <v>110.316112</v>
      </c>
    </row>
    <row r="59" spans="3:12" x14ac:dyDescent="0.2">
      <c r="C59" s="2">
        <f t="shared" si="0"/>
        <v>61.5</v>
      </c>
      <c r="D59" s="5">
        <f t="shared" si="1"/>
        <v>115.48717975000001</v>
      </c>
      <c r="E59" s="2">
        <f t="shared" si="2"/>
        <v>54.4</v>
      </c>
      <c r="F59" s="5">
        <f t="shared" si="9"/>
        <v>112.03980125000001</v>
      </c>
      <c r="G59" s="2">
        <f t="shared" si="3"/>
        <v>55.2</v>
      </c>
      <c r="H59" s="5">
        <f t="shared" si="4"/>
        <v>110.316112</v>
      </c>
      <c r="I59" s="2">
        <f t="shared" si="5"/>
        <v>64.5</v>
      </c>
      <c r="J59" s="5">
        <f t="shared" si="6"/>
        <v>113.7634905</v>
      </c>
      <c r="K59" s="2">
        <f t="shared" si="7"/>
        <v>60</v>
      </c>
      <c r="L59" s="5">
        <f t="shared" si="8"/>
        <v>112.03980125000001</v>
      </c>
    </row>
    <row r="60" spans="3:12" x14ac:dyDescent="0.2">
      <c r="C60" s="2">
        <f t="shared" si="0"/>
        <v>68.599999999999994</v>
      </c>
      <c r="D60" s="5">
        <f t="shared" si="1"/>
        <v>117.210869</v>
      </c>
      <c r="E60" s="2">
        <f t="shared" si="2"/>
        <v>60.5</v>
      </c>
      <c r="F60" s="5">
        <f t="shared" si="9"/>
        <v>113.7634905</v>
      </c>
      <c r="G60" s="2">
        <f t="shared" si="3"/>
        <v>63.1</v>
      </c>
      <c r="H60" s="5">
        <f t="shared" si="4"/>
        <v>112.03980125000001</v>
      </c>
      <c r="I60" s="2">
        <f t="shared" si="5"/>
        <v>67.599999999999994</v>
      </c>
      <c r="J60" s="5">
        <f t="shared" si="6"/>
        <v>115.48717975000001</v>
      </c>
      <c r="K60" s="2">
        <f t="shared" si="7"/>
        <v>66</v>
      </c>
      <c r="L60" s="5">
        <f t="shared" si="8"/>
        <v>113.7634905</v>
      </c>
    </row>
    <row r="61" spans="3:12" x14ac:dyDescent="0.2">
      <c r="C61" s="2">
        <f t="shared" si="0"/>
        <v>77.099999999999994</v>
      </c>
      <c r="D61" s="5">
        <f t="shared" si="1"/>
        <v>117.210869</v>
      </c>
      <c r="E61" s="2">
        <f t="shared" si="2"/>
        <v>67.400000000000006</v>
      </c>
      <c r="F61" s="5">
        <f t="shared" si="9"/>
        <v>117.210869</v>
      </c>
      <c r="G61" s="2">
        <f t="shared" si="3"/>
        <v>66.400000000000006</v>
      </c>
      <c r="H61" s="5">
        <f t="shared" si="4"/>
        <v>113.7634905</v>
      </c>
      <c r="I61" s="2">
        <f t="shared" si="5"/>
        <v>74.599999999999994</v>
      </c>
      <c r="J61" s="5">
        <f t="shared" si="6"/>
        <v>117.210869</v>
      </c>
      <c r="K61" s="2">
        <f t="shared" si="7"/>
        <v>72.8</v>
      </c>
      <c r="L61" s="5">
        <f t="shared" si="8"/>
        <v>117.210869</v>
      </c>
    </row>
    <row r="62" spans="3:12" x14ac:dyDescent="0.2">
      <c r="C62" s="2">
        <f t="shared" si="0"/>
        <v>80.5</v>
      </c>
      <c r="D62" s="5">
        <f t="shared" si="1"/>
        <v>120.6582475</v>
      </c>
      <c r="E62" s="2">
        <f t="shared" si="2"/>
        <v>73.5</v>
      </c>
      <c r="F62" s="5">
        <f t="shared" si="9"/>
        <v>117.210869</v>
      </c>
      <c r="G62" s="2">
        <f t="shared" si="3"/>
        <v>70</v>
      </c>
      <c r="H62" s="5">
        <f t="shared" si="4"/>
        <v>115.48717975000001</v>
      </c>
      <c r="I62" s="2"/>
      <c r="J62" s="5"/>
      <c r="K62" s="2">
        <f t="shared" si="7"/>
        <v>76.8</v>
      </c>
      <c r="L62" s="5">
        <f t="shared" si="8"/>
        <v>117.210869</v>
      </c>
    </row>
    <row r="63" spans="3:12" x14ac:dyDescent="0.2">
      <c r="C63" s="2">
        <f t="shared" si="0"/>
        <v>85.6</v>
      </c>
      <c r="D63" s="5">
        <f t="shared" si="1"/>
        <v>122.38193675000001</v>
      </c>
      <c r="E63" s="2">
        <f t="shared" si="2"/>
        <v>79.2</v>
      </c>
      <c r="F63" s="5">
        <f t="shared" si="9"/>
        <v>118.93455825000001</v>
      </c>
      <c r="G63" s="2">
        <f t="shared" si="3"/>
        <v>78</v>
      </c>
      <c r="H63" s="5">
        <f t="shared" si="4"/>
        <v>117.210869</v>
      </c>
      <c r="I63" s="2"/>
      <c r="J63" s="5"/>
      <c r="K63" s="2">
        <f t="shared" si="7"/>
        <v>83</v>
      </c>
      <c r="L63" s="5">
        <f t="shared" si="8"/>
        <v>118.93455825000001</v>
      </c>
    </row>
    <row r="64" spans="3:12" x14ac:dyDescent="0.2">
      <c r="C64" s="2">
        <f t="shared" si="0"/>
        <v>90.7</v>
      </c>
      <c r="D64" s="5">
        <f t="shared" si="1"/>
        <v>124.105626</v>
      </c>
      <c r="E64" s="2">
        <f t="shared" si="2"/>
        <v>84.6</v>
      </c>
      <c r="F64" s="5">
        <f t="shared" si="9"/>
        <v>120.6582475</v>
      </c>
      <c r="G64" s="2">
        <f t="shared" si="3"/>
        <v>86.2</v>
      </c>
      <c r="H64" s="5">
        <f t="shared" si="4"/>
        <v>118.93455825000001</v>
      </c>
      <c r="I64" s="2"/>
      <c r="J64" s="5"/>
      <c r="K64" s="2">
        <f t="shared" si="7"/>
        <v>87.2</v>
      </c>
      <c r="L64" s="5">
        <f t="shared" si="8"/>
        <v>120.6582475</v>
      </c>
    </row>
    <row r="65" spans="3:12" x14ac:dyDescent="0.2">
      <c r="C65" s="2">
        <f t="shared" si="0"/>
        <v>96.6</v>
      </c>
      <c r="D65" s="5">
        <f t="shared" si="1"/>
        <v>124.105626</v>
      </c>
      <c r="E65" s="2">
        <f t="shared" si="2"/>
        <v>90.7</v>
      </c>
      <c r="F65" s="5">
        <f t="shared" si="9"/>
        <v>124.105626</v>
      </c>
      <c r="G65" s="2">
        <f t="shared" si="3"/>
        <v>90</v>
      </c>
      <c r="H65" s="5">
        <f t="shared" si="4"/>
        <v>120.6582475</v>
      </c>
      <c r="I65" s="2"/>
      <c r="J65" s="5"/>
      <c r="K65" s="2">
        <f t="shared" si="7"/>
        <v>91.3</v>
      </c>
      <c r="L65" s="5">
        <f t="shared" si="8"/>
        <v>124.105626</v>
      </c>
    </row>
    <row r="66" spans="3:12" x14ac:dyDescent="0.2">
      <c r="C66" s="2">
        <f t="shared" si="0"/>
        <v>100.3</v>
      </c>
      <c r="D66" s="5">
        <f t="shared" si="1"/>
        <v>127.5530045</v>
      </c>
      <c r="E66" s="2">
        <f t="shared" si="2"/>
        <v>95.7</v>
      </c>
      <c r="F66" s="5">
        <f t="shared" si="9"/>
        <v>124.105626</v>
      </c>
      <c r="G66" s="2">
        <f t="shared" si="3"/>
        <v>92</v>
      </c>
      <c r="H66" s="5">
        <f t="shared" si="4"/>
        <v>122.38193675000001</v>
      </c>
      <c r="I66" s="2"/>
      <c r="J66" s="5"/>
      <c r="K66" s="2">
        <f t="shared" si="7"/>
        <v>96.6</v>
      </c>
      <c r="L66" s="5">
        <f t="shared" si="8"/>
        <v>124.105626</v>
      </c>
    </row>
    <row r="67" spans="3:12" x14ac:dyDescent="0.2">
      <c r="C67" s="2">
        <f t="shared" si="0"/>
        <v>102.2</v>
      </c>
      <c r="D67" s="5">
        <f t="shared" si="1"/>
        <v>129.27669374999999</v>
      </c>
      <c r="E67" s="2">
        <f t="shared" si="2"/>
        <v>100.4</v>
      </c>
      <c r="F67" s="5">
        <f t="shared" si="9"/>
        <v>125.82931525000001</v>
      </c>
      <c r="G67" s="2">
        <f t="shared" si="3"/>
        <v>98.6</v>
      </c>
      <c r="H67" s="5">
        <f t="shared" si="4"/>
        <v>124.105626</v>
      </c>
      <c r="I67" s="2"/>
      <c r="J67" s="5"/>
      <c r="K67" s="2">
        <f t="shared" si="7"/>
        <v>99.6</v>
      </c>
      <c r="L67" s="5">
        <f t="shared" si="8"/>
        <v>124.105626</v>
      </c>
    </row>
    <row r="68" spans="3:12" x14ac:dyDescent="0.2">
      <c r="C68" s="2">
        <f t="shared" si="0"/>
        <v>102.7</v>
      </c>
      <c r="D68" s="5">
        <f t="shared" si="1"/>
        <v>131.000383</v>
      </c>
      <c r="E68" s="2">
        <f t="shared" si="2"/>
        <v>99.8</v>
      </c>
      <c r="F68" s="5">
        <f t="shared" si="9"/>
        <v>125.82931525000001</v>
      </c>
      <c r="G68" s="2">
        <f t="shared" si="3"/>
        <v>95.4</v>
      </c>
      <c r="H68" s="5">
        <f t="shared" si="4"/>
        <v>124.105626</v>
      </c>
      <c r="I68" s="2"/>
      <c r="J68" s="5"/>
      <c r="K68" s="2">
        <f t="shared" si="7"/>
        <v>99.7</v>
      </c>
      <c r="L68" s="5">
        <f t="shared" si="8"/>
        <v>124.105626</v>
      </c>
    </row>
    <row r="69" spans="3:12" x14ac:dyDescent="0.2">
      <c r="C69" s="2">
        <f t="shared" si="0"/>
        <v>101</v>
      </c>
      <c r="D69" s="5">
        <f t="shared" si="1"/>
        <v>129.27669374999999</v>
      </c>
      <c r="E69" s="2">
        <f t="shared" si="2"/>
        <v>94</v>
      </c>
      <c r="F69" s="5">
        <f t="shared" si="9"/>
        <v>124.105626</v>
      </c>
      <c r="G69" s="2">
        <f t="shared" si="3"/>
        <v>89.4</v>
      </c>
      <c r="H69" s="5">
        <f t="shared" si="4"/>
        <v>122.38193675000001</v>
      </c>
      <c r="I69" s="2"/>
      <c r="J69" s="5"/>
      <c r="K69" s="2">
        <f t="shared" si="7"/>
        <v>89</v>
      </c>
      <c r="L69" s="5">
        <f t="shared" si="8"/>
        <v>120.6582475</v>
      </c>
    </row>
    <row r="70" spans="3:12" x14ac:dyDescent="0.2">
      <c r="C70" s="2">
        <f t="shared" si="0"/>
        <v>100.1</v>
      </c>
      <c r="D70" s="5">
        <f t="shared" si="1"/>
        <v>127.5530045</v>
      </c>
      <c r="E70" s="2">
        <f t="shared" si="2"/>
        <v>93.1</v>
      </c>
      <c r="F70" s="5">
        <f t="shared" si="9"/>
        <v>124.105626</v>
      </c>
      <c r="G70" s="2">
        <f t="shared" si="3"/>
        <v>86.5</v>
      </c>
      <c r="H70" s="5">
        <f t="shared" si="4"/>
        <v>120.6582475</v>
      </c>
      <c r="I70" s="2"/>
      <c r="J70" s="5"/>
      <c r="K70" s="2">
        <f t="shared" si="7"/>
        <v>87.2</v>
      </c>
      <c r="L70" s="5">
        <f t="shared" si="8"/>
        <v>122.38193675000001</v>
      </c>
    </row>
    <row r="71" spans="3:12" x14ac:dyDescent="0.2">
      <c r="C71" s="2">
        <f t="shared" si="0"/>
        <v>99.2</v>
      </c>
      <c r="D71" s="5">
        <f t="shared" si="1"/>
        <v>127.5530045</v>
      </c>
      <c r="E71" s="2">
        <f t="shared" si="2"/>
        <v>89.1</v>
      </c>
      <c r="F71" s="5">
        <f t="shared" si="9"/>
        <v>124.105626</v>
      </c>
      <c r="G71" s="2">
        <f t="shared" si="3"/>
        <v>84.6</v>
      </c>
      <c r="H71" s="5">
        <f t="shared" si="4"/>
        <v>120.6582475</v>
      </c>
      <c r="I71" s="2"/>
      <c r="J71" s="5"/>
      <c r="K71" s="2">
        <f t="shared" si="7"/>
        <v>83.7</v>
      </c>
      <c r="L71" s="5">
        <f t="shared" si="8"/>
        <v>120.6582475</v>
      </c>
    </row>
    <row r="72" spans="3:12" x14ac:dyDescent="0.2">
      <c r="C72" s="2">
        <f t="shared" si="0"/>
        <v>97.3</v>
      </c>
      <c r="D72" s="5">
        <f t="shared" si="1"/>
        <v>127.5530045</v>
      </c>
      <c r="E72" s="2">
        <f t="shared" si="2"/>
        <v>87.7</v>
      </c>
      <c r="F72" s="5">
        <f t="shared" si="9"/>
        <v>122.38193675000001</v>
      </c>
      <c r="G72" s="2">
        <f t="shared" si="3"/>
        <v>83</v>
      </c>
      <c r="H72" s="5">
        <f t="shared" si="4"/>
        <v>120.6582475</v>
      </c>
      <c r="I72" s="2"/>
      <c r="J72" s="5"/>
      <c r="K72" s="2">
        <f t="shared" si="7"/>
        <v>81.099999999999994</v>
      </c>
      <c r="L72" s="5">
        <f t="shared" si="8"/>
        <v>118.93455825000001</v>
      </c>
    </row>
    <row r="73" spans="3:12" x14ac:dyDescent="0.2">
      <c r="C73" s="2">
        <f t="shared" si="0"/>
        <v>95.4</v>
      </c>
      <c r="D73" s="5">
        <f t="shared" si="1"/>
        <v>127.5530045</v>
      </c>
      <c r="E73" s="2">
        <f t="shared" si="2"/>
        <v>86.1</v>
      </c>
      <c r="F73" s="5">
        <f t="shared" si="9"/>
        <v>122.38193675000001</v>
      </c>
      <c r="G73" s="2">
        <f t="shared" si="3"/>
        <v>79</v>
      </c>
      <c r="H73" s="5">
        <f t="shared" si="4"/>
        <v>118.93455825000001</v>
      </c>
      <c r="I73" s="2"/>
      <c r="J73" s="5"/>
      <c r="K73" s="2">
        <f t="shared" si="7"/>
        <v>79</v>
      </c>
      <c r="L73" s="5">
        <f t="shared" si="8"/>
        <v>118.93455825000001</v>
      </c>
    </row>
    <row r="74" spans="3:12" x14ac:dyDescent="0.2">
      <c r="C74" s="2">
        <f t="shared" si="0"/>
        <v>93.1</v>
      </c>
      <c r="D74" s="5">
        <f t="shared" si="1"/>
        <v>125.82931525000001</v>
      </c>
      <c r="E74" s="2">
        <f t="shared" si="2"/>
        <v>84.4</v>
      </c>
      <c r="F74" s="5">
        <f t="shared" si="9"/>
        <v>120.6582475</v>
      </c>
      <c r="G74" s="2">
        <f t="shared" si="3"/>
        <v>77</v>
      </c>
      <c r="H74" s="5">
        <f t="shared" si="4"/>
        <v>118.93455825000001</v>
      </c>
      <c r="I74" s="2"/>
      <c r="J74" s="5"/>
      <c r="K74" s="2">
        <f t="shared" si="7"/>
        <v>77</v>
      </c>
      <c r="L74" s="5">
        <f t="shared" si="8"/>
        <v>117.210869</v>
      </c>
    </row>
    <row r="75" spans="3:12" x14ac:dyDescent="0.2">
      <c r="C75" s="2">
        <f t="shared" si="0"/>
        <v>92</v>
      </c>
      <c r="D75" s="5">
        <f t="shared" si="1"/>
        <v>124.105626</v>
      </c>
      <c r="E75" s="2">
        <f t="shared" si="2"/>
        <v>80.400000000000006</v>
      </c>
      <c r="F75" s="5">
        <f t="shared" si="9"/>
        <v>118.93455825000001</v>
      </c>
      <c r="G75" s="2">
        <f t="shared" si="3"/>
        <v>75</v>
      </c>
      <c r="H75" s="5">
        <f t="shared" si="4"/>
        <v>117.210869</v>
      </c>
      <c r="I75" s="2"/>
      <c r="J75" s="5"/>
      <c r="K75" s="2">
        <f t="shared" si="7"/>
        <v>70</v>
      </c>
      <c r="L75" s="5">
        <f t="shared" si="8"/>
        <v>115.48717975000001</v>
      </c>
    </row>
    <row r="76" spans="3:12" x14ac:dyDescent="0.2">
      <c r="C76" s="2">
        <f t="shared" si="0"/>
        <v>89.1</v>
      </c>
      <c r="D76" s="5">
        <f t="shared" si="1"/>
        <v>124.105626</v>
      </c>
      <c r="E76" s="2">
        <f t="shared" si="2"/>
        <v>75.599999999999994</v>
      </c>
      <c r="F76" s="5">
        <f t="shared" si="9"/>
        <v>117.210869</v>
      </c>
      <c r="G76" s="2">
        <f t="shared" si="3"/>
        <v>73</v>
      </c>
      <c r="H76" s="5">
        <f t="shared" si="4"/>
        <v>117.210869</v>
      </c>
      <c r="I76" s="2"/>
      <c r="J76" s="5"/>
      <c r="K76" s="2">
        <f t="shared" si="7"/>
        <v>68</v>
      </c>
      <c r="L76" s="5">
        <f t="shared" si="8"/>
        <v>115.48717975000001</v>
      </c>
    </row>
    <row r="77" spans="3:12" x14ac:dyDescent="0.2">
      <c r="C77" s="2">
        <f t="shared" si="0"/>
        <v>87.7</v>
      </c>
      <c r="D77" s="5">
        <f t="shared" si="1"/>
        <v>124.105626</v>
      </c>
      <c r="E77" s="2">
        <f t="shared" si="2"/>
        <v>70.400000000000006</v>
      </c>
      <c r="F77" s="5">
        <f t="shared" si="9"/>
        <v>117.210869</v>
      </c>
      <c r="G77" s="2">
        <f t="shared" si="3"/>
        <v>71.3</v>
      </c>
      <c r="H77" s="5">
        <f t="shared" si="4"/>
        <v>117.210869</v>
      </c>
      <c r="I77" s="2"/>
      <c r="J77" s="5"/>
      <c r="K77" s="2">
        <f t="shared" si="7"/>
        <v>64.3</v>
      </c>
      <c r="L77" s="5">
        <f t="shared" si="8"/>
        <v>113.7634905</v>
      </c>
    </row>
    <row r="78" spans="3:12" x14ac:dyDescent="0.2">
      <c r="C78" s="2">
        <f t="shared" si="0"/>
        <v>86.4</v>
      </c>
      <c r="D78" s="5">
        <f t="shared" si="1"/>
        <v>124.105626</v>
      </c>
      <c r="E78" s="2">
        <f t="shared" si="2"/>
        <v>67.7</v>
      </c>
      <c r="F78" s="5">
        <f t="shared" si="9"/>
        <v>115.48717975000001</v>
      </c>
      <c r="G78" s="2">
        <f t="shared" si="3"/>
        <v>68.5</v>
      </c>
      <c r="H78" s="5">
        <f t="shared" si="4"/>
        <v>115.48717975000001</v>
      </c>
      <c r="I78" s="2"/>
      <c r="J78" s="5"/>
      <c r="K78" s="2"/>
      <c r="L78" s="5"/>
    </row>
    <row r="79" spans="3:12" x14ac:dyDescent="0.2">
      <c r="C79" s="2">
        <f t="shared" si="0"/>
        <v>83.2</v>
      </c>
      <c r="D79" s="5">
        <f t="shared" si="1"/>
        <v>122.38193675000001</v>
      </c>
      <c r="E79" s="2">
        <f t="shared" si="2"/>
        <v>64.2</v>
      </c>
      <c r="F79" s="5">
        <f t="shared" si="9"/>
        <v>113.7634905</v>
      </c>
      <c r="G79" s="2">
        <f t="shared" si="3"/>
        <v>67</v>
      </c>
      <c r="H79" s="5">
        <f t="shared" si="4"/>
        <v>115.48717975000001</v>
      </c>
      <c r="I79" s="2"/>
      <c r="J79" s="5"/>
      <c r="K79" s="2"/>
      <c r="L79" s="5"/>
    </row>
    <row r="80" spans="3:12" x14ac:dyDescent="0.2">
      <c r="C80" s="2">
        <f t="shared" si="0"/>
        <v>80.400000000000006</v>
      </c>
      <c r="D80" s="5">
        <f t="shared" si="1"/>
        <v>122.38193675000001</v>
      </c>
      <c r="E80" s="2">
        <f t="shared" si="2"/>
        <v>59.5</v>
      </c>
      <c r="F80" s="5">
        <f t="shared" si="9"/>
        <v>112.03980125000001</v>
      </c>
      <c r="G80" s="2">
        <f t="shared" si="3"/>
        <v>65.599999999999994</v>
      </c>
      <c r="H80" s="5">
        <f t="shared" si="4"/>
        <v>115.48717975000001</v>
      </c>
      <c r="I80" s="2"/>
      <c r="J80" s="5"/>
      <c r="K80" s="2"/>
      <c r="L80" s="5"/>
    </row>
    <row r="81" spans="3:12" x14ac:dyDescent="0.2">
      <c r="C81" s="2">
        <f t="shared" si="0"/>
        <v>75.400000000000006</v>
      </c>
      <c r="D81" s="5">
        <f t="shared" si="1"/>
        <v>120.6582475</v>
      </c>
      <c r="E81" s="2">
        <f t="shared" si="2"/>
        <v>57</v>
      </c>
      <c r="F81" s="5">
        <f t="shared" si="9"/>
        <v>110.316112</v>
      </c>
      <c r="G81" s="2">
        <f t="shared" si="3"/>
        <v>64.400000000000006</v>
      </c>
      <c r="H81" s="5">
        <f t="shared" si="4"/>
        <v>113.7634905</v>
      </c>
      <c r="I81" s="2"/>
      <c r="J81" s="5"/>
      <c r="K81" s="2"/>
      <c r="L81" s="5"/>
    </row>
    <row r="82" spans="3:12" x14ac:dyDescent="0.2">
      <c r="C82" s="2">
        <f t="shared" si="0"/>
        <v>71</v>
      </c>
      <c r="D82" s="5">
        <f t="shared" si="1"/>
        <v>117.210869</v>
      </c>
      <c r="E82" s="2"/>
      <c r="F82" s="5"/>
      <c r="G82" s="2">
        <f t="shared" si="3"/>
        <v>63</v>
      </c>
      <c r="H82" s="5">
        <f t="shared" si="4"/>
        <v>113.7634905</v>
      </c>
      <c r="I82" s="2"/>
      <c r="J82" s="5"/>
      <c r="K82" s="2"/>
      <c r="L82" s="5"/>
    </row>
    <row r="83" spans="3:12" x14ac:dyDescent="0.2">
      <c r="C83" s="2">
        <f t="shared" si="0"/>
        <v>67.2</v>
      </c>
      <c r="D83" s="5">
        <f t="shared" si="1"/>
        <v>117.210869</v>
      </c>
      <c r="E83" s="2"/>
      <c r="F83" s="5"/>
      <c r="G83" s="2">
        <f t="shared" si="3"/>
        <v>62.3</v>
      </c>
      <c r="H83" s="5">
        <f t="shared" si="4"/>
        <v>113.7634905</v>
      </c>
      <c r="I83" s="2"/>
      <c r="J83" s="5"/>
      <c r="K83" s="2"/>
      <c r="L83" s="5"/>
    </row>
    <row r="84" spans="3:12" x14ac:dyDescent="0.2">
      <c r="C84" s="2"/>
      <c r="D84" s="5"/>
      <c r="F84" s="5"/>
      <c r="G84" s="2">
        <f t="shared" si="3"/>
        <v>61</v>
      </c>
      <c r="H84" s="5">
        <f t="shared" si="4"/>
        <v>112.03980125000001</v>
      </c>
      <c r="I84" s="2"/>
      <c r="J84" s="5"/>
      <c r="K84" s="2"/>
      <c r="L84" s="5"/>
    </row>
    <row r="85" spans="3:12" x14ac:dyDescent="0.2">
      <c r="C85" s="2"/>
      <c r="G85" s="2"/>
      <c r="I85" s="2"/>
      <c r="K85" s="2"/>
    </row>
    <row r="86" spans="3:12" x14ac:dyDescent="0.2">
      <c r="C86" s="2"/>
      <c r="G86" s="2"/>
      <c r="I86" s="2"/>
      <c r="K86" s="2"/>
    </row>
    <row r="88" spans="3:12" x14ac:dyDescent="0.2">
      <c r="C88" s="1" t="s">
        <v>19</v>
      </c>
    </row>
    <row r="90" spans="3:12" x14ac:dyDescent="0.2">
      <c r="C90" t="str">
        <f>C50</f>
        <v>Trial 1</v>
      </c>
      <c r="E90" t="str">
        <f>E50</f>
        <v>Trial 2</v>
      </c>
      <c r="G90" t="str">
        <f>G50</f>
        <v>Trial 3</v>
      </c>
      <c r="I90" t="str">
        <f>I50</f>
        <v>Trial 4</v>
      </c>
      <c r="K90" t="str">
        <f>K50</f>
        <v>Trial 5</v>
      </c>
    </row>
    <row r="91" spans="3:12" x14ac:dyDescent="0.2">
      <c r="C91" t="s">
        <v>20</v>
      </c>
      <c r="D91" t="s">
        <v>21</v>
      </c>
      <c r="E91" t="s">
        <v>24</v>
      </c>
      <c r="F91" t="s">
        <v>23</v>
      </c>
      <c r="G91" t="s">
        <v>24</v>
      </c>
      <c r="H91" t="s">
        <v>23</v>
      </c>
      <c r="I91" t="s">
        <v>24</v>
      </c>
      <c r="J91" t="s">
        <v>23</v>
      </c>
      <c r="K91" t="s">
        <v>24</v>
      </c>
      <c r="L91" t="s">
        <v>23</v>
      </c>
    </row>
    <row r="92" spans="3:12" x14ac:dyDescent="0.2">
      <c r="C92" s="5">
        <f t="shared" ref="C92:C123" si="10">$D$4/ D9</f>
        <v>6.6666666666666671E-3</v>
      </c>
      <c r="D92" s="5">
        <f t="shared" ref="D92:D123" si="11">C92*D52</f>
        <v>0.68947570000000014</v>
      </c>
      <c r="E92" s="5">
        <f t="shared" ref="E92:E121" si="12">$D$4/ F9</f>
        <v>6.7796610169491532E-3</v>
      </c>
      <c r="F92" s="5">
        <f t="shared" ref="F92:F121" si="13">E92*F52</f>
        <v>0.68947570000000002</v>
      </c>
      <c r="G92" s="5">
        <f t="shared" ref="G92:G124" si="14">$D$4/ H9</f>
        <v>7.0175438596491229E-3</v>
      </c>
      <c r="H92" s="5">
        <f t="shared" ref="H92:H124" si="15">G92*H52</f>
        <v>0.68947570000000002</v>
      </c>
      <c r="I92" s="5">
        <f t="shared" ref="I92:I101" si="16">$D$4/ J9</f>
        <v>6.8965517241379318E-3</v>
      </c>
      <c r="J92" s="5">
        <f t="shared" ref="J92:J101" si="17">I92*J52</f>
        <v>0.68947570000000014</v>
      </c>
      <c r="K92" s="5">
        <f t="shared" ref="K92:K117" si="18">$D$4/ L9</f>
        <v>6.8965517241379318E-3</v>
      </c>
      <c r="L92" s="5">
        <f t="shared" ref="L92:L117" si="19">K92*L52</f>
        <v>0.68947570000000014</v>
      </c>
    </row>
    <row r="93" spans="3:12" x14ac:dyDescent="0.2">
      <c r="C93" s="5">
        <f t="shared" si="10"/>
        <v>6.6666666666666671E-3</v>
      </c>
      <c r="D93" s="5">
        <f t="shared" si="11"/>
        <v>0.68947570000000014</v>
      </c>
      <c r="E93" s="5">
        <f t="shared" si="12"/>
        <v>6.7796610169491532E-3</v>
      </c>
      <c r="F93" s="5">
        <f t="shared" si="13"/>
        <v>0.68947570000000002</v>
      </c>
      <c r="G93" s="5">
        <f t="shared" si="14"/>
        <v>6.8965517241379318E-3</v>
      </c>
      <c r="H93" s="5">
        <f t="shared" si="15"/>
        <v>0.68947570000000014</v>
      </c>
      <c r="I93" s="5">
        <f t="shared" si="16"/>
        <v>6.7796610169491532E-3</v>
      </c>
      <c r="J93" s="5">
        <f t="shared" si="17"/>
        <v>0.68947570000000002</v>
      </c>
      <c r="K93" s="5">
        <f t="shared" si="18"/>
        <v>6.7796610169491532E-3</v>
      </c>
      <c r="L93" s="5">
        <f t="shared" si="19"/>
        <v>0.68947570000000002</v>
      </c>
    </row>
    <row r="94" spans="3:12" x14ac:dyDescent="0.2">
      <c r="C94" s="5">
        <f t="shared" si="10"/>
        <v>6.6666666666666671E-3</v>
      </c>
      <c r="D94" s="5">
        <f t="shared" si="11"/>
        <v>0.68947570000000014</v>
      </c>
      <c r="E94" s="5">
        <f t="shared" si="12"/>
        <v>6.6666666666666671E-3</v>
      </c>
      <c r="F94" s="5">
        <f t="shared" si="13"/>
        <v>0.68947570000000014</v>
      </c>
      <c r="G94" s="5">
        <f t="shared" si="14"/>
        <v>6.7796610169491532E-3</v>
      </c>
      <c r="H94" s="5">
        <f t="shared" si="15"/>
        <v>0.68947570000000002</v>
      </c>
      <c r="I94" s="5">
        <f t="shared" si="16"/>
        <v>6.6666666666666671E-3</v>
      </c>
      <c r="J94" s="5">
        <f t="shared" si="17"/>
        <v>0.68947570000000014</v>
      </c>
      <c r="K94" s="5">
        <f t="shared" si="18"/>
        <v>6.6666666666666671E-3</v>
      </c>
      <c r="L94" s="5">
        <f t="shared" si="19"/>
        <v>0.68947570000000014</v>
      </c>
    </row>
    <row r="95" spans="3:12" x14ac:dyDescent="0.2">
      <c r="C95" s="5">
        <f t="shared" si="10"/>
        <v>6.4516129032258064E-3</v>
      </c>
      <c r="D95" s="5">
        <f t="shared" si="11"/>
        <v>0.68947570000000002</v>
      </c>
      <c r="E95" s="5">
        <f t="shared" si="12"/>
        <v>6.5573770491803279E-3</v>
      </c>
      <c r="F95" s="5">
        <f t="shared" si="13"/>
        <v>0.68947570000000002</v>
      </c>
      <c r="G95" s="5">
        <f t="shared" si="14"/>
        <v>6.6666666666666671E-3</v>
      </c>
      <c r="H95" s="5">
        <f t="shared" si="15"/>
        <v>0.68947570000000014</v>
      </c>
      <c r="I95" s="5">
        <f t="shared" si="16"/>
        <v>6.5573770491803279E-3</v>
      </c>
      <c r="J95" s="5">
        <f t="shared" si="17"/>
        <v>0.68947570000000002</v>
      </c>
      <c r="K95" s="5">
        <f t="shared" si="18"/>
        <v>6.5573770491803279E-3</v>
      </c>
      <c r="L95" s="5">
        <f t="shared" si="19"/>
        <v>0.68947570000000002</v>
      </c>
    </row>
    <row r="96" spans="3:12" x14ac:dyDescent="0.2">
      <c r="C96" s="5">
        <f t="shared" si="10"/>
        <v>6.2500000000000003E-3</v>
      </c>
      <c r="D96" s="5">
        <f t="shared" si="11"/>
        <v>0.68947570000000002</v>
      </c>
      <c r="E96" s="5">
        <f t="shared" si="12"/>
        <v>6.5573770491803279E-3</v>
      </c>
      <c r="F96" s="5">
        <f t="shared" si="13"/>
        <v>0.68947570000000002</v>
      </c>
      <c r="G96" s="5">
        <f t="shared" si="14"/>
        <v>6.5573770491803279E-3</v>
      </c>
      <c r="H96" s="5">
        <f t="shared" si="15"/>
        <v>0.68947570000000002</v>
      </c>
      <c r="I96" s="5">
        <f t="shared" si="16"/>
        <v>6.4516129032258064E-3</v>
      </c>
      <c r="J96" s="5">
        <f t="shared" si="17"/>
        <v>0.68947570000000002</v>
      </c>
      <c r="K96" s="5">
        <f t="shared" si="18"/>
        <v>6.4516129032258064E-3</v>
      </c>
      <c r="L96" s="5">
        <f t="shared" si="19"/>
        <v>0.68947570000000002</v>
      </c>
    </row>
    <row r="97" spans="3:12" x14ac:dyDescent="0.2">
      <c r="C97" s="5">
        <f t="shared" si="10"/>
        <v>6.2500000000000003E-3</v>
      </c>
      <c r="D97" s="5">
        <f t="shared" si="11"/>
        <v>0.68947570000000002</v>
      </c>
      <c r="E97" s="5">
        <f t="shared" si="12"/>
        <v>6.3492063492063492E-3</v>
      </c>
      <c r="F97" s="5">
        <f t="shared" si="13"/>
        <v>0.68947570000000002</v>
      </c>
      <c r="G97" s="5">
        <f t="shared" si="14"/>
        <v>6.4516129032258064E-3</v>
      </c>
      <c r="H97" s="5">
        <f t="shared" si="15"/>
        <v>0.68947570000000002</v>
      </c>
      <c r="I97" s="5">
        <f t="shared" si="16"/>
        <v>6.2500000000000003E-3</v>
      </c>
      <c r="J97" s="5">
        <f t="shared" si="17"/>
        <v>0.68947570000000002</v>
      </c>
      <c r="K97" s="5">
        <f t="shared" si="18"/>
        <v>6.3492063492063492E-3</v>
      </c>
      <c r="L97" s="5">
        <f t="shared" si="19"/>
        <v>0.68947570000000002</v>
      </c>
    </row>
    <row r="98" spans="3:12" x14ac:dyDescent="0.2">
      <c r="C98" s="5">
        <f t="shared" si="10"/>
        <v>6.0606060606060606E-3</v>
      </c>
      <c r="D98" s="5">
        <f t="shared" si="11"/>
        <v>0.68947570000000002</v>
      </c>
      <c r="E98" s="5">
        <f t="shared" si="12"/>
        <v>6.2500000000000003E-3</v>
      </c>
      <c r="F98" s="5">
        <f t="shared" si="13"/>
        <v>0.68947570000000002</v>
      </c>
      <c r="G98" s="5">
        <f t="shared" si="14"/>
        <v>6.3492063492063492E-3</v>
      </c>
      <c r="H98" s="5">
        <f t="shared" si="15"/>
        <v>0.68947570000000002</v>
      </c>
      <c r="I98" s="5">
        <f t="shared" si="16"/>
        <v>6.1538461538461538E-3</v>
      </c>
      <c r="J98" s="5">
        <f t="shared" si="17"/>
        <v>0.68947570000000002</v>
      </c>
      <c r="K98" s="5">
        <f t="shared" si="18"/>
        <v>6.2500000000000003E-3</v>
      </c>
      <c r="L98" s="5">
        <f t="shared" si="19"/>
        <v>0.68947570000000002</v>
      </c>
    </row>
    <row r="99" spans="3:12" x14ac:dyDescent="0.2">
      <c r="C99" s="5">
        <f t="shared" si="10"/>
        <v>5.9701492537313433E-3</v>
      </c>
      <c r="D99" s="5">
        <f t="shared" si="11"/>
        <v>0.68947570000000002</v>
      </c>
      <c r="E99" s="5">
        <f t="shared" si="12"/>
        <v>6.1538461538461538E-3</v>
      </c>
      <c r="F99" s="5">
        <f t="shared" si="13"/>
        <v>0.68947570000000002</v>
      </c>
      <c r="G99" s="5">
        <f t="shared" si="14"/>
        <v>6.2500000000000003E-3</v>
      </c>
      <c r="H99" s="5">
        <f t="shared" si="15"/>
        <v>0.68947570000000002</v>
      </c>
      <c r="I99" s="5">
        <f t="shared" si="16"/>
        <v>6.0606060606060606E-3</v>
      </c>
      <c r="J99" s="5">
        <f t="shared" si="17"/>
        <v>0.68947570000000002</v>
      </c>
      <c r="K99" s="5">
        <f t="shared" si="18"/>
        <v>6.1538461538461538E-3</v>
      </c>
      <c r="L99" s="5">
        <f t="shared" si="19"/>
        <v>0.68947570000000002</v>
      </c>
    </row>
    <row r="100" spans="3:12" x14ac:dyDescent="0.2">
      <c r="C100" s="5">
        <f t="shared" si="10"/>
        <v>5.8823529411764705E-3</v>
      </c>
      <c r="D100" s="5">
        <f t="shared" si="11"/>
        <v>0.68947570000000002</v>
      </c>
      <c r="E100" s="5">
        <f t="shared" si="12"/>
        <v>6.0606060606060606E-3</v>
      </c>
      <c r="F100" s="5">
        <f t="shared" si="13"/>
        <v>0.68947570000000002</v>
      </c>
      <c r="G100" s="5">
        <f t="shared" si="14"/>
        <v>6.1538461538461538E-3</v>
      </c>
      <c r="H100" s="5">
        <f t="shared" si="15"/>
        <v>0.68947570000000002</v>
      </c>
      <c r="I100" s="5">
        <f t="shared" si="16"/>
        <v>5.9701492537313433E-3</v>
      </c>
      <c r="J100" s="5">
        <f t="shared" si="17"/>
        <v>0.68947570000000002</v>
      </c>
      <c r="K100" s="5">
        <f t="shared" si="18"/>
        <v>6.0606060606060606E-3</v>
      </c>
      <c r="L100" s="5">
        <f t="shared" si="19"/>
        <v>0.68947570000000002</v>
      </c>
    </row>
    <row r="101" spans="3:12" x14ac:dyDescent="0.2">
      <c r="C101" s="5">
        <f t="shared" si="10"/>
        <v>5.8823529411764705E-3</v>
      </c>
      <c r="D101" s="5">
        <f t="shared" si="11"/>
        <v>0.68947570000000002</v>
      </c>
      <c r="E101" s="5">
        <f t="shared" si="12"/>
        <v>5.8823529411764705E-3</v>
      </c>
      <c r="F101" s="5">
        <f t="shared" si="13"/>
        <v>0.68947570000000002</v>
      </c>
      <c r="G101" s="5">
        <f t="shared" si="14"/>
        <v>6.0606060606060606E-3</v>
      </c>
      <c r="H101" s="5">
        <f t="shared" si="15"/>
        <v>0.68947570000000002</v>
      </c>
      <c r="I101" s="5">
        <f t="shared" si="16"/>
        <v>5.8823529411764705E-3</v>
      </c>
      <c r="J101" s="5">
        <f t="shared" si="17"/>
        <v>0.68947570000000002</v>
      </c>
      <c r="K101" s="5">
        <f t="shared" si="18"/>
        <v>5.8823529411764705E-3</v>
      </c>
      <c r="L101" s="5">
        <f t="shared" si="19"/>
        <v>0.68947570000000002</v>
      </c>
    </row>
    <row r="102" spans="3:12" x14ac:dyDescent="0.2">
      <c r="C102" s="5">
        <f t="shared" si="10"/>
        <v>5.7142857142857143E-3</v>
      </c>
      <c r="D102" s="5">
        <f t="shared" si="11"/>
        <v>0.68947570000000002</v>
      </c>
      <c r="E102" s="5">
        <f t="shared" si="12"/>
        <v>5.8823529411764705E-3</v>
      </c>
      <c r="F102" s="5">
        <f t="shared" si="13"/>
        <v>0.68947570000000002</v>
      </c>
      <c r="G102" s="5">
        <f t="shared" si="14"/>
        <v>5.9701492537313433E-3</v>
      </c>
      <c r="H102" s="5">
        <f t="shared" si="15"/>
        <v>0.68947570000000002</v>
      </c>
      <c r="I102" s="5"/>
      <c r="J102" s="5"/>
      <c r="K102" s="5">
        <f t="shared" si="18"/>
        <v>5.8823529411764705E-3</v>
      </c>
      <c r="L102" s="5">
        <f t="shared" si="19"/>
        <v>0.68947570000000002</v>
      </c>
    </row>
    <row r="103" spans="3:12" x14ac:dyDescent="0.2">
      <c r="C103" s="5">
        <f t="shared" si="10"/>
        <v>5.6338028169014088E-3</v>
      </c>
      <c r="D103" s="5">
        <f t="shared" si="11"/>
        <v>0.68947570000000014</v>
      </c>
      <c r="E103" s="5">
        <f t="shared" si="12"/>
        <v>5.7971014492753624E-3</v>
      </c>
      <c r="F103" s="5">
        <f t="shared" si="13"/>
        <v>0.68947570000000002</v>
      </c>
      <c r="G103" s="5">
        <f t="shared" si="14"/>
        <v>5.8823529411764705E-3</v>
      </c>
      <c r="H103" s="5">
        <f t="shared" si="15"/>
        <v>0.68947570000000002</v>
      </c>
      <c r="I103" s="5"/>
      <c r="J103" s="5"/>
      <c r="K103" s="5">
        <f t="shared" si="18"/>
        <v>5.7971014492753624E-3</v>
      </c>
      <c r="L103" s="5">
        <f t="shared" si="19"/>
        <v>0.68947570000000002</v>
      </c>
    </row>
    <row r="104" spans="3:12" x14ac:dyDescent="0.2">
      <c r="C104" s="5">
        <f t="shared" si="10"/>
        <v>5.5555555555555558E-3</v>
      </c>
      <c r="D104" s="5">
        <f t="shared" si="11"/>
        <v>0.68947570000000002</v>
      </c>
      <c r="E104" s="5">
        <f t="shared" si="12"/>
        <v>5.7142857142857143E-3</v>
      </c>
      <c r="F104" s="5">
        <f t="shared" si="13"/>
        <v>0.68947570000000002</v>
      </c>
      <c r="G104" s="5">
        <f t="shared" si="14"/>
        <v>5.7971014492753624E-3</v>
      </c>
      <c r="H104" s="5">
        <f t="shared" si="15"/>
        <v>0.68947570000000002</v>
      </c>
      <c r="I104" s="5"/>
      <c r="J104" s="5"/>
      <c r="K104" s="5">
        <f t="shared" si="18"/>
        <v>5.7142857142857143E-3</v>
      </c>
      <c r="L104" s="5">
        <f t="shared" si="19"/>
        <v>0.68947570000000002</v>
      </c>
    </row>
    <row r="105" spans="3:12" x14ac:dyDescent="0.2">
      <c r="C105" s="5">
        <f t="shared" si="10"/>
        <v>5.5555555555555558E-3</v>
      </c>
      <c r="D105" s="5">
        <f t="shared" si="11"/>
        <v>0.68947570000000002</v>
      </c>
      <c r="E105" s="5">
        <f t="shared" si="12"/>
        <v>5.5555555555555558E-3</v>
      </c>
      <c r="F105" s="5">
        <f t="shared" si="13"/>
        <v>0.68947570000000002</v>
      </c>
      <c r="G105" s="5">
        <f t="shared" si="14"/>
        <v>5.7142857142857143E-3</v>
      </c>
      <c r="H105" s="5">
        <f t="shared" si="15"/>
        <v>0.68947570000000002</v>
      </c>
      <c r="I105" s="5"/>
      <c r="J105" s="5"/>
      <c r="K105" s="5">
        <f t="shared" si="18"/>
        <v>5.5555555555555558E-3</v>
      </c>
      <c r="L105" s="5">
        <f t="shared" si="19"/>
        <v>0.68947570000000002</v>
      </c>
    </row>
    <row r="106" spans="3:12" x14ac:dyDescent="0.2">
      <c r="C106" s="5">
        <f t="shared" si="10"/>
        <v>5.4054054054054057E-3</v>
      </c>
      <c r="D106" s="5">
        <f t="shared" si="11"/>
        <v>0.68947570000000002</v>
      </c>
      <c r="E106" s="5">
        <f t="shared" si="12"/>
        <v>5.5555555555555558E-3</v>
      </c>
      <c r="F106" s="5">
        <f t="shared" si="13"/>
        <v>0.68947570000000002</v>
      </c>
      <c r="G106" s="5">
        <f t="shared" si="14"/>
        <v>5.6338028169014088E-3</v>
      </c>
      <c r="H106" s="5">
        <f t="shared" si="15"/>
        <v>0.68947570000000014</v>
      </c>
      <c r="I106" s="5"/>
      <c r="J106" s="5"/>
      <c r="K106" s="5">
        <f t="shared" si="18"/>
        <v>5.5555555555555558E-3</v>
      </c>
      <c r="L106" s="5">
        <f t="shared" si="19"/>
        <v>0.68947570000000002</v>
      </c>
    </row>
    <row r="107" spans="3:12" x14ac:dyDescent="0.2">
      <c r="C107" s="5">
        <f t="shared" si="10"/>
        <v>5.333333333333334E-3</v>
      </c>
      <c r="D107" s="5">
        <f t="shared" si="11"/>
        <v>0.68947570000000002</v>
      </c>
      <c r="E107" s="5">
        <f t="shared" si="12"/>
        <v>5.4794520547945206E-3</v>
      </c>
      <c r="F107" s="5">
        <f t="shared" si="13"/>
        <v>0.68947570000000002</v>
      </c>
      <c r="G107" s="5">
        <f t="shared" si="14"/>
        <v>5.5555555555555558E-3</v>
      </c>
      <c r="H107" s="5">
        <f t="shared" si="15"/>
        <v>0.68947570000000002</v>
      </c>
      <c r="I107" s="5"/>
      <c r="J107" s="5"/>
      <c r="K107" s="5">
        <f t="shared" si="18"/>
        <v>5.5555555555555558E-3</v>
      </c>
      <c r="L107" s="5">
        <f t="shared" si="19"/>
        <v>0.68947570000000002</v>
      </c>
    </row>
    <row r="108" spans="3:12" x14ac:dyDescent="0.2">
      <c r="C108" s="5">
        <f t="shared" si="10"/>
        <v>5.263157894736842E-3</v>
      </c>
      <c r="D108" s="5">
        <f t="shared" si="11"/>
        <v>0.68947570000000002</v>
      </c>
      <c r="E108" s="5">
        <f t="shared" si="12"/>
        <v>5.4794520547945206E-3</v>
      </c>
      <c r="F108" s="5">
        <f t="shared" si="13"/>
        <v>0.68947570000000002</v>
      </c>
      <c r="G108" s="5">
        <f t="shared" si="14"/>
        <v>5.5555555555555558E-3</v>
      </c>
      <c r="H108" s="5">
        <f t="shared" si="15"/>
        <v>0.68947570000000002</v>
      </c>
      <c r="I108" s="5"/>
      <c r="J108" s="5"/>
      <c r="K108" s="5">
        <f t="shared" si="18"/>
        <v>5.5555555555555558E-3</v>
      </c>
      <c r="L108" s="5">
        <f t="shared" si="19"/>
        <v>0.68947570000000002</v>
      </c>
    </row>
    <row r="109" spans="3:12" x14ac:dyDescent="0.2">
      <c r="C109" s="5">
        <f t="shared" si="10"/>
        <v>5.333333333333334E-3</v>
      </c>
      <c r="D109" s="5">
        <f t="shared" si="11"/>
        <v>0.68947570000000002</v>
      </c>
      <c r="E109" s="5">
        <f t="shared" si="12"/>
        <v>5.5555555555555558E-3</v>
      </c>
      <c r="F109" s="5">
        <f t="shared" si="13"/>
        <v>0.68947570000000002</v>
      </c>
      <c r="G109" s="5">
        <f t="shared" si="14"/>
        <v>5.6338028169014088E-3</v>
      </c>
      <c r="H109" s="5">
        <f t="shared" si="15"/>
        <v>0.68947570000000014</v>
      </c>
      <c r="I109" s="5"/>
      <c r="J109" s="5"/>
      <c r="K109" s="5">
        <f t="shared" si="18"/>
        <v>5.7142857142857143E-3</v>
      </c>
      <c r="L109" s="5">
        <f t="shared" si="19"/>
        <v>0.68947570000000002</v>
      </c>
    </row>
    <row r="110" spans="3:12" x14ac:dyDescent="0.2">
      <c r="C110" s="5">
        <f t="shared" si="10"/>
        <v>5.4054054054054057E-3</v>
      </c>
      <c r="D110" s="5">
        <f t="shared" si="11"/>
        <v>0.68947570000000002</v>
      </c>
      <c r="E110" s="5">
        <f t="shared" si="12"/>
        <v>5.5555555555555558E-3</v>
      </c>
      <c r="F110" s="5">
        <f t="shared" si="13"/>
        <v>0.68947570000000002</v>
      </c>
      <c r="G110" s="5">
        <f t="shared" si="14"/>
        <v>5.7142857142857143E-3</v>
      </c>
      <c r="H110" s="5">
        <f t="shared" si="15"/>
        <v>0.68947570000000002</v>
      </c>
      <c r="I110" s="5"/>
      <c r="J110" s="5"/>
      <c r="K110" s="5">
        <f t="shared" si="18"/>
        <v>5.6338028169014088E-3</v>
      </c>
      <c r="L110" s="5">
        <f t="shared" si="19"/>
        <v>0.68947570000000014</v>
      </c>
    </row>
    <row r="111" spans="3:12" x14ac:dyDescent="0.2">
      <c r="C111" s="5">
        <f t="shared" si="10"/>
        <v>5.4054054054054057E-3</v>
      </c>
      <c r="D111" s="5">
        <f t="shared" si="11"/>
        <v>0.68947570000000002</v>
      </c>
      <c r="E111" s="5">
        <f t="shared" si="12"/>
        <v>5.5555555555555558E-3</v>
      </c>
      <c r="F111" s="5">
        <f t="shared" si="13"/>
        <v>0.68947570000000002</v>
      </c>
      <c r="G111" s="5">
        <f t="shared" si="14"/>
        <v>5.7142857142857143E-3</v>
      </c>
      <c r="H111" s="5">
        <f t="shared" si="15"/>
        <v>0.68947570000000002</v>
      </c>
      <c r="I111" s="5"/>
      <c r="J111" s="5"/>
      <c r="K111" s="5">
        <f t="shared" si="18"/>
        <v>5.7142857142857143E-3</v>
      </c>
      <c r="L111" s="5">
        <f t="shared" si="19"/>
        <v>0.68947570000000002</v>
      </c>
    </row>
    <row r="112" spans="3:12" x14ac:dyDescent="0.2">
      <c r="C112" s="5">
        <f t="shared" si="10"/>
        <v>5.4054054054054057E-3</v>
      </c>
      <c r="D112" s="5">
        <f t="shared" si="11"/>
        <v>0.68947570000000002</v>
      </c>
      <c r="E112" s="5">
        <f t="shared" si="12"/>
        <v>5.6338028169014088E-3</v>
      </c>
      <c r="F112" s="5">
        <f t="shared" si="13"/>
        <v>0.68947570000000014</v>
      </c>
      <c r="G112" s="5">
        <f t="shared" si="14"/>
        <v>5.7142857142857143E-3</v>
      </c>
      <c r="H112" s="5">
        <f t="shared" si="15"/>
        <v>0.68947570000000002</v>
      </c>
      <c r="I112" s="5"/>
      <c r="J112" s="5"/>
      <c r="K112" s="5">
        <f t="shared" si="18"/>
        <v>5.7971014492753624E-3</v>
      </c>
      <c r="L112" s="5">
        <f t="shared" si="19"/>
        <v>0.68947570000000002</v>
      </c>
    </row>
    <row r="113" spans="3:12" x14ac:dyDescent="0.2">
      <c r="C113" s="5">
        <f t="shared" si="10"/>
        <v>5.4054054054054057E-3</v>
      </c>
      <c r="D113" s="5">
        <f t="shared" si="11"/>
        <v>0.68947570000000002</v>
      </c>
      <c r="E113" s="5">
        <f t="shared" si="12"/>
        <v>5.6338028169014088E-3</v>
      </c>
      <c r="F113" s="5">
        <f t="shared" si="13"/>
        <v>0.68947570000000014</v>
      </c>
      <c r="G113" s="5">
        <f t="shared" si="14"/>
        <v>5.7971014492753624E-3</v>
      </c>
      <c r="H113" s="5">
        <f t="shared" si="15"/>
        <v>0.68947570000000002</v>
      </c>
      <c r="I113" s="5"/>
      <c r="J113" s="5"/>
      <c r="K113" s="5">
        <f t="shared" si="18"/>
        <v>5.7971014492753624E-3</v>
      </c>
      <c r="L113" s="5">
        <f t="shared" si="19"/>
        <v>0.68947570000000002</v>
      </c>
    </row>
    <row r="114" spans="3:12" x14ac:dyDescent="0.2">
      <c r="C114" s="5">
        <f t="shared" si="10"/>
        <v>5.4794520547945206E-3</v>
      </c>
      <c r="D114" s="5">
        <f t="shared" si="11"/>
        <v>0.68947570000000002</v>
      </c>
      <c r="E114" s="5">
        <f t="shared" si="12"/>
        <v>5.7142857142857143E-3</v>
      </c>
      <c r="F114" s="5">
        <f t="shared" si="13"/>
        <v>0.68947570000000002</v>
      </c>
      <c r="G114" s="5">
        <f t="shared" si="14"/>
        <v>5.7971014492753624E-3</v>
      </c>
      <c r="H114" s="5">
        <f t="shared" si="15"/>
        <v>0.68947570000000002</v>
      </c>
      <c r="I114" s="5"/>
      <c r="J114" s="5"/>
      <c r="K114" s="5">
        <f t="shared" si="18"/>
        <v>5.8823529411764705E-3</v>
      </c>
      <c r="L114" s="5">
        <f t="shared" si="19"/>
        <v>0.68947570000000002</v>
      </c>
    </row>
    <row r="115" spans="3:12" x14ac:dyDescent="0.2">
      <c r="C115" s="5">
        <f t="shared" si="10"/>
        <v>5.5555555555555558E-3</v>
      </c>
      <c r="D115" s="5">
        <f t="shared" si="11"/>
        <v>0.68947570000000002</v>
      </c>
      <c r="E115" s="5">
        <f t="shared" si="12"/>
        <v>5.7971014492753624E-3</v>
      </c>
      <c r="F115" s="5">
        <f t="shared" si="13"/>
        <v>0.68947570000000002</v>
      </c>
      <c r="G115" s="5">
        <f t="shared" si="14"/>
        <v>5.8823529411764705E-3</v>
      </c>
      <c r="H115" s="5">
        <f t="shared" si="15"/>
        <v>0.68947570000000002</v>
      </c>
      <c r="I115" s="5"/>
      <c r="J115" s="5"/>
      <c r="K115" s="5">
        <f t="shared" si="18"/>
        <v>5.9701492537313433E-3</v>
      </c>
      <c r="L115" s="5">
        <f t="shared" si="19"/>
        <v>0.68947570000000002</v>
      </c>
    </row>
    <row r="116" spans="3:12" x14ac:dyDescent="0.2">
      <c r="C116" s="5">
        <f t="shared" si="10"/>
        <v>5.5555555555555558E-3</v>
      </c>
      <c r="D116" s="5">
        <f t="shared" si="11"/>
        <v>0.68947570000000002</v>
      </c>
      <c r="E116" s="5">
        <f t="shared" si="12"/>
        <v>5.8823529411764705E-3</v>
      </c>
      <c r="F116" s="5">
        <f t="shared" si="13"/>
        <v>0.68947570000000002</v>
      </c>
      <c r="G116" s="5">
        <f t="shared" si="14"/>
        <v>5.8823529411764705E-3</v>
      </c>
      <c r="H116" s="5">
        <f t="shared" si="15"/>
        <v>0.68947570000000002</v>
      </c>
      <c r="I116" s="5"/>
      <c r="J116" s="5"/>
      <c r="K116" s="5">
        <f t="shared" si="18"/>
        <v>5.9701492537313433E-3</v>
      </c>
      <c r="L116" s="5">
        <f t="shared" si="19"/>
        <v>0.68947570000000002</v>
      </c>
    </row>
    <row r="117" spans="3:12" x14ac:dyDescent="0.2">
      <c r="C117" s="5">
        <f t="shared" si="10"/>
        <v>5.5555555555555558E-3</v>
      </c>
      <c r="D117" s="5">
        <f t="shared" si="11"/>
        <v>0.68947570000000002</v>
      </c>
      <c r="E117" s="5">
        <f t="shared" si="12"/>
        <v>5.8823529411764705E-3</v>
      </c>
      <c r="F117" s="5">
        <f t="shared" si="13"/>
        <v>0.68947570000000002</v>
      </c>
      <c r="G117" s="5">
        <f t="shared" si="14"/>
        <v>5.8823529411764705E-3</v>
      </c>
      <c r="H117" s="5">
        <f t="shared" si="15"/>
        <v>0.68947570000000002</v>
      </c>
      <c r="I117" s="5"/>
      <c r="J117" s="5"/>
      <c r="K117" s="5">
        <f t="shared" si="18"/>
        <v>6.0606060606060606E-3</v>
      </c>
      <c r="L117" s="5">
        <f t="shared" si="19"/>
        <v>0.68947570000000002</v>
      </c>
    </row>
    <row r="118" spans="3:12" x14ac:dyDescent="0.2">
      <c r="C118" s="5">
        <f t="shared" si="10"/>
        <v>5.5555555555555558E-3</v>
      </c>
      <c r="D118" s="5">
        <f t="shared" si="11"/>
        <v>0.68947570000000002</v>
      </c>
      <c r="E118" s="5">
        <f t="shared" si="12"/>
        <v>5.9701492537313433E-3</v>
      </c>
      <c r="F118" s="5">
        <f t="shared" si="13"/>
        <v>0.68947570000000002</v>
      </c>
      <c r="G118" s="5">
        <f t="shared" si="14"/>
        <v>5.9701492537313433E-3</v>
      </c>
      <c r="H118" s="5">
        <f t="shared" si="15"/>
        <v>0.68947570000000002</v>
      </c>
      <c r="I118" s="5"/>
      <c r="J118" s="5"/>
      <c r="K118" s="5"/>
      <c r="L118" s="5"/>
    </row>
    <row r="119" spans="3:12" x14ac:dyDescent="0.2">
      <c r="C119" s="5">
        <f t="shared" si="10"/>
        <v>5.6338028169014088E-3</v>
      </c>
      <c r="D119" s="5">
        <f t="shared" si="11"/>
        <v>0.68947570000000014</v>
      </c>
      <c r="E119" s="5">
        <f t="shared" si="12"/>
        <v>6.0606060606060606E-3</v>
      </c>
      <c r="F119" s="5">
        <f t="shared" si="13"/>
        <v>0.68947570000000002</v>
      </c>
      <c r="G119" s="5">
        <f t="shared" si="14"/>
        <v>5.9701492537313433E-3</v>
      </c>
      <c r="H119" s="5">
        <f t="shared" si="15"/>
        <v>0.68947570000000002</v>
      </c>
      <c r="I119" s="5"/>
      <c r="J119" s="5"/>
      <c r="K119" s="5"/>
      <c r="L119" s="5"/>
    </row>
    <row r="120" spans="3:12" x14ac:dyDescent="0.2">
      <c r="C120" s="5">
        <f t="shared" si="10"/>
        <v>5.6338028169014088E-3</v>
      </c>
      <c r="D120" s="5">
        <f t="shared" si="11"/>
        <v>0.68947570000000014</v>
      </c>
      <c r="E120" s="5">
        <f t="shared" si="12"/>
        <v>6.1538461538461538E-3</v>
      </c>
      <c r="F120" s="5">
        <f t="shared" si="13"/>
        <v>0.68947570000000002</v>
      </c>
      <c r="G120" s="5">
        <f t="shared" si="14"/>
        <v>5.9701492537313433E-3</v>
      </c>
      <c r="H120" s="5">
        <f t="shared" si="15"/>
        <v>0.68947570000000002</v>
      </c>
      <c r="I120" s="5"/>
      <c r="J120" s="5"/>
      <c r="K120" s="5"/>
      <c r="L120" s="5"/>
    </row>
    <row r="121" spans="3:12" x14ac:dyDescent="0.2">
      <c r="C121" s="5">
        <f t="shared" si="10"/>
        <v>5.7142857142857143E-3</v>
      </c>
      <c r="D121" s="5">
        <f t="shared" si="11"/>
        <v>0.68947570000000002</v>
      </c>
      <c r="E121" s="5">
        <f t="shared" si="12"/>
        <v>6.2500000000000003E-3</v>
      </c>
      <c r="F121" s="5">
        <f t="shared" si="13"/>
        <v>0.68947570000000002</v>
      </c>
      <c r="G121" s="5">
        <f t="shared" si="14"/>
        <v>6.0606060606060606E-3</v>
      </c>
      <c r="H121" s="5">
        <f t="shared" si="15"/>
        <v>0.68947570000000002</v>
      </c>
      <c r="I121" s="5"/>
      <c r="J121" s="5"/>
      <c r="K121" s="5"/>
      <c r="L121" s="5"/>
    </row>
    <row r="122" spans="3:12" x14ac:dyDescent="0.2">
      <c r="C122" s="5">
        <f t="shared" si="10"/>
        <v>5.8823529411764705E-3</v>
      </c>
      <c r="D122" s="5">
        <f t="shared" si="11"/>
        <v>0.68947570000000002</v>
      </c>
      <c r="E122" s="5"/>
      <c r="F122" s="5"/>
      <c r="G122" s="5">
        <f t="shared" si="14"/>
        <v>6.0606060606060606E-3</v>
      </c>
      <c r="H122" s="5">
        <f t="shared" si="15"/>
        <v>0.68947570000000002</v>
      </c>
      <c r="I122" s="5"/>
      <c r="J122" s="5"/>
      <c r="K122" s="5"/>
      <c r="L122" s="5"/>
    </row>
    <row r="123" spans="3:12" x14ac:dyDescent="0.2">
      <c r="C123" s="5">
        <f t="shared" si="10"/>
        <v>5.8823529411764705E-3</v>
      </c>
      <c r="D123" s="5">
        <f t="shared" si="11"/>
        <v>0.68947570000000002</v>
      </c>
      <c r="E123" s="5"/>
      <c r="F123" s="5"/>
      <c r="G123" s="5">
        <f t="shared" si="14"/>
        <v>6.0606060606060606E-3</v>
      </c>
      <c r="H123" s="5">
        <f t="shared" si="15"/>
        <v>0.68947570000000002</v>
      </c>
      <c r="I123" s="5"/>
      <c r="J123" s="5"/>
      <c r="K123" s="5"/>
      <c r="L123" s="5"/>
    </row>
    <row r="124" spans="3:12" x14ac:dyDescent="0.2">
      <c r="C124" s="5"/>
      <c r="D124" s="5"/>
      <c r="E124" s="5"/>
      <c r="F124" s="5"/>
      <c r="G124" s="5">
        <f t="shared" si="14"/>
        <v>6.1538461538461538E-3</v>
      </c>
      <c r="H124" s="5">
        <f t="shared" si="15"/>
        <v>0.68947570000000002</v>
      </c>
      <c r="I124" s="5"/>
      <c r="J124" s="5"/>
      <c r="K124" s="5"/>
      <c r="L124" s="5"/>
    </row>
    <row r="125" spans="3:12" x14ac:dyDescent="0.2">
      <c r="H125" s="4"/>
    </row>
    <row r="126" spans="3:12" x14ac:dyDescent="0.2">
      <c r="H126" s="4"/>
    </row>
    <row r="127" spans="3:12" x14ac:dyDescent="0.2">
      <c r="H127" s="4"/>
    </row>
    <row r="128" spans="3:12" x14ac:dyDescent="0.2">
      <c r="C128" s="1" t="s">
        <v>22</v>
      </c>
      <c r="H128" s="4"/>
    </row>
    <row r="129" spans="3:13" x14ac:dyDescent="0.2">
      <c r="H129" s="4"/>
    </row>
    <row r="130" spans="3:13" x14ac:dyDescent="0.2">
      <c r="H130" s="4"/>
    </row>
    <row r="131" spans="3:13" x14ac:dyDescent="0.2">
      <c r="C131" t="s">
        <v>25</v>
      </c>
    </row>
    <row r="132" spans="3:13" x14ac:dyDescent="0.2">
      <c r="C132" s="3">
        <f>D52</f>
        <v>103.42135500000001</v>
      </c>
      <c r="D132" s="2">
        <f>C52</f>
        <v>22.5</v>
      </c>
      <c r="E132" s="3">
        <f t="shared" ref="E132" si="20">F52</f>
        <v>101.69766575</v>
      </c>
      <c r="F132" s="2">
        <f t="shared" ref="F132" si="21">E52</f>
        <v>18.3</v>
      </c>
      <c r="G132" s="3">
        <f t="shared" ref="G132" si="22">H52</f>
        <v>98.25028725</v>
      </c>
      <c r="H132" s="2">
        <f t="shared" ref="H132" si="23">G52</f>
        <v>19.5</v>
      </c>
      <c r="I132" s="3">
        <f t="shared" ref="I132" si="24">J52</f>
        <v>99.973976500000006</v>
      </c>
      <c r="J132" s="2">
        <f t="shared" ref="J132" si="25">I52</f>
        <v>19.7</v>
      </c>
      <c r="K132" s="3">
        <f t="shared" ref="K132" si="26">L52</f>
        <v>99.973976500000006</v>
      </c>
      <c r="L132" s="2">
        <f t="shared" ref="L132" si="27">K52</f>
        <v>20.5</v>
      </c>
      <c r="M132" s="3"/>
    </row>
    <row r="133" spans="3:13" x14ac:dyDescent="0.2">
      <c r="C133" s="3">
        <f t="shared" ref="C133:K163" si="28">D53</f>
        <v>103.42135500000001</v>
      </c>
      <c r="D133" s="2">
        <f t="shared" ref="D133:D163" si="29">C53</f>
        <v>25.3</v>
      </c>
      <c r="E133" s="3">
        <f t="shared" si="28"/>
        <v>101.69766575</v>
      </c>
      <c r="F133" s="2">
        <f t="shared" ref="F133" si="30">E53</f>
        <v>18.399999999999999</v>
      </c>
      <c r="G133" s="3">
        <f t="shared" si="28"/>
        <v>99.973976500000006</v>
      </c>
      <c r="H133" s="2">
        <f t="shared" ref="H133" si="31">G53</f>
        <v>23</v>
      </c>
      <c r="I133" s="3">
        <f t="shared" si="28"/>
        <v>101.69766575</v>
      </c>
      <c r="J133" s="2">
        <f t="shared" ref="J133" si="32">I53</f>
        <v>23.4</v>
      </c>
      <c r="K133" s="3">
        <f t="shared" si="28"/>
        <v>101.69766575</v>
      </c>
      <c r="L133" s="2">
        <f t="shared" ref="L133" si="33">K53</f>
        <v>23.8</v>
      </c>
      <c r="M133" s="3"/>
    </row>
    <row r="134" spans="3:13" x14ac:dyDescent="0.2">
      <c r="C134" s="3">
        <f t="shared" si="28"/>
        <v>103.42135500000001</v>
      </c>
      <c r="D134" s="2">
        <f t="shared" si="29"/>
        <v>29.7</v>
      </c>
      <c r="E134" s="3">
        <f t="shared" si="28"/>
        <v>103.42135500000001</v>
      </c>
      <c r="F134" s="2">
        <f t="shared" ref="F134" si="34">E54</f>
        <v>22</v>
      </c>
      <c r="G134" s="3">
        <f t="shared" si="28"/>
        <v>101.69766575</v>
      </c>
      <c r="H134" s="2">
        <f t="shared" ref="H134" si="35">G54</f>
        <v>28</v>
      </c>
      <c r="I134" s="3">
        <f t="shared" si="28"/>
        <v>103.42135500000001</v>
      </c>
      <c r="J134" s="2">
        <f t="shared" ref="J134" si="36">I54</f>
        <v>32.4</v>
      </c>
      <c r="K134" s="3">
        <f t="shared" si="28"/>
        <v>103.42135500000001</v>
      </c>
      <c r="L134" s="2">
        <f t="shared" ref="L134" si="37">K54</f>
        <v>30</v>
      </c>
      <c r="M134" s="3"/>
    </row>
    <row r="135" spans="3:13" x14ac:dyDescent="0.2">
      <c r="C135" s="3">
        <f t="shared" si="28"/>
        <v>106.8687335</v>
      </c>
      <c r="D135" s="2">
        <f t="shared" si="29"/>
        <v>36.6</v>
      </c>
      <c r="E135" s="3">
        <f t="shared" si="28"/>
        <v>105.14504425</v>
      </c>
      <c r="F135" s="2">
        <f t="shared" ref="F135" si="38">E55</f>
        <v>28.6</v>
      </c>
      <c r="G135" s="3">
        <f t="shared" si="28"/>
        <v>103.42135500000001</v>
      </c>
      <c r="H135" s="2">
        <f t="shared" ref="H135" si="39">G55</f>
        <v>33</v>
      </c>
      <c r="I135" s="3">
        <f t="shared" si="28"/>
        <v>105.14504425</v>
      </c>
      <c r="J135" s="2">
        <f t="shared" ref="J135" si="40">I55</f>
        <v>40.299999999999997</v>
      </c>
      <c r="K135" s="3">
        <f t="shared" si="28"/>
        <v>105.14504425</v>
      </c>
      <c r="L135" s="2">
        <f t="shared" ref="L135" si="41">K55</f>
        <v>36.700000000000003</v>
      </c>
      <c r="M135" s="3"/>
    </row>
    <row r="136" spans="3:13" x14ac:dyDescent="0.2">
      <c r="C136" s="3">
        <f t="shared" si="28"/>
        <v>110.316112</v>
      </c>
      <c r="D136" s="2">
        <f t="shared" si="29"/>
        <v>42.5</v>
      </c>
      <c r="E136" s="3">
        <f t="shared" si="28"/>
        <v>105.14504425</v>
      </c>
      <c r="F136" s="2">
        <f t="shared" ref="F136" si="42">E56</f>
        <v>34</v>
      </c>
      <c r="G136" s="3">
        <f t="shared" si="28"/>
        <v>105.14504425</v>
      </c>
      <c r="H136" s="2">
        <f t="shared" ref="H136" si="43">G56</f>
        <v>44</v>
      </c>
      <c r="I136" s="3">
        <f t="shared" si="28"/>
        <v>106.8687335</v>
      </c>
      <c r="J136" s="2">
        <f t="shared" ref="J136" si="44">I56</f>
        <v>45.7</v>
      </c>
      <c r="K136" s="3">
        <f t="shared" si="28"/>
        <v>106.8687335</v>
      </c>
      <c r="L136" s="2">
        <f t="shared" ref="L136" si="45">K56</f>
        <v>44.1</v>
      </c>
      <c r="M136" s="3"/>
    </row>
    <row r="137" spans="3:13" x14ac:dyDescent="0.2">
      <c r="C137" s="3">
        <f t="shared" si="28"/>
        <v>110.316112</v>
      </c>
      <c r="D137" s="2">
        <f t="shared" si="29"/>
        <v>49</v>
      </c>
      <c r="E137" s="3">
        <f t="shared" si="28"/>
        <v>108.59242275</v>
      </c>
      <c r="F137" s="2">
        <f t="shared" ref="F137" si="46">E57</f>
        <v>40.9</v>
      </c>
      <c r="G137" s="3">
        <f t="shared" si="28"/>
        <v>106.8687335</v>
      </c>
      <c r="H137" s="2">
        <f t="shared" ref="H137" si="47">G57</f>
        <v>47.2</v>
      </c>
      <c r="I137" s="3">
        <f t="shared" si="28"/>
        <v>110.316112</v>
      </c>
      <c r="J137" s="2">
        <f t="shared" ref="J137" si="48">I57</f>
        <v>55.5</v>
      </c>
      <c r="K137" s="3">
        <f t="shared" si="28"/>
        <v>108.59242275</v>
      </c>
      <c r="L137" s="2">
        <f t="shared" ref="L137" si="49">K57</f>
        <v>48.4</v>
      </c>
      <c r="M137" s="3"/>
    </row>
    <row r="138" spans="3:13" x14ac:dyDescent="0.2">
      <c r="C138" s="3">
        <f t="shared" si="28"/>
        <v>113.7634905</v>
      </c>
      <c r="D138" s="2">
        <f t="shared" si="29"/>
        <v>56</v>
      </c>
      <c r="E138" s="3">
        <f t="shared" si="28"/>
        <v>110.316112</v>
      </c>
      <c r="F138" s="2">
        <f t="shared" ref="F138" si="50">E58</f>
        <v>48.4</v>
      </c>
      <c r="G138" s="3">
        <f t="shared" si="28"/>
        <v>108.59242275</v>
      </c>
      <c r="H138" s="2">
        <f t="shared" ref="H138" si="51">G58</f>
        <v>50.5</v>
      </c>
      <c r="I138" s="3">
        <f t="shared" si="28"/>
        <v>112.03980125000001</v>
      </c>
      <c r="J138" s="2">
        <f t="shared" ref="J138" si="52">I58</f>
        <v>62.2</v>
      </c>
      <c r="K138" s="3">
        <f t="shared" si="28"/>
        <v>110.316112</v>
      </c>
      <c r="L138" s="2">
        <f t="shared" ref="L138" si="53">K58</f>
        <v>52.3</v>
      </c>
      <c r="M138" s="3"/>
    </row>
    <row r="139" spans="3:13" x14ac:dyDescent="0.2">
      <c r="C139" s="3">
        <f t="shared" si="28"/>
        <v>115.48717975000001</v>
      </c>
      <c r="D139" s="2">
        <f t="shared" si="29"/>
        <v>61.5</v>
      </c>
      <c r="E139" s="3">
        <f t="shared" si="28"/>
        <v>112.03980125000001</v>
      </c>
      <c r="F139" s="2">
        <f t="shared" ref="F139" si="54">E59</f>
        <v>54.4</v>
      </c>
      <c r="G139" s="3">
        <f t="shared" si="28"/>
        <v>110.316112</v>
      </c>
      <c r="H139" s="2">
        <f t="shared" ref="H139" si="55">G59</f>
        <v>55.2</v>
      </c>
      <c r="I139" s="3">
        <f t="shared" si="28"/>
        <v>113.7634905</v>
      </c>
      <c r="J139" s="2">
        <f t="shared" ref="J139" si="56">I59</f>
        <v>64.5</v>
      </c>
      <c r="K139" s="3">
        <f t="shared" si="28"/>
        <v>112.03980125000001</v>
      </c>
      <c r="L139" s="2">
        <f t="shared" ref="L139" si="57">K59</f>
        <v>60</v>
      </c>
      <c r="M139" s="3"/>
    </row>
    <row r="140" spans="3:13" x14ac:dyDescent="0.2">
      <c r="C140" s="3">
        <f t="shared" si="28"/>
        <v>117.210869</v>
      </c>
      <c r="D140" s="2">
        <f t="shared" si="29"/>
        <v>68.599999999999994</v>
      </c>
      <c r="E140" s="3">
        <f t="shared" si="28"/>
        <v>113.7634905</v>
      </c>
      <c r="F140" s="2">
        <f t="shared" ref="F140" si="58">E60</f>
        <v>60.5</v>
      </c>
      <c r="G140" s="3">
        <f t="shared" si="28"/>
        <v>112.03980125000001</v>
      </c>
      <c r="H140" s="2">
        <f t="shared" ref="H140" si="59">G60</f>
        <v>63.1</v>
      </c>
      <c r="I140" s="3">
        <f t="shared" si="28"/>
        <v>115.48717975000001</v>
      </c>
      <c r="J140" s="2">
        <f t="shared" ref="J140" si="60">I60</f>
        <v>67.599999999999994</v>
      </c>
      <c r="K140" s="3">
        <f t="shared" si="28"/>
        <v>113.7634905</v>
      </c>
      <c r="L140" s="2">
        <f t="shared" ref="L140" si="61">K60</f>
        <v>66</v>
      </c>
      <c r="M140" s="3"/>
    </row>
    <row r="141" spans="3:13" x14ac:dyDescent="0.2">
      <c r="C141" s="3">
        <f t="shared" si="28"/>
        <v>117.210869</v>
      </c>
      <c r="D141" s="2">
        <f t="shared" si="29"/>
        <v>77.099999999999994</v>
      </c>
      <c r="E141" s="3">
        <f t="shared" si="28"/>
        <v>117.210869</v>
      </c>
      <c r="F141" s="2">
        <f t="shared" ref="F141" si="62">E61</f>
        <v>67.400000000000006</v>
      </c>
      <c r="G141" s="3">
        <f t="shared" si="28"/>
        <v>113.7634905</v>
      </c>
      <c r="H141" s="2">
        <f t="shared" ref="H141" si="63">G61</f>
        <v>66.400000000000006</v>
      </c>
      <c r="I141" s="3">
        <f t="shared" si="28"/>
        <v>117.210869</v>
      </c>
      <c r="J141" s="2">
        <f t="shared" ref="J141" si="64">I61</f>
        <v>74.599999999999994</v>
      </c>
      <c r="K141" s="3">
        <f t="shared" si="28"/>
        <v>117.210869</v>
      </c>
      <c r="L141" s="2">
        <f t="shared" ref="L141" si="65">K61</f>
        <v>72.8</v>
      </c>
      <c r="M141" s="3"/>
    </row>
    <row r="142" spans="3:13" x14ac:dyDescent="0.2">
      <c r="C142" s="3">
        <f t="shared" si="28"/>
        <v>120.6582475</v>
      </c>
      <c r="D142" s="2">
        <f t="shared" si="29"/>
        <v>80.5</v>
      </c>
      <c r="E142" s="3">
        <f t="shared" si="28"/>
        <v>117.210869</v>
      </c>
      <c r="F142" s="2">
        <f t="shared" ref="F142" si="66">E62</f>
        <v>73.5</v>
      </c>
      <c r="G142" s="3">
        <f t="shared" si="28"/>
        <v>115.48717975000001</v>
      </c>
      <c r="H142" s="2">
        <f t="shared" ref="H142" si="67">G62</f>
        <v>70</v>
      </c>
      <c r="I142" s="3"/>
      <c r="J142" s="2"/>
      <c r="K142" s="3">
        <f t="shared" si="28"/>
        <v>117.210869</v>
      </c>
      <c r="L142" s="2">
        <f t="shared" ref="L142" si="68">K62</f>
        <v>76.8</v>
      </c>
      <c r="M142" s="3"/>
    </row>
    <row r="143" spans="3:13" x14ac:dyDescent="0.2">
      <c r="C143" s="3">
        <f t="shared" si="28"/>
        <v>122.38193675000001</v>
      </c>
      <c r="D143" s="2">
        <f t="shared" si="29"/>
        <v>85.6</v>
      </c>
      <c r="E143" s="3">
        <f t="shared" si="28"/>
        <v>118.93455825000001</v>
      </c>
      <c r="F143" s="2">
        <f t="shared" ref="F143" si="69">E63</f>
        <v>79.2</v>
      </c>
      <c r="G143" s="3">
        <f t="shared" si="28"/>
        <v>117.210869</v>
      </c>
      <c r="H143" s="2">
        <f t="shared" ref="H143" si="70">G63</f>
        <v>78</v>
      </c>
      <c r="I143" s="3"/>
      <c r="J143" s="2"/>
      <c r="K143" s="3">
        <f t="shared" si="28"/>
        <v>118.93455825000001</v>
      </c>
      <c r="L143" s="2">
        <f t="shared" ref="L143" si="71">K63</f>
        <v>83</v>
      </c>
      <c r="M143" s="3"/>
    </row>
    <row r="144" spans="3:13" x14ac:dyDescent="0.2">
      <c r="C144" s="3">
        <f t="shared" si="28"/>
        <v>124.105626</v>
      </c>
      <c r="D144" s="2">
        <f t="shared" si="29"/>
        <v>90.7</v>
      </c>
      <c r="E144" s="3">
        <f t="shared" si="28"/>
        <v>120.6582475</v>
      </c>
      <c r="F144" s="2">
        <f t="shared" ref="F144" si="72">E64</f>
        <v>84.6</v>
      </c>
      <c r="G144" s="3">
        <f t="shared" si="28"/>
        <v>118.93455825000001</v>
      </c>
      <c r="H144" s="2">
        <f t="shared" ref="H144" si="73">G64</f>
        <v>86.2</v>
      </c>
      <c r="I144" s="3"/>
      <c r="J144" s="2"/>
      <c r="K144" s="3">
        <f t="shared" si="28"/>
        <v>120.6582475</v>
      </c>
      <c r="L144" s="2">
        <f t="shared" ref="L144" si="74">K64</f>
        <v>87.2</v>
      </c>
      <c r="M144" s="3"/>
    </row>
    <row r="145" spans="3:13" x14ac:dyDescent="0.2">
      <c r="C145" s="3">
        <f t="shared" si="28"/>
        <v>124.105626</v>
      </c>
      <c r="D145" s="2">
        <f t="shared" si="29"/>
        <v>96.6</v>
      </c>
      <c r="E145" s="3">
        <f t="shared" si="28"/>
        <v>124.105626</v>
      </c>
      <c r="F145" s="2">
        <f t="shared" ref="F145" si="75">E65</f>
        <v>90.7</v>
      </c>
      <c r="G145" s="3">
        <f t="shared" si="28"/>
        <v>120.6582475</v>
      </c>
      <c r="H145" s="2">
        <f t="shared" ref="H145" si="76">G65</f>
        <v>90</v>
      </c>
      <c r="I145" s="3"/>
      <c r="J145" s="2"/>
      <c r="K145" s="3">
        <f t="shared" si="28"/>
        <v>124.105626</v>
      </c>
      <c r="L145" s="2">
        <f t="shared" ref="L145" si="77">K65</f>
        <v>91.3</v>
      </c>
      <c r="M145" s="3"/>
    </row>
    <row r="146" spans="3:13" x14ac:dyDescent="0.2">
      <c r="C146" s="3">
        <f t="shared" si="28"/>
        <v>127.5530045</v>
      </c>
      <c r="D146" s="2">
        <f t="shared" si="29"/>
        <v>100.3</v>
      </c>
      <c r="E146" s="3">
        <f t="shared" si="28"/>
        <v>124.105626</v>
      </c>
      <c r="F146" s="2">
        <f t="shared" ref="F146" si="78">E66</f>
        <v>95.7</v>
      </c>
      <c r="G146" s="3">
        <f t="shared" si="28"/>
        <v>122.38193675000001</v>
      </c>
      <c r="H146" s="2">
        <f t="shared" ref="H146" si="79">G66</f>
        <v>92</v>
      </c>
      <c r="I146" s="3"/>
      <c r="J146" s="2"/>
      <c r="K146" s="3">
        <f t="shared" si="28"/>
        <v>124.105626</v>
      </c>
      <c r="L146" s="2">
        <f t="shared" ref="L146" si="80">K66</f>
        <v>96.6</v>
      </c>
      <c r="M146" s="3"/>
    </row>
    <row r="147" spans="3:13" x14ac:dyDescent="0.2">
      <c r="C147" s="3">
        <f t="shared" si="28"/>
        <v>129.27669374999999</v>
      </c>
      <c r="D147" s="2">
        <f t="shared" si="29"/>
        <v>102.2</v>
      </c>
      <c r="E147" s="3">
        <f t="shared" si="28"/>
        <v>125.82931525000001</v>
      </c>
      <c r="F147" s="2">
        <f t="shared" ref="F147" si="81">E67</f>
        <v>100.4</v>
      </c>
      <c r="G147" s="3">
        <f t="shared" si="28"/>
        <v>124.105626</v>
      </c>
      <c r="H147" s="2">
        <f t="shared" ref="H147" si="82">G67</f>
        <v>98.6</v>
      </c>
      <c r="I147" s="3"/>
      <c r="J147" s="2"/>
      <c r="K147" s="3">
        <f t="shared" si="28"/>
        <v>124.105626</v>
      </c>
      <c r="L147" s="2">
        <f t="shared" ref="L147" si="83">K67</f>
        <v>99.6</v>
      </c>
      <c r="M147" s="3"/>
    </row>
    <row r="148" spans="3:13" x14ac:dyDescent="0.2">
      <c r="C148" s="3">
        <f t="shared" si="28"/>
        <v>131.000383</v>
      </c>
      <c r="D148" s="2">
        <f t="shared" si="29"/>
        <v>102.7</v>
      </c>
      <c r="E148" s="3">
        <f t="shared" si="28"/>
        <v>125.82931525000001</v>
      </c>
      <c r="F148" s="2">
        <f t="shared" ref="F148" si="84">E68</f>
        <v>99.8</v>
      </c>
      <c r="G148" s="3">
        <f t="shared" si="28"/>
        <v>124.105626</v>
      </c>
      <c r="H148" s="2">
        <f t="shared" ref="H148" si="85">G68</f>
        <v>95.4</v>
      </c>
      <c r="I148" s="3"/>
      <c r="J148" s="2"/>
      <c r="K148" s="3">
        <f t="shared" si="28"/>
        <v>124.105626</v>
      </c>
      <c r="L148" s="2">
        <f t="shared" ref="L148" si="86">K68</f>
        <v>99.7</v>
      </c>
      <c r="M148" s="3"/>
    </row>
    <row r="149" spans="3:13" x14ac:dyDescent="0.2">
      <c r="C149" s="3">
        <f t="shared" si="28"/>
        <v>129.27669374999999</v>
      </c>
      <c r="D149" s="2">
        <f t="shared" si="29"/>
        <v>101</v>
      </c>
      <c r="E149" s="3">
        <f t="shared" si="28"/>
        <v>124.105626</v>
      </c>
      <c r="F149" s="2">
        <f t="shared" ref="F149" si="87">E69</f>
        <v>94</v>
      </c>
      <c r="G149" s="3">
        <f t="shared" si="28"/>
        <v>122.38193675000001</v>
      </c>
      <c r="H149" s="2">
        <f t="shared" ref="H149" si="88">G69</f>
        <v>89.4</v>
      </c>
      <c r="I149" s="3"/>
      <c r="J149" s="2"/>
      <c r="K149" s="3">
        <f t="shared" si="28"/>
        <v>120.6582475</v>
      </c>
      <c r="L149" s="2">
        <f t="shared" ref="L149" si="89">K69</f>
        <v>89</v>
      </c>
      <c r="M149" s="3"/>
    </row>
    <row r="150" spans="3:13" x14ac:dyDescent="0.2">
      <c r="C150" s="3">
        <f t="shared" si="28"/>
        <v>127.5530045</v>
      </c>
      <c r="D150" s="2">
        <f t="shared" si="29"/>
        <v>100.1</v>
      </c>
      <c r="E150" s="3">
        <f t="shared" si="28"/>
        <v>124.105626</v>
      </c>
      <c r="F150" s="2">
        <f t="shared" ref="F150" si="90">E70</f>
        <v>93.1</v>
      </c>
      <c r="G150" s="3">
        <f t="shared" si="28"/>
        <v>120.6582475</v>
      </c>
      <c r="H150" s="2">
        <f t="shared" ref="H150" si="91">G70</f>
        <v>86.5</v>
      </c>
      <c r="I150" s="3"/>
      <c r="J150" s="2"/>
      <c r="K150" s="3">
        <f t="shared" si="28"/>
        <v>122.38193675000001</v>
      </c>
      <c r="L150" s="2">
        <f t="shared" ref="L150" si="92">K70</f>
        <v>87.2</v>
      </c>
      <c r="M150" s="3"/>
    </row>
    <row r="151" spans="3:13" x14ac:dyDescent="0.2">
      <c r="C151" s="3">
        <f t="shared" si="28"/>
        <v>127.5530045</v>
      </c>
      <c r="D151" s="2">
        <f t="shared" si="29"/>
        <v>99.2</v>
      </c>
      <c r="E151" s="3">
        <f t="shared" si="28"/>
        <v>124.105626</v>
      </c>
      <c r="F151" s="2">
        <f t="shared" ref="F151" si="93">E71</f>
        <v>89.1</v>
      </c>
      <c r="G151" s="3">
        <f t="shared" si="28"/>
        <v>120.6582475</v>
      </c>
      <c r="H151" s="2">
        <f t="shared" ref="H151" si="94">G71</f>
        <v>84.6</v>
      </c>
      <c r="I151" s="3"/>
      <c r="J151" s="2"/>
      <c r="K151" s="3">
        <f t="shared" si="28"/>
        <v>120.6582475</v>
      </c>
      <c r="L151" s="2">
        <f t="shared" ref="L151" si="95">K71</f>
        <v>83.7</v>
      </c>
      <c r="M151" s="3"/>
    </row>
    <row r="152" spans="3:13" x14ac:dyDescent="0.2">
      <c r="C152" s="3">
        <f t="shared" si="28"/>
        <v>127.5530045</v>
      </c>
      <c r="D152" s="2">
        <f t="shared" si="29"/>
        <v>97.3</v>
      </c>
      <c r="E152" s="3">
        <f t="shared" si="28"/>
        <v>122.38193675000001</v>
      </c>
      <c r="F152" s="2">
        <f t="shared" ref="F152" si="96">E72</f>
        <v>87.7</v>
      </c>
      <c r="G152" s="3">
        <f t="shared" si="28"/>
        <v>120.6582475</v>
      </c>
      <c r="H152" s="2">
        <f t="shared" ref="H152" si="97">G72</f>
        <v>83</v>
      </c>
      <c r="I152" s="3"/>
      <c r="J152" s="2"/>
      <c r="K152" s="3">
        <f t="shared" si="28"/>
        <v>118.93455825000001</v>
      </c>
      <c r="L152" s="2">
        <f t="shared" ref="L152" si="98">K72</f>
        <v>81.099999999999994</v>
      </c>
      <c r="M152" s="3"/>
    </row>
    <row r="153" spans="3:13" x14ac:dyDescent="0.2">
      <c r="C153" s="3">
        <f t="shared" si="28"/>
        <v>127.5530045</v>
      </c>
      <c r="D153" s="2">
        <f t="shared" si="29"/>
        <v>95.4</v>
      </c>
      <c r="E153" s="3">
        <f t="shared" si="28"/>
        <v>122.38193675000001</v>
      </c>
      <c r="F153" s="2">
        <f t="shared" ref="F153" si="99">E73</f>
        <v>86.1</v>
      </c>
      <c r="G153" s="3">
        <f t="shared" si="28"/>
        <v>118.93455825000001</v>
      </c>
      <c r="H153" s="2">
        <f t="shared" ref="H153" si="100">G73</f>
        <v>79</v>
      </c>
      <c r="I153" s="3"/>
      <c r="J153" s="2"/>
      <c r="K153" s="3">
        <f t="shared" si="28"/>
        <v>118.93455825000001</v>
      </c>
      <c r="L153" s="2">
        <f t="shared" ref="L153" si="101">K73</f>
        <v>79</v>
      </c>
      <c r="M153" s="3"/>
    </row>
    <row r="154" spans="3:13" x14ac:dyDescent="0.2">
      <c r="C154" s="3">
        <f t="shared" si="28"/>
        <v>125.82931525000001</v>
      </c>
      <c r="D154" s="2">
        <f t="shared" si="29"/>
        <v>93.1</v>
      </c>
      <c r="E154" s="3">
        <f t="shared" si="28"/>
        <v>120.6582475</v>
      </c>
      <c r="F154" s="2">
        <f t="shared" ref="F154" si="102">E74</f>
        <v>84.4</v>
      </c>
      <c r="G154" s="3">
        <f t="shared" si="28"/>
        <v>118.93455825000001</v>
      </c>
      <c r="H154" s="2">
        <f t="shared" ref="H154" si="103">G74</f>
        <v>77</v>
      </c>
      <c r="I154" s="3"/>
      <c r="J154" s="2"/>
      <c r="K154" s="3">
        <f t="shared" si="28"/>
        <v>117.210869</v>
      </c>
      <c r="L154" s="2">
        <f t="shared" ref="L154" si="104">K74</f>
        <v>77</v>
      </c>
      <c r="M154" s="3"/>
    </row>
    <row r="155" spans="3:13" x14ac:dyDescent="0.2">
      <c r="C155" s="3">
        <f t="shared" si="28"/>
        <v>124.105626</v>
      </c>
      <c r="D155" s="2">
        <f t="shared" si="29"/>
        <v>92</v>
      </c>
      <c r="E155" s="3">
        <f t="shared" si="28"/>
        <v>118.93455825000001</v>
      </c>
      <c r="F155" s="2">
        <f t="shared" ref="F155" si="105">E75</f>
        <v>80.400000000000006</v>
      </c>
      <c r="G155" s="3">
        <f t="shared" si="28"/>
        <v>117.210869</v>
      </c>
      <c r="H155" s="2">
        <f t="shared" ref="H155" si="106">G75</f>
        <v>75</v>
      </c>
      <c r="I155" s="3"/>
      <c r="J155" s="2"/>
      <c r="K155" s="3">
        <f t="shared" si="28"/>
        <v>115.48717975000001</v>
      </c>
      <c r="L155" s="2">
        <f t="shared" ref="L155" si="107">K75</f>
        <v>70</v>
      </c>
      <c r="M155" s="3"/>
    </row>
    <row r="156" spans="3:13" x14ac:dyDescent="0.2">
      <c r="C156" s="3">
        <f t="shared" si="28"/>
        <v>124.105626</v>
      </c>
      <c r="D156" s="2">
        <f t="shared" si="29"/>
        <v>89.1</v>
      </c>
      <c r="E156" s="3">
        <f t="shared" si="28"/>
        <v>117.210869</v>
      </c>
      <c r="F156" s="2">
        <f t="shared" ref="F156" si="108">E76</f>
        <v>75.599999999999994</v>
      </c>
      <c r="G156" s="3">
        <f t="shared" si="28"/>
        <v>117.210869</v>
      </c>
      <c r="H156" s="2">
        <f t="shared" ref="H156" si="109">G76</f>
        <v>73</v>
      </c>
      <c r="I156" s="3"/>
      <c r="J156" s="2"/>
      <c r="K156" s="3">
        <f t="shared" si="28"/>
        <v>115.48717975000001</v>
      </c>
      <c r="L156" s="2">
        <f t="shared" ref="L156:L157" si="110">K76</f>
        <v>68</v>
      </c>
      <c r="M156" s="3"/>
    </row>
    <row r="157" spans="3:13" x14ac:dyDescent="0.2">
      <c r="C157" s="3">
        <f t="shared" si="28"/>
        <v>124.105626</v>
      </c>
      <c r="D157" s="2">
        <f>C77</f>
        <v>87.7</v>
      </c>
      <c r="E157" s="3">
        <f t="shared" si="28"/>
        <v>117.210869</v>
      </c>
      <c r="F157" s="2">
        <f t="shared" ref="F157" si="111">E77</f>
        <v>70.400000000000006</v>
      </c>
      <c r="G157" s="3">
        <f t="shared" si="28"/>
        <v>117.210869</v>
      </c>
      <c r="H157" s="2">
        <f t="shared" ref="H157" si="112">G77</f>
        <v>71.3</v>
      </c>
      <c r="I157" s="3"/>
      <c r="J157" s="2"/>
      <c r="K157" s="3">
        <f t="shared" si="28"/>
        <v>113.7634905</v>
      </c>
      <c r="L157" s="2">
        <f t="shared" si="110"/>
        <v>64.3</v>
      </c>
      <c r="M157" s="3"/>
    </row>
    <row r="158" spans="3:13" x14ac:dyDescent="0.2">
      <c r="C158" s="3">
        <f t="shared" si="28"/>
        <v>124.105626</v>
      </c>
      <c r="D158" s="2">
        <f t="shared" si="29"/>
        <v>86.4</v>
      </c>
      <c r="E158" s="3">
        <f t="shared" si="28"/>
        <v>115.48717975000001</v>
      </c>
      <c r="F158" s="2">
        <f t="shared" ref="F158" si="113">E78</f>
        <v>67.7</v>
      </c>
      <c r="G158" s="3">
        <f t="shared" si="28"/>
        <v>115.48717975000001</v>
      </c>
      <c r="H158" s="2">
        <f t="shared" ref="H158" si="114">G78</f>
        <v>68.5</v>
      </c>
      <c r="I158" s="3"/>
      <c r="J158" s="2"/>
      <c r="K158" s="3"/>
      <c r="L158" s="2"/>
      <c r="M158" s="3"/>
    </row>
    <row r="159" spans="3:13" x14ac:dyDescent="0.2">
      <c r="C159" s="3">
        <f t="shared" si="28"/>
        <v>122.38193675000001</v>
      </c>
      <c r="D159" s="2">
        <f t="shared" si="29"/>
        <v>83.2</v>
      </c>
      <c r="E159" s="3">
        <f t="shared" si="28"/>
        <v>113.7634905</v>
      </c>
      <c r="F159" s="2">
        <f t="shared" ref="F159" si="115">E79</f>
        <v>64.2</v>
      </c>
      <c r="G159" s="3">
        <f t="shared" si="28"/>
        <v>115.48717975000001</v>
      </c>
      <c r="H159" s="2">
        <f t="shared" ref="H159" si="116">G79</f>
        <v>67</v>
      </c>
      <c r="I159" s="3"/>
      <c r="J159" s="2"/>
      <c r="K159" s="3"/>
      <c r="L159" s="2"/>
      <c r="M159" s="3"/>
    </row>
    <row r="160" spans="3:13" x14ac:dyDescent="0.2">
      <c r="C160" s="3">
        <f t="shared" si="28"/>
        <v>122.38193675000001</v>
      </c>
      <c r="D160" s="2">
        <f t="shared" si="29"/>
        <v>80.400000000000006</v>
      </c>
      <c r="E160" s="3">
        <f t="shared" si="28"/>
        <v>112.03980125000001</v>
      </c>
      <c r="F160" s="2">
        <f t="shared" ref="F160" si="117">E80</f>
        <v>59.5</v>
      </c>
      <c r="G160" s="3">
        <f t="shared" si="28"/>
        <v>115.48717975000001</v>
      </c>
      <c r="H160" s="2">
        <f t="shared" ref="H160" si="118">G80</f>
        <v>65.599999999999994</v>
      </c>
      <c r="I160" s="3"/>
      <c r="J160" s="2"/>
      <c r="K160" s="3"/>
      <c r="L160" s="2"/>
      <c r="M160" s="3"/>
    </row>
    <row r="161" spans="3:13" x14ac:dyDescent="0.2">
      <c r="C161" s="3">
        <f t="shared" si="28"/>
        <v>120.6582475</v>
      </c>
      <c r="D161" s="2">
        <f t="shared" si="29"/>
        <v>75.400000000000006</v>
      </c>
      <c r="E161" s="3">
        <f t="shared" si="28"/>
        <v>110.316112</v>
      </c>
      <c r="F161" s="2">
        <f t="shared" ref="F161" si="119">E81</f>
        <v>57</v>
      </c>
      <c r="G161" s="3">
        <f t="shared" si="28"/>
        <v>113.7634905</v>
      </c>
      <c r="H161" s="2">
        <f t="shared" ref="H161" si="120">G81</f>
        <v>64.400000000000006</v>
      </c>
      <c r="I161" s="3"/>
      <c r="J161" s="2"/>
      <c r="K161" s="3"/>
      <c r="L161" s="2"/>
      <c r="M161" s="3"/>
    </row>
    <row r="162" spans="3:13" x14ac:dyDescent="0.2">
      <c r="C162" s="3">
        <f t="shared" si="28"/>
        <v>117.210869</v>
      </c>
      <c r="D162" s="2">
        <f>C82</f>
        <v>71</v>
      </c>
      <c r="E162" s="3"/>
      <c r="F162" s="2"/>
      <c r="G162" s="3">
        <f t="shared" si="28"/>
        <v>113.7634905</v>
      </c>
      <c r="H162" s="2">
        <f t="shared" ref="H162" si="121">G82</f>
        <v>63</v>
      </c>
      <c r="I162" s="3"/>
      <c r="J162" s="2"/>
      <c r="K162" s="3"/>
      <c r="L162" s="2"/>
      <c r="M162" s="3"/>
    </row>
    <row r="163" spans="3:13" x14ac:dyDescent="0.2">
      <c r="C163" s="3">
        <f t="shared" si="28"/>
        <v>117.210869</v>
      </c>
      <c r="D163" s="2">
        <f t="shared" si="29"/>
        <v>67.2</v>
      </c>
      <c r="E163" s="3"/>
      <c r="F163" s="2"/>
      <c r="G163" s="3">
        <f t="shared" si="28"/>
        <v>113.7634905</v>
      </c>
      <c r="H163" s="2">
        <f t="shared" ref="H163" si="122">G83</f>
        <v>62.3</v>
      </c>
      <c r="I163" s="3"/>
      <c r="J163" s="2"/>
      <c r="K163" s="3"/>
      <c r="L163" s="2"/>
      <c r="M163" s="3"/>
    </row>
    <row r="164" spans="3:13" x14ac:dyDescent="0.2">
      <c r="C164" s="3"/>
      <c r="D164" s="2"/>
      <c r="G164" s="3">
        <f t="shared" ref="G164" si="123">H84</f>
        <v>112.03980125000001</v>
      </c>
      <c r="H164" s="2">
        <f t="shared" ref="H164" si="124">G84</f>
        <v>61</v>
      </c>
    </row>
    <row r="165" spans="3:13" x14ac:dyDescent="0.2">
      <c r="C165" s="3"/>
      <c r="D165" s="2"/>
      <c r="G165" s="3"/>
      <c r="H165" s="2"/>
    </row>
    <row r="166" spans="3:13" x14ac:dyDescent="0.2">
      <c r="C166" s="3"/>
      <c r="D166" s="2"/>
      <c r="G166" s="3"/>
      <c r="H166" s="2"/>
    </row>
    <row r="167" spans="3:13" x14ac:dyDescent="0.2">
      <c r="C167" s="3"/>
      <c r="D167" s="2"/>
      <c r="G167" s="3"/>
      <c r="H167" s="2"/>
    </row>
    <row r="168" spans="3:13" x14ac:dyDescent="0.2">
      <c r="G168" s="3"/>
      <c r="H168" s="2"/>
    </row>
    <row r="169" spans="3:13" x14ac:dyDescent="0.2">
      <c r="G169" s="3"/>
      <c r="H169" s="2"/>
    </row>
    <row r="217" spans="4:9" x14ac:dyDescent="0.2">
      <c r="D217" s="8" t="s">
        <v>27</v>
      </c>
    </row>
    <row r="220" spans="4:9" x14ac:dyDescent="0.2">
      <c r="E220" t="s">
        <v>9</v>
      </c>
      <c r="F220" t="s">
        <v>10</v>
      </c>
      <c r="G220" t="s">
        <v>11</v>
      </c>
      <c r="H220" t="s">
        <v>12</v>
      </c>
      <c r="I220" t="s">
        <v>13</v>
      </c>
    </row>
    <row r="221" spans="4:9" x14ac:dyDescent="0.2">
      <c r="D221" t="s">
        <v>28</v>
      </c>
      <c r="E221">
        <v>-280.8</v>
      </c>
      <c r="F221">
        <v>-314.97000000000003</v>
      </c>
      <c r="G221">
        <v>-271.58</v>
      </c>
      <c r="H221">
        <v>-295.73</v>
      </c>
      <c r="I221">
        <v>-296.98</v>
      </c>
    </row>
    <row r="222" spans="4:9" x14ac:dyDescent="0.2">
      <c r="D222" t="s">
        <v>29</v>
      </c>
      <c r="E222">
        <f>AVERAGE(E221:I221)</f>
        <v>-292.012</v>
      </c>
    </row>
    <row r="223" spans="4:9" x14ac:dyDescent="0.2">
      <c r="D223" t="s">
        <v>30</v>
      </c>
      <c r="E223">
        <f>0.5*(MAX(E221:I221)-MIN(E221:I221))</f>
        <v>21.695000000000022</v>
      </c>
    </row>
    <row r="226" spans="4:7" x14ac:dyDescent="0.2">
      <c r="D226" s="8" t="s">
        <v>31</v>
      </c>
    </row>
    <row r="230" spans="4:7" x14ac:dyDescent="0.2">
      <c r="D230" t="s">
        <v>4</v>
      </c>
      <c r="E230" t="s">
        <v>5</v>
      </c>
      <c r="F230" t="s">
        <v>32</v>
      </c>
      <c r="G230" t="s">
        <v>33</v>
      </c>
    </row>
    <row r="231" spans="4:7" x14ac:dyDescent="0.2">
      <c r="D231" s="3">
        <v>103.42135500000001</v>
      </c>
      <c r="E231" s="2">
        <v>22.5</v>
      </c>
      <c r="F231">
        <v>32</v>
      </c>
      <c r="G231">
        <v>25</v>
      </c>
    </row>
    <row r="232" spans="4:7" x14ac:dyDescent="0.2">
      <c r="D232" s="3">
        <v>103.42135500000001</v>
      </c>
      <c r="E232" s="2">
        <v>25.3</v>
      </c>
    </row>
    <row r="233" spans="4:7" x14ac:dyDescent="0.2">
      <c r="D233" s="3">
        <v>103.42135500000001</v>
      </c>
      <c r="E233" s="2">
        <v>29.7</v>
      </c>
    </row>
    <row r="234" spans="4:7" x14ac:dyDescent="0.2">
      <c r="D234" s="3">
        <v>106.8687335</v>
      </c>
      <c r="E234" s="2">
        <v>36.6</v>
      </c>
    </row>
    <row r="235" spans="4:7" x14ac:dyDescent="0.2">
      <c r="D235" s="3">
        <v>110.316112</v>
      </c>
      <c r="E235" s="2">
        <v>42.5</v>
      </c>
    </row>
    <row r="236" spans="4:7" x14ac:dyDescent="0.2">
      <c r="D236" s="3">
        <v>110.316112</v>
      </c>
      <c r="E236" s="2">
        <v>49</v>
      </c>
    </row>
    <row r="237" spans="4:7" x14ac:dyDescent="0.2">
      <c r="D237" s="3">
        <v>113.7634905</v>
      </c>
      <c r="E237" s="2">
        <v>56</v>
      </c>
    </row>
    <row r="238" spans="4:7" x14ac:dyDescent="0.2">
      <c r="D238" s="3">
        <v>115.48717975000001</v>
      </c>
      <c r="E238" s="2">
        <v>61.5</v>
      </c>
    </row>
    <row r="239" spans="4:7" x14ac:dyDescent="0.2">
      <c r="D239" s="3">
        <v>117.210869</v>
      </c>
      <c r="E239" s="2">
        <v>68.599999999999994</v>
      </c>
    </row>
    <row r="240" spans="4:7" x14ac:dyDescent="0.2">
      <c r="D240" s="3">
        <v>117.210869</v>
      </c>
      <c r="E240" s="2">
        <v>77.099999999999994</v>
      </c>
    </row>
    <row r="241" spans="4:7" x14ac:dyDescent="0.2">
      <c r="D241" s="3">
        <v>120.6582475</v>
      </c>
      <c r="E241" s="2">
        <v>80.5</v>
      </c>
    </row>
    <row r="242" spans="4:7" x14ac:dyDescent="0.2">
      <c r="D242" s="3">
        <v>122.38193675000001</v>
      </c>
      <c r="E242" s="2">
        <v>85.6</v>
      </c>
    </row>
    <row r="243" spans="4:7" x14ac:dyDescent="0.2">
      <c r="D243" s="3">
        <v>124.105626</v>
      </c>
      <c r="E243" s="2">
        <v>90.7</v>
      </c>
    </row>
    <row r="244" spans="4:7" x14ac:dyDescent="0.2">
      <c r="D244" s="3">
        <v>124.105626</v>
      </c>
      <c r="E244" s="2">
        <v>96.6</v>
      </c>
    </row>
    <row r="245" spans="4:7" x14ac:dyDescent="0.2">
      <c r="D245" s="3">
        <v>127.5530045</v>
      </c>
      <c r="E245" s="2">
        <v>100.3</v>
      </c>
    </row>
    <row r="246" spans="4:7" x14ac:dyDescent="0.2">
      <c r="D246" s="3">
        <v>129.27669374999999</v>
      </c>
      <c r="E246" s="2">
        <v>102.2</v>
      </c>
    </row>
    <row r="247" spans="4:7" x14ac:dyDescent="0.2">
      <c r="D247" s="3">
        <v>131.000383</v>
      </c>
      <c r="E247" s="2">
        <v>102.7</v>
      </c>
      <c r="F247">
        <v>101</v>
      </c>
      <c r="G247">
        <v>117</v>
      </c>
    </row>
    <row r="248" spans="4:7" x14ac:dyDescent="0.2">
      <c r="D248" s="3">
        <v>129.27669374999999</v>
      </c>
      <c r="E248" s="2">
        <v>101</v>
      </c>
    </row>
    <row r="249" spans="4:7" x14ac:dyDescent="0.2">
      <c r="D249" s="3">
        <v>127.5530045</v>
      </c>
      <c r="E249" s="2">
        <v>100.1</v>
      </c>
    </row>
    <row r="250" spans="4:7" x14ac:dyDescent="0.2">
      <c r="D250" s="3">
        <v>127.5530045</v>
      </c>
      <c r="E250" s="2">
        <v>99.2</v>
      </c>
    </row>
    <row r="251" spans="4:7" x14ac:dyDescent="0.2">
      <c r="D251" s="3">
        <v>127.5530045</v>
      </c>
      <c r="E251" s="2">
        <v>97.3</v>
      </c>
    </row>
    <row r="252" spans="4:7" x14ac:dyDescent="0.2">
      <c r="D252" s="3">
        <v>127.5530045</v>
      </c>
      <c r="E252" s="2">
        <v>95.4</v>
      </c>
    </row>
    <row r="253" spans="4:7" x14ac:dyDescent="0.2">
      <c r="D253" s="3">
        <v>125.82931525000001</v>
      </c>
      <c r="E253" s="2">
        <v>93.1</v>
      </c>
    </row>
    <row r="254" spans="4:7" x14ac:dyDescent="0.2">
      <c r="D254" s="3">
        <v>124.105626</v>
      </c>
      <c r="E254" s="2">
        <v>92</v>
      </c>
    </row>
    <row r="255" spans="4:7" x14ac:dyDescent="0.2">
      <c r="D255" s="3">
        <v>124.105626</v>
      </c>
      <c r="E255" s="2">
        <v>89.1</v>
      </c>
    </row>
    <row r="256" spans="4:7" x14ac:dyDescent="0.2">
      <c r="D256" s="3">
        <v>124.105626</v>
      </c>
      <c r="E256" s="2">
        <v>87.7</v>
      </c>
    </row>
    <row r="257" spans="4:5" x14ac:dyDescent="0.2">
      <c r="D257" s="3">
        <v>124.105626</v>
      </c>
      <c r="E257" s="2">
        <v>86.4</v>
      </c>
    </row>
    <row r="258" spans="4:5" x14ac:dyDescent="0.2">
      <c r="D258" s="3">
        <v>122.38193675000001</v>
      </c>
      <c r="E258" s="2">
        <v>83.2</v>
      </c>
    </row>
    <row r="259" spans="4:5" x14ac:dyDescent="0.2">
      <c r="D259" s="3">
        <v>122.38193675000001</v>
      </c>
      <c r="E259" s="2">
        <v>80.400000000000006</v>
      </c>
    </row>
    <row r="260" spans="4:5" x14ac:dyDescent="0.2">
      <c r="D260" s="3">
        <v>120.6582475</v>
      </c>
      <c r="E260" s="2">
        <v>75.400000000000006</v>
      </c>
    </row>
    <row r="261" spans="4:5" x14ac:dyDescent="0.2">
      <c r="D261" s="3">
        <v>117.210869</v>
      </c>
      <c r="E261" s="2">
        <v>71</v>
      </c>
    </row>
    <row r="262" spans="4:5" x14ac:dyDescent="0.2">
      <c r="D262" s="3">
        <v>117.210869</v>
      </c>
      <c r="E262" s="2">
        <v>67.2</v>
      </c>
    </row>
    <row r="264" spans="4:5" x14ac:dyDescent="0.2">
      <c r="D264" s="3">
        <v>101.69766575</v>
      </c>
      <c r="E264" s="2">
        <v>18.3</v>
      </c>
    </row>
    <row r="265" spans="4:5" x14ac:dyDescent="0.2">
      <c r="D265" s="3">
        <v>101.69766575</v>
      </c>
      <c r="E265" s="2">
        <v>18.399999999999999</v>
      </c>
    </row>
    <row r="266" spans="4:5" x14ac:dyDescent="0.2">
      <c r="D266" s="3">
        <v>103.42135500000001</v>
      </c>
      <c r="E266" s="2">
        <v>22</v>
      </c>
    </row>
    <row r="267" spans="4:5" x14ac:dyDescent="0.2">
      <c r="D267" s="3">
        <v>105.14504425</v>
      </c>
      <c r="E267" s="2">
        <v>28.6</v>
      </c>
    </row>
    <row r="268" spans="4:5" x14ac:dyDescent="0.2">
      <c r="D268" s="3">
        <v>105.14504425</v>
      </c>
      <c r="E268" s="2">
        <v>34</v>
      </c>
    </row>
    <row r="269" spans="4:5" x14ac:dyDescent="0.2">
      <c r="D269" s="3">
        <v>108.59242275</v>
      </c>
      <c r="E269" s="2">
        <v>40.9</v>
      </c>
    </row>
    <row r="270" spans="4:5" x14ac:dyDescent="0.2">
      <c r="D270" s="3">
        <v>110.316112</v>
      </c>
      <c r="E270" s="2">
        <v>48.4</v>
      </c>
    </row>
    <row r="271" spans="4:5" x14ac:dyDescent="0.2">
      <c r="D271" s="3">
        <v>112.03980125000001</v>
      </c>
      <c r="E271" s="2">
        <v>54.4</v>
      </c>
    </row>
    <row r="272" spans="4:5" x14ac:dyDescent="0.2">
      <c r="D272" s="3">
        <v>113.7634905</v>
      </c>
      <c r="E272" s="2">
        <v>60.5</v>
      </c>
    </row>
    <row r="273" spans="4:5" x14ac:dyDescent="0.2">
      <c r="D273" s="3">
        <v>117.210869</v>
      </c>
      <c r="E273" s="2">
        <v>67.400000000000006</v>
      </c>
    </row>
    <row r="274" spans="4:5" x14ac:dyDescent="0.2">
      <c r="D274" s="3">
        <v>117.210869</v>
      </c>
      <c r="E274" s="2">
        <v>73.5</v>
      </c>
    </row>
    <row r="275" spans="4:5" x14ac:dyDescent="0.2">
      <c r="D275" s="3">
        <v>118.93455825000001</v>
      </c>
      <c r="E275" s="2">
        <v>79.2</v>
      </c>
    </row>
    <row r="276" spans="4:5" x14ac:dyDescent="0.2">
      <c r="D276" s="3">
        <v>120.6582475</v>
      </c>
      <c r="E276" s="2">
        <v>84.6</v>
      </c>
    </row>
    <row r="277" spans="4:5" x14ac:dyDescent="0.2">
      <c r="D277" s="3">
        <v>124.105626</v>
      </c>
      <c r="E277" s="2">
        <v>90.7</v>
      </c>
    </row>
    <row r="278" spans="4:5" x14ac:dyDescent="0.2">
      <c r="D278" s="3">
        <v>124.105626</v>
      </c>
      <c r="E278" s="2">
        <v>95.7</v>
      </c>
    </row>
    <row r="279" spans="4:5" x14ac:dyDescent="0.2">
      <c r="D279" s="3">
        <v>125.82931525000001</v>
      </c>
      <c r="E279" s="2">
        <v>100.4</v>
      </c>
    </row>
    <row r="280" spans="4:5" x14ac:dyDescent="0.2">
      <c r="D280" s="3">
        <v>125.82931525000001</v>
      </c>
      <c r="E280" s="2">
        <v>99.8</v>
      </c>
    </row>
    <row r="281" spans="4:5" x14ac:dyDescent="0.2">
      <c r="D281" s="3">
        <v>124.105626</v>
      </c>
      <c r="E281" s="2">
        <v>94</v>
      </c>
    </row>
    <row r="282" spans="4:5" x14ac:dyDescent="0.2">
      <c r="D282" s="3">
        <v>124.105626</v>
      </c>
      <c r="E282" s="2">
        <v>93.1</v>
      </c>
    </row>
    <row r="283" spans="4:5" x14ac:dyDescent="0.2">
      <c r="D283" s="3">
        <v>124.105626</v>
      </c>
      <c r="E283" s="2">
        <v>89.1</v>
      </c>
    </row>
    <row r="284" spans="4:5" x14ac:dyDescent="0.2">
      <c r="D284" s="3">
        <v>122.38193675000001</v>
      </c>
      <c r="E284" s="2">
        <v>87.7</v>
      </c>
    </row>
    <row r="285" spans="4:5" x14ac:dyDescent="0.2">
      <c r="D285" s="3">
        <v>122.38193675000001</v>
      </c>
      <c r="E285" s="2">
        <v>86.1</v>
      </c>
    </row>
    <row r="286" spans="4:5" x14ac:dyDescent="0.2">
      <c r="D286" s="3">
        <v>120.6582475</v>
      </c>
      <c r="E286" s="2">
        <v>84.4</v>
      </c>
    </row>
    <row r="287" spans="4:5" x14ac:dyDescent="0.2">
      <c r="D287" s="3">
        <v>118.93455825000001</v>
      </c>
      <c r="E287" s="2">
        <v>80.400000000000006</v>
      </c>
    </row>
    <row r="288" spans="4:5" x14ac:dyDescent="0.2">
      <c r="D288" s="3">
        <v>117.210869</v>
      </c>
      <c r="E288" s="2">
        <v>75.599999999999994</v>
      </c>
    </row>
    <row r="289" spans="4:5" x14ac:dyDescent="0.2">
      <c r="D289" s="3">
        <v>117.210869</v>
      </c>
      <c r="E289" s="2">
        <v>70.400000000000006</v>
      </c>
    </row>
    <row r="290" spans="4:5" x14ac:dyDescent="0.2">
      <c r="D290" s="3">
        <v>115.48717975000001</v>
      </c>
      <c r="E290" s="2">
        <v>67.7</v>
      </c>
    </row>
    <row r="291" spans="4:5" x14ac:dyDescent="0.2">
      <c r="D291" s="3">
        <v>113.7634905</v>
      </c>
      <c r="E291" s="2">
        <v>64.2</v>
      </c>
    </row>
    <row r="292" spans="4:5" x14ac:dyDescent="0.2">
      <c r="D292" s="3">
        <v>112.03980125000001</v>
      </c>
      <c r="E292" s="2">
        <v>59.5</v>
      </c>
    </row>
    <row r="293" spans="4:5" x14ac:dyDescent="0.2">
      <c r="D293" s="3">
        <v>110.316112</v>
      </c>
      <c r="E293" s="2">
        <v>57</v>
      </c>
    </row>
    <row r="295" spans="4:5" x14ac:dyDescent="0.2">
      <c r="D295" s="3">
        <v>98.25028725</v>
      </c>
      <c r="E295" s="2">
        <v>19.5</v>
      </c>
    </row>
    <row r="296" spans="4:5" x14ac:dyDescent="0.2">
      <c r="D296" s="3">
        <v>99.973976500000006</v>
      </c>
      <c r="E296" s="2">
        <v>23</v>
      </c>
    </row>
    <row r="297" spans="4:5" x14ac:dyDescent="0.2">
      <c r="D297" s="3">
        <v>101.69766575</v>
      </c>
      <c r="E297" s="2">
        <v>28</v>
      </c>
    </row>
    <row r="298" spans="4:5" x14ac:dyDescent="0.2">
      <c r="D298" s="3">
        <v>103.42135500000001</v>
      </c>
      <c r="E298" s="2">
        <v>33</v>
      </c>
    </row>
    <row r="299" spans="4:5" x14ac:dyDescent="0.2">
      <c r="D299" s="3">
        <v>105.14504425</v>
      </c>
      <c r="E299" s="2">
        <v>44</v>
      </c>
    </row>
    <row r="300" spans="4:5" x14ac:dyDescent="0.2">
      <c r="D300" s="3">
        <v>106.8687335</v>
      </c>
      <c r="E300" s="2">
        <v>47.2</v>
      </c>
    </row>
    <row r="301" spans="4:5" x14ac:dyDescent="0.2">
      <c r="D301" s="3">
        <v>108.59242275</v>
      </c>
      <c r="E301" s="2">
        <v>50.5</v>
      </c>
    </row>
    <row r="302" spans="4:5" x14ac:dyDescent="0.2">
      <c r="D302" s="3">
        <v>110.316112</v>
      </c>
      <c r="E302" s="2">
        <v>55.2</v>
      </c>
    </row>
    <row r="303" spans="4:5" x14ac:dyDescent="0.2">
      <c r="D303" s="3">
        <v>112.03980125000001</v>
      </c>
      <c r="E303" s="2">
        <v>63.1</v>
      </c>
    </row>
    <row r="304" spans="4:5" x14ac:dyDescent="0.2">
      <c r="D304" s="3">
        <v>113.7634905</v>
      </c>
      <c r="E304" s="2">
        <v>66.400000000000006</v>
      </c>
    </row>
    <row r="305" spans="4:5" x14ac:dyDescent="0.2">
      <c r="D305" s="3">
        <v>115.48717975000001</v>
      </c>
      <c r="E305" s="2">
        <v>70</v>
      </c>
    </row>
    <row r="306" spans="4:5" x14ac:dyDescent="0.2">
      <c r="D306" s="3">
        <v>117.210869</v>
      </c>
      <c r="E306" s="2">
        <v>78</v>
      </c>
    </row>
    <row r="307" spans="4:5" x14ac:dyDescent="0.2">
      <c r="D307" s="3">
        <v>118.93455825000001</v>
      </c>
      <c r="E307" s="2">
        <v>86.2</v>
      </c>
    </row>
    <row r="308" spans="4:5" x14ac:dyDescent="0.2">
      <c r="D308" s="3">
        <v>120.6582475</v>
      </c>
      <c r="E308" s="2">
        <v>90</v>
      </c>
    </row>
    <row r="309" spans="4:5" x14ac:dyDescent="0.2">
      <c r="D309" s="3">
        <v>122.38193675000001</v>
      </c>
      <c r="E309" s="2">
        <v>92</v>
      </c>
    </row>
    <row r="310" spans="4:5" x14ac:dyDescent="0.2">
      <c r="D310" s="3">
        <v>124.105626</v>
      </c>
      <c r="E310" s="2">
        <v>98.6</v>
      </c>
    </row>
    <row r="311" spans="4:5" x14ac:dyDescent="0.2">
      <c r="D311" s="3">
        <v>124.105626</v>
      </c>
      <c r="E311" s="2">
        <v>95.4</v>
      </c>
    </row>
    <row r="312" spans="4:5" x14ac:dyDescent="0.2">
      <c r="D312" s="3">
        <v>122.38193675000001</v>
      </c>
      <c r="E312" s="2">
        <v>89.4</v>
      </c>
    </row>
    <row r="313" spans="4:5" x14ac:dyDescent="0.2">
      <c r="D313" s="3">
        <v>120.6582475</v>
      </c>
      <c r="E313" s="2">
        <v>86.5</v>
      </c>
    </row>
    <row r="314" spans="4:5" x14ac:dyDescent="0.2">
      <c r="D314" s="3">
        <v>120.6582475</v>
      </c>
      <c r="E314" s="2">
        <v>84.6</v>
      </c>
    </row>
    <row r="315" spans="4:5" x14ac:dyDescent="0.2">
      <c r="D315" s="3">
        <v>120.6582475</v>
      </c>
      <c r="E315" s="2">
        <v>83</v>
      </c>
    </row>
    <row r="316" spans="4:5" x14ac:dyDescent="0.2">
      <c r="D316" s="3">
        <v>118.93455825000001</v>
      </c>
      <c r="E316" s="2">
        <v>79</v>
      </c>
    </row>
    <row r="317" spans="4:5" x14ac:dyDescent="0.2">
      <c r="D317" s="3">
        <v>118.93455825000001</v>
      </c>
      <c r="E317" s="2">
        <v>77</v>
      </c>
    </row>
    <row r="318" spans="4:5" x14ac:dyDescent="0.2">
      <c r="D318" s="3">
        <v>117.210869</v>
      </c>
      <c r="E318" s="2">
        <v>75</v>
      </c>
    </row>
    <row r="319" spans="4:5" x14ac:dyDescent="0.2">
      <c r="D319" s="3">
        <v>117.210869</v>
      </c>
      <c r="E319" s="2">
        <v>73</v>
      </c>
    </row>
    <row r="320" spans="4:5" x14ac:dyDescent="0.2">
      <c r="D320" s="3">
        <v>117.210869</v>
      </c>
      <c r="E320" s="2">
        <v>71.3</v>
      </c>
    </row>
    <row r="321" spans="4:5" x14ac:dyDescent="0.2">
      <c r="D321" s="3">
        <v>115.48717975000001</v>
      </c>
      <c r="E321" s="2">
        <v>68.5</v>
      </c>
    </row>
    <row r="322" spans="4:5" x14ac:dyDescent="0.2">
      <c r="D322" s="3">
        <v>115.48717975000001</v>
      </c>
      <c r="E322" s="2">
        <v>67</v>
      </c>
    </row>
    <row r="323" spans="4:5" x14ac:dyDescent="0.2">
      <c r="D323" s="3">
        <v>115.48717975000001</v>
      </c>
      <c r="E323" s="2">
        <v>65.599999999999994</v>
      </c>
    </row>
    <row r="324" spans="4:5" x14ac:dyDescent="0.2">
      <c r="D324" s="3">
        <v>113.7634905</v>
      </c>
      <c r="E324" s="2">
        <v>64.400000000000006</v>
      </c>
    </row>
    <row r="325" spans="4:5" x14ac:dyDescent="0.2">
      <c r="D325" s="3">
        <v>113.7634905</v>
      </c>
      <c r="E325" s="2">
        <v>63</v>
      </c>
    </row>
    <row r="326" spans="4:5" x14ac:dyDescent="0.2">
      <c r="D326" s="3">
        <v>113.7634905</v>
      </c>
      <c r="E326" s="2">
        <v>62.3</v>
      </c>
    </row>
    <row r="327" spans="4:5" x14ac:dyDescent="0.2">
      <c r="D327" s="3">
        <v>112.03980125000001</v>
      </c>
      <c r="E327" s="2">
        <v>61</v>
      </c>
    </row>
    <row r="329" spans="4:5" x14ac:dyDescent="0.2">
      <c r="D329" s="3">
        <v>99.973976500000006</v>
      </c>
      <c r="E329" s="2">
        <v>19.7</v>
      </c>
    </row>
    <row r="330" spans="4:5" x14ac:dyDescent="0.2">
      <c r="D330" s="3">
        <v>101.69766575</v>
      </c>
      <c r="E330" s="2">
        <v>23.4</v>
      </c>
    </row>
    <row r="331" spans="4:5" x14ac:dyDescent="0.2">
      <c r="D331" s="3">
        <v>103.42135500000001</v>
      </c>
      <c r="E331" s="2">
        <v>32.4</v>
      </c>
    </row>
    <row r="332" spans="4:5" x14ac:dyDescent="0.2">
      <c r="D332" s="3">
        <v>105.14504425</v>
      </c>
      <c r="E332" s="2">
        <v>40.299999999999997</v>
      </c>
    </row>
    <row r="333" spans="4:5" x14ac:dyDescent="0.2">
      <c r="D333" s="3">
        <v>106.8687335</v>
      </c>
      <c r="E333" s="2">
        <v>45.7</v>
      </c>
    </row>
    <row r="334" spans="4:5" x14ac:dyDescent="0.2">
      <c r="D334" s="3">
        <v>110.316112</v>
      </c>
      <c r="E334" s="2">
        <v>55.5</v>
      </c>
    </row>
    <row r="335" spans="4:5" x14ac:dyDescent="0.2">
      <c r="D335" s="3">
        <v>112.03980125000001</v>
      </c>
      <c r="E335" s="2">
        <v>62.2</v>
      </c>
    </row>
    <row r="336" spans="4:5" x14ac:dyDescent="0.2">
      <c r="D336" s="3">
        <v>113.7634905</v>
      </c>
      <c r="E336" s="2">
        <v>64.5</v>
      </c>
    </row>
    <row r="337" spans="4:5" x14ac:dyDescent="0.2">
      <c r="D337" s="3">
        <v>115.48717975000001</v>
      </c>
      <c r="E337" s="2">
        <v>67.599999999999994</v>
      </c>
    </row>
    <row r="338" spans="4:5" x14ac:dyDescent="0.2">
      <c r="D338" s="3">
        <v>117.210869</v>
      </c>
      <c r="E338" s="2">
        <v>74.599999999999994</v>
      </c>
    </row>
    <row r="340" spans="4:5" x14ac:dyDescent="0.2">
      <c r="D340" s="3">
        <v>99.973976500000006</v>
      </c>
      <c r="E340" s="2">
        <v>20.5</v>
      </c>
    </row>
    <row r="341" spans="4:5" x14ac:dyDescent="0.2">
      <c r="D341" s="3">
        <v>101.69766575</v>
      </c>
      <c r="E341" s="2">
        <v>23.8</v>
      </c>
    </row>
    <row r="342" spans="4:5" x14ac:dyDescent="0.2">
      <c r="D342" s="3">
        <v>103.42135500000001</v>
      </c>
      <c r="E342" s="2">
        <v>30</v>
      </c>
    </row>
    <row r="343" spans="4:5" x14ac:dyDescent="0.2">
      <c r="D343" s="3">
        <v>105.14504425</v>
      </c>
      <c r="E343" s="2">
        <v>36.700000000000003</v>
      </c>
    </row>
    <row r="344" spans="4:5" x14ac:dyDescent="0.2">
      <c r="D344" s="3">
        <v>106.8687335</v>
      </c>
      <c r="E344" s="2">
        <v>44.1</v>
      </c>
    </row>
    <row r="345" spans="4:5" x14ac:dyDescent="0.2">
      <c r="D345" s="3">
        <v>108.59242275</v>
      </c>
      <c r="E345" s="2">
        <v>48.4</v>
      </c>
    </row>
    <row r="346" spans="4:5" x14ac:dyDescent="0.2">
      <c r="D346" s="3">
        <v>110.316112</v>
      </c>
      <c r="E346" s="2">
        <v>52.3</v>
      </c>
    </row>
    <row r="347" spans="4:5" x14ac:dyDescent="0.2">
      <c r="D347" s="3">
        <v>112.03980125000001</v>
      </c>
      <c r="E347" s="2">
        <v>60</v>
      </c>
    </row>
    <row r="348" spans="4:5" x14ac:dyDescent="0.2">
      <c r="D348" s="3">
        <v>113.7634905</v>
      </c>
      <c r="E348" s="2">
        <v>66</v>
      </c>
    </row>
    <row r="349" spans="4:5" x14ac:dyDescent="0.2">
      <c r="D349" s="3">
        <v>117.210869</v>
      </c>
      <c r="E349" s="2">
        <v>72.8</v>
      </c>
    </row>
    <row r="350" spans="4:5" x14ac:dyDescent="0.2">
      <c r="D350" s="3">
        <v>117.210869</v>
      </c>
      <c r="E350" s="2">
        <v>76.8</v>
      </c>
    </row>
    <row r="351" spans="4:5" x14ac:dyDescent="0.2">
      <c r="D351" s="3">
        <v>118.93455825000001</v>
      </c>
      <c r="E351" s="2">
        <v>83</v>
      </c>
    </row>
    <row r="352" spans="4:5" x14ac:dyDescent="0.2">
      <c r="D352" s="3">
        <v>120.6582475</v>
      </c>
      <c r="E352" s="2">
        <v>87.2</v>
      </c>
    </row>
    <row r="353" spans="4:5" x14ac:dyDescent="0.2">
      <c r="D353" s="3">
        <v>124.105626</v>
      </c>
      <c r="E353" s="2">
        <v>91.3</v>
      </c>
    </row>
    <row r="354" spans="4:5" x14ac:dyDescent="0.2">
      <c r="D354" s="3">
        <v>124.105626</v>
      </c>
      <c r="E354" s="2">
        <v>96.6</v>
      </c>
    </row>
    <row r="355" spans="4:5" x14ac:dyDescent="0.2">
      <c r="D355" s="3">
        <v>124.105626</v>
      </c>
      <c r="E355" s="2">
        <v>99.6</v>
      </c>
    </row>
    <row r="356" spans="4:5" x14ac:dyDescent="0.2">
      <c r="D356" s="3">
        <v>124.105626</v>
      </c>
      <c r="E356" s="2">
        <v>99.7</v>
      </c>
    </row>
    <row r="357" spans="4:5" x14ac:dyDescent="0.2">
      <c r="D357" s="3">
        <v>120.6582475</v>
      </c>
      <c r="E357" s="2">
        <v>89</v>
      </c>
    </row>
    <row r="358" spans="4:5" x14ac:dyDescent="0.2">
      <c r="D358" s="3">
        <v>122.38193675000001</v>
      </c>
      <c r="E358" s="2">
        <v>87.2</v>
      </c>
    </row>
    <row r="359" spans="4:5" x14ac:dyDescent="0.2">
      <c r="D359" s="3">
        <v>120.6582475</v>
      </c>
      <c r="E359" s="2">
        <v>83.7</v>
      </c>
    </row>
    <row r="360" spans="4:5" x14ac:dyDescent="0.2">
      <c r="D360" s="3">
        <v>118.93455825000001</v>
      </c>
      <c r="E360" s="2">
        <v>81.099999999999994</v>
      </c>
    </row>
    <row r="361" spans="4:5" x14ac:dyDescent="0.2">
      <c r="D361" s="3">
        <v>118.93455825000001</v>
      </c>
      <c r="E361" s="2">
        <v>79</v>
      </c>
    </row>
    <row r="362" spans="4:5" x14ac:dyDescent="0.2">
      <c r="D362" s="3">
        <v>117.210869</v>
      </c>
      <c r="E362" s="2">
        <v>77</v>
      </c>
    </row>
    <row r="363" spans="4:5" x14ac:dyDescent="0.2">
      <c r="D363" s="3">
        <v>115.48717975000001</v>
      </c>
      <c r="E363" s="2">
        <v>70</v>
      </c>
    </row>
    <row r="364" spans="4:5" x14ac:dyDescent="0.2">
      <c r="D364" s="3">
        <v>115.48717975000001</v>
      </c>
      <c r="E364" s="2">
        <v>68</v>
      </c>
    </row>
    <row r="365" spans="4:5" x14ac:dyDescent="0.2">
      <c r="D365" s="3">
        <v>113.7634905</v>
      </c>
      <c r="E365" s="2">
        <v>64.3</v>
      </c>
    </row>
  </sheetData>
  <mergeCells count="5">
    <mergeCell ref="C7:D7"/>
    <mergeCell ref="E7:F7"/>
    <mergeCell ref="G7:H7"/>
    <mergeCell ref="I7:J7"/>
    <mergeCell ref="K7:L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terry qi</dc:creator>
  <dc:description/>
  <cp:lastModifiedBy>Terry</cp:lastModifiedBy>
  <cp:revision>6</cp:revision>
  <dcterms:created xsi:type="dcterms:W3CDTF">2021-10-27T14:17:57Z</dcterms:created>
  <dcterms:modified xsi:type="dcterms:W3CDTF">2021-10-30T12:02:59Z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