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2021\IAProjects\Chemistry\draft\data\"/>
    </mc:Choice>
  </mc:AlternateContent>
  <xr:revisionPtr revIDLastSave="0" documentId="13_ncr:40009_{DEC4CCC5-0E6C-4F76-9862-A0996D25B005}" xr6:coauthVersionLast="47" xr6:coauthVersionMax="47" xr10:uidLastSave="{00000000-0000-0000-0000-000000000000}"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4" i="2" l="1"/>
  <c r="H124" i="2"/>
  <c r="E92" i="2"/>
  <c r="F92" i="2"/>
  <c r="G92" i="2"/>
  <c r="H92" i="2" s="1"/>
  <c r="I92" i="2"/>
  <c r="J92" i="2" s="1"/>
  <c r="K92" i="2"/>
  <c r="L92" i="2" s="1"/>
  <c r="E93" i="2"/>
  <c r="F93" i="2"/>
  <c r="G93" i="2"/>
  <c r="H93" i="2" s="1"/>
  <c r="I93" i="2"/>
  <c r="J93" i="2" s="1"/>
  <c r="K93" i="2"/>
  <c r="L93" i="2" s="1"/>
  <c r="E94" i="2"/>
  <c r="F94" i="2"/>
  <c r="G94" i="2"/>
  <c r="H94" i="2" s="1"/>
  <c r="I94" i="2"/>
  <c r="J94" i="2" s="1"/>
  <c r="K94" i="2"/>
  <c r="L94" i="2" s="1"/>
  <c r="E95" i="2"/>
  <c r="F95" i="2"/>
  <c r="G95" i="2"/>
  <c r="H95" i="2" s="1"/>
  <c r="I95" i="2"/>
  <c r="J95" i="2" s="1"/>
  <c r="K95" i="2"/>
  <c r="L95" i="2" s="1"/>
  <c r="E96" i="2"/>
  <c r="F96" i="2"/>
  <c r="G96" i="2"/>
  <c r="H96" i="2" s="1"/>
  <c r="I96" i="2"/>
  <c r="J96" i="2" s="1"/>
  <c r="K96" i="2"/>
  <c r="L96" i="2" s="1"/>
  <c r="E97" i="2"/>
  <c r="F97" i="2"/>
  <c r="G97" i="2"/>
  <c r="H97" i="2" s="1"/>
  <c r="I97" i="2"/>
  <c r="J97" i="2" s="1"/>
  <c r="K97" i="2"/>
  <c r="L97" i="2" s="1"/>
  <c r="E98" i="2"/>
  <c r="F98" i="2"/>
  <c r="G98" i="2"/>
  <c r="H98" i="2" s="1"/>
  <c r="I98" i="2"/>
  <c r="J98" i="2" s="1"/>
  <c r="K98" i="2"/>
  <c r="L98" i="2" s="1"/>
  <c r="E99" i="2"/>
  <c r="F99" i="2"/>
  <c r="G99" i="2"/>
  <c r="H99" i="2" s="1"/>
  <c r="I99" i="2"/>
  <c r="J99" i="2" s="1"/>
  <c r="K99" i="2"/>
  <c r="L99" i="2" s="1"/>
  <c r="E100" i="2"/>
  <c r="F100" i="2"/>
  <c r="G100" i="2"/>
  <c r="H100" i="2" s="1"/>
  <c r="I100" i="2"/>
  <c r="J100" i="2" s="1"/>
  <c r="K100" i="2"/>
  <c r="L100" i="2" s="1"/>
  <c r="E101" i="2"/>
  <c r="F101" i="2"/>
  <c r="G101" i="2"/>
  <c r="H101" i="2" s="1"/>
  <c r="I101" i="2"/>
  <c r="J101" i="2" s="1"/>
  <c r="K101" i="2"/>
  <c r="L101" i="2" s="1"/>
  <c r="E102" i="2"/>
  <c r="F102" i="2"/>
  <c r="G102" i="2"/>
  <c r="H102" i="2" s="1"/>
  <c r="K102" i="2"/>
  <c r="L102" i="2" s="1"/>
  <c r="E103" i="2"/>
  <c r="F103" i="2"/>
  <c r="G103" i="2"/>
  <c r="H103" i="2" s="1"/>
  <c r="K103" i="2"/>
  <c r="L103" i="2" s="1"/>
  <c r="E104" i="2"/>
  <c r="F104" i="2"/>
  <c r="G104" i="2"/>
  <c r="H104" i="2" s="1"/>
  <c r="K104" i="2"/>
  <c r="L104" i="2" s="1"/>
  <c r="E105" i="2"/>
  <c r="F105" i="2"/>
  <c r="G105" i="2"/>
  <c r="H105" i="2" s="1"/>
  <c r="K105" i="2"/>
  <c r="L105" i="2" s="1"/>
  <c r="E106" i="2"/>
  <c r="F106" i="2"/>
  <c r="G106" i="2"/>
  <c r="H106" i="2" s="1"/>
  <c r="K106" i="2"/>
  <c r="L106" i="2" s="1"/>
  <c r="E107" i="2"/>
  <c r="F107" i="2"/>
  <c r="G107" i="2"/>
  <c r="H107" i="2" s="1"/>
  <c r="K107" i="2"/>
  <c r="L107" i="2" s="1"/>
  <c r="E108" i="2"/>
  <c r="F108" i="2"/>
  <c r="G108" i="2"/>
  <c r="H108" i="2" s="1"/>
  <c r="K108" i="2"/>
  <c r="L108" i="2" s="1"/>
  <c r="E109" i="2"/>
  <c r="F109" i="2"/>
  <c r="G109" i="2"/>
  <c r="H109" i="2" s="1"/>
  <c r="K109" i="2"/>
  <c r="L109" i="2" s="1"/>
  <c r="E110" i="2"/>
  <c r="F110" i="2"/>
  <c r="G110" i="2"/>
  <c r="H110" i="2" s="1"/>
  <c r="K110" i="2"/>
  <c r="L110" i="2" s="1"/>
  <c r="E111" i="2"/>
  <c r="F111" i="2"/>
  <c r="G111" i="2"/>
  <c r="H111" i="2" s="1"/>
  <c r="K111" i="2"/>
  <c r="L111" i="2" s="1"/>
  <c r="E112" i="2"/>
  <c r="F112" i="2"/>
  <c r="G112" i="2"/>
  <c r="H112" i="2" s="1"/>
  <c r="K112" i="2"/>
  <c r="L112" i="2" s="1"/>
  <c r="E113" i="2"/>
  <c r="F113" i="2"/>
  <c r="G113" i="2"/>
  <c r="H113" i="2" s="1"/>
  <c r="K113" i="2"/>
  <c r="L113" i="2" s="1"/>
  <c r="E114" i="2"/>
  <c r="F114" i="2"/>
  <c r="G114" i="2"/>
  <c r="H114" i="2" s="1"/>
  <c r="K114" i="2"/>
  <c r="L114" i="2" s="1"/>
  <c r="E115" i="2"/>
  <c r="F115" i="2"/>
  <c r="G115" i="2"/>
  <c r="H115" i="2" s="1"/>
  <c r="K115" i="2"/>
  <c r="L115" i="2" s="1"/>
  <c r="E116" i="2"/>
  <c r="F116" i="2"/>
  <c r="G116" i="2"/>
  <c r="H116" i="2" s="1"/>
  <c r="K116" i="2"/>
  <c r="L116" i="2" s="1"/>
  <c r="E117" i="2"/>
  <c r="F117" i="2"/>
  <c r="G117" i="2"/>
  <c r="H117" i="2" s="1"/>
  <c r="K117" i="2"/>
  <c r="L117" i="2" s="1"/>
  <c r="E118" i="2"/>
  <c r="F118" i="2"/>
  <c r="G118" i="2"/>
  <c r="H118" i="2" s="1"/>
  <c r="E119" i="2"/>
  <c r="F119" i="2"/>
  <c r="G119" i="2"/>
  <c r="H119" i="2" s="1"/>
  <c r="E120" i="2"/>
  <c r="F120" i="2"/>
  <c r="G120" i="2"/>
  <c r="H120" i="2" s="1"/>
  <c r="E121" i="2"/>
  <c r="F121" i="2"/>
  <c r="G121" i="2"/>
  <c r="H121" i="2" s="1"/>
  <c r="G122" i="2"/>
  <c r="H122" i="2" s="1"/>
  <c r="G123" i="2"/>
  <c r="H123" i="2" s="1"/>
  <c r="E90" i="2"/>
  <c r="G90" i="2"/>
  <c r="I90" i="2"/>
  <c r="K90" i="2"/>
  <c r="C90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92" i="2"/>
  <c r="C117" i="2"/>
  <c r="C118" i="2"/>
  <c r="C119" i="2"/>
  <c r="C120" i="2"/>
  <c r="C121" i="2"/>
  <c r="C122" i="2"/>
  <c r="C123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92" i="2"/>
  <c r="D53" i="2"/>
  <c r="G82" i="2"/>
  <c r="H82" i="2"/>
  <c r="G83" i="2"/>
  <c r="H83" i="2"/>
  <c r="G84" i="2"/>
  <c r="H84" i="2"/>
  <c r="G52" i="2"/>
  <c r="H52" i="2"/>
  <c r="I52" i="2"/>
  <c r="J52" i="2"/>
  <c r="K52" i="2"/>
  <c r="L52" i="2"/>
  <c r="G53" i="2"/>
  <c r="H53" i="2"/>
  <c r="I53" i="2"/>
  <c r="J53" i="2"/>
  <c r="K53" i="2"/>
  <c r="L53" i="2"/>
  <c r="G54" i="2"/>
  <c r="H54" i="2"/>
  <c r="I54" i="2"/>
  <c r="J54" i="2"/>
  <c r="K54" i="2"/>
  <c r="L54" i="2"/>
  <c r="G55" i="2"/>
  <c r="H55" i="2"/>
  <c r="I55" i="2"/>
  <c r="J55" i="2"/>
  <c r="K55" i="2"/>
  <c r="L55" i="2"/>
  <c r="G56" i="2"/>
  <c r="H56" i="2"/>
  <c r="I56" i="2"/>
  <c r="J56" i="2"/>
  <c r="K56" i="2"/>
  <c r="L56" i="2"/>
  <c r="G57" i="2"/>
  <c r="H57" i="2"/>
  <c r="I57" i="2"/>
  <c r="J57" i="2"/>
  <c r="K57" i="2"/>
  <c r="L57" i="2"/>
  <c r="G58" i="2"/>
  <c r="H58" i="2"/>
  <c r="I58" i="2"/>
  <c r="J58" i="2"/>
  <c r="K58" i="2"/>
  <c r="L58" i="2"/>
  <c r="G59" i="2"/>
  <c r="H59" i="2"/>
  <c r="I59" i="2"/>
  <c r="J59" i="2"/>
  <c r="K59" i="2"/>
  <c r="L59" i="2"/>
  <c r="G60" i="2"/>
  <c r="H60" i="2"/>
  <c r="I60" i="2"/>
  <c r="J60" i="2"/>
  <c r="K60" i="2"/>
  <c r="L60" i="2"/>
  <c r="G61" i="2"/>
  <c r="H61" i="2"/>
  <c r="I61" i="2"/>
  <c r="J61" i="2"/>
  <c r="K61" i="2"/>
  <c r="L61" i="2"/>
  <c r="G62" i="2"/>
  <c r="H62" i="2"/>
  <c r="K62" i="2"/>
  <c r="L62" i="2"/>
  <c r="G63" i="2"/>
  <c r="H63" i="2"/>
  <c r="K63" i="2"/>
  <c r="L63" i="2"/>
  <c r="G64" i="2"/>
  <c r="H64" i="2"/>
  <c r="K64" i="2"/>
  <c r="L64" i="2"/>
  <c r="G65" i="2"/>
  <c r="H65" i="2"/>
  <c r="K65" i="2"/>
  <c r="L65" i="2"/>
  <c r="G66" i="2"/>
  <c r="H66" i="2"/>
  <c r="K66" i="2"/>
  <c r="L66" i="2"/>
  <c r="G67" i="2"/>
  <c r="H67" i="2"/>
  <c r="K67" i="2"/>
  <c r="L67" i="2"/>
  <c r="G68" i="2"/>
  <c r="H68" i="2"/>
  <c r="K68" i="2"/>
  <c r="L68" i="2"/>
  <c r="G69" i="2"/>
  <c r="H69" i="2"/>
  <c r="K69" i="2"/>
  <c r="L69" i="2"/>
  <c r="G70" i="2"/>
  <c r="H70" i="2"/>
  <c r="K70" i="2"/>
  <c r="L70" i="2"/>
  <c r="G71" i="2"/>
  <c r="H71" i="2"/>
  <c r="K71" i="2"/>
  <c r="L71" i="2"/>
  <c r="G72" i="2"/>
  <c r="H72" i="2"/>
  <c r="K72" i="2"/>
  <c r="L72" i="2"/>
  <c r="G73" i="2"/>
  <c r="H73" i="2"/>
  <c r="K73" i="2"/>
  <c r="L73" i="2"/>
  <c r="G74" i="2"/>
  <c r="H74" i="2"/>
  <c r="K74" i="2"/>
  <c r="L74" i="2"/>
  <c r="G75" i="2"/>
  <c r="H75" i="2"/>
  <c r="K75" i="2"/>
  <c r="L75" i="2"/>
  <c r="G76" i="2"/>
  <c r="H76" i="2"/>
  <c r="K76" i="2"/>
  <c r="L76" i="2"/>
  <c r="G77" i="2"/>
  <c r="H77" i="2"/>
  <c r="K77" i="2"/>
  <c r="L77" i="2"/>
  <c r="G78" i="2"/>
  <c r="H78" i="2"/>
  <c r="G79" i="2"/>
  <c r="H79" i="2"/>
  <c r="G80" i="2"/>
  <c r="H80" i="2"/>
  <c r="G81" i="2"/>
  <c r="H81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52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52" i="2"/>
  <c r="C51" i="2"/>
  <c r="C81" i="2"/>
  <c r="C82" i="2"/>
  <c r="C83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52" i="2"/>
  <c r="L35" i="1"/>
  <c r="L34" i="1"/>
  <c r="F34" i="1"/>
  <c r="E34" i="1"/>
  <c r="L33" i="1"/>
  <c r="F33" i="1"/>
  <c r="E33" i="1"/>
  <c r="L32" i="1"/>
  <c r="H32" i="1"/>
  <c r="F32" i="1"/>
  <c r="E32" i="1"/>
  <c r="L31" i="1"/>
  <c r="H31" i="1"/>
  <c r="F31" i="1"/>
  <c r="E31" i="1"/>
  <c r="L30" i="1"/>
  <c r="H30" i="1"/>
  <c r="F30" i="1"/>
  <c r="E30" i="1"/>
  <c r="L29" i="1"/>
  <c r="H29" i="1"/>
  <c r="F29" i="1"/>
  <c r="E29" i="1"/>
  <c r="V28" i="1"/>
  <c r="L28" i="1"/>
  <c r="H28" i="1"/>
  <c r="F28" i="1"/>
  <c r="E28" i="1"/>
  <c r="V27" i="1"/>
  <c r="L27" i="1"/>
  <c r="H27" i="1"/>
  <c r="F27" i="1"/>
  <c r="E27" i="1"/>
  <c r="V26" i="1"/>
  <c r="L26" i="1"/>
  <c r="H26" i="1"/>
  <c r="F26" i="1"/>
  <c r="E26" i="1"/>
  <c r="V25" i="1"/>
  <c r="L25" i="1"/>
  <c r="H25" i="1"/>
  <c r="F25" i="1"/>
  <c r="E25" i="1"/>
  <c r="V24" i="1"/>
  <c r="L24" i="1"/>
  <c r="H24" i="1"/>
  <c r="F24" i="1"/>
  <c r="E24" i="1"/>
  <c r="V23" i="1"/>
  <c r="L23" i="1"/>
  <c r="H23" i="1"/>
  <c r="F23" i="1"/>
  <c r="E23" i="1"/>
  <c r="V22" i="1"/>
  <c r="L22" i="1"/>
  <c r="H22" i="1"/>
  <c r="F22" i="1"/>
  <c r="E22" i="1"/>
  <c r="V21" i="1"/>
  <c r="T21" i="1"/>
  <c r="L21" i="1"/>
  <c r="H21" i="1"/>
  <c r="F21" i="1"/>
  <c r="E21" i="1"/>
  <c r="V20" i="1"/>
  <c r="L20" i="1"/>
  <c r="H20" i="1"/>
  <c r="F20" i="1"/>
  <c r="E20" i="1"/>
  <c r="V19" i="1"/>
  <c r="L19" i="1"/>
  <c r="H19" i="1"/>
  <c r="F19" i="1"/>
  <c r="E19" i="1"/>
  <c r="V18" i="1"/>
  <c r="L18" i="1"/>
  <c r="H18" i="1"/>
  <c r="F18" i="1"/>
  <c r="E18" i="1"/>
  <c r="V17" i="1"/>
  <c r="L17" i="1"/>
  <c r="H17" i="1"/>
  <c r="F17" i="1"/>
  <c r="E17" i="1"/>
  <c r="V16" i="1"/>
  <c r="L16" i="1"/>
  <c r="H16" i="1"/>
  <c r="F16" i="1"/>
  <c r="E16" i="1"/>
  <c r="V15" i="1"/>
  <c r="L15" i="1"/>
  <c r="H15" i="1"/>
  <c r="F15" i="1"/>
  <c r="E15" i="1"/>
  <c r="V14" i="1"/>
  <c r="L14" i="1"/>
  <c r="H14" i="1"/>
  <c r="F14" i="1"/>
  <c r="E14" i="1"/>
  <c r="V13" i="1"/>
  <c r="L13" i="1"/>
  <c r="H13" i="1"/>
  <c r="F13" i="1"/>
  <c r="E13" i="1"/>
  <c r="V12" i="1"/>
  <c r="Q12" i="1"/>
  <c r="L12" i="1"/>
  <c r="H12" i="1"/>
  <c r="F12" i="1"/>
  <c r="E12" i="1"/>
  <c r="V11" i="1"/>
  <c r="Q11" i="1"/>
  <c r="L11" i="1"/>
  <c r="H11" i="1"/>
  <c r="F11" i="1"/>
  <c r="E11" i="1"/>
  <c r="V10" i="1"/>
  <c r="Q10" i="1"/>
  <c r="L10" i="1"/>
  <c r="H10" i="1"/>
  <c r="F10" i="1"/>
  <c r="E10" i="1"/>
  <c r="V9" i="1"/>
  <c r="Q9" i="1"/>
  <c r="L9" i="1"/>
  <c r="H9" i="1"/>
  <c r="F9" i="1"/>
  <c r="E9" i="1"/>
  <c r="V8" i="1"/>
  <c r="Q8" i="1"/>
  <c r="L8" i="1"/>
  <c r="H8" i="1"/>
  <c r="F8" i="1"/>
  <c r="E8" i="1"/>
  <c r="V7" i="1"/>
  <c r="Q7" i="1"/>
  <c r="L7" i="1"/>
  <c r="H7" i="1"/>
  <c r="F7" i="1"/>
  <c r="E7" i="1"/>
  <c r="V6" i="1"/>
  <c r="Q6" i="1"/>
  <c r="L6" i="1"/>
  <c r="H6" i="1"/>
  <c r="F6" i="1"/>
  <c r="E6" i="1"/>
  <c r="V5" i="1"/>
  <c r="Q5" i="1"/>
  <c r="L5" i="1"/>
  <c r="H5" i="1"/>
  <c r="F5" i="1"/>
  <c r="E5" i="1"/>
  <c r="V4" i="1"/>
  <c r="Q4" i="1"/>
  <c r="L4" i="1"/>
  <c r="H4" i="1"/>
  <c r="F4" i="1"/>
  <c r="E4" i="1"/>
  <c r="V3" i="1"/>
  <c r="Q3" i="1"/>
  <c r="L3" i="1"/>
  <c r="H3" i="1"/>
  <c r="F3" i="1"/>
  <c r="E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F2" i="1"/>
</calcChain>
</file>

<file path=xl/sharedStrings.xml><?xml version="1.0" encoding="utf-8"?>
<sst xmlns="http://schemas.openxmlformats.org/spreadsheetml/2006/main" count="47" uniqueCount="24">
  <si>
    <t>Time (+1s)</t>
  </si>
  <si>
    <t>Temperature (+0.1C)</t>
  </si>
  <si>
    <t>Pressure (+0.25psi)</t>
  </si>
  <si>
    <t>Pressure (kpa)</t>
  </si>
  <si>
    <t>Pressure</t>
  </si>
  <si>
    <t>Temperature</t>
  </si>
  <si>
    <t>Raw data</t>
  </si>
  <si>
    <t>Trial 1</t>
  </si>
  <si>
    <t>Trial 2</t>
  </si>
  <si>
    <t>Trial 3</t>
  </si>
  <si>
    <t>Trial 4</t>
  </si>
  <si>
    <t>Trial 5</t>
  </si>
  <si>
    <t>Unit conversion</t>
  </si>
  <si>
    <t>https://en.wikipedia.org/wiki/Pound_per_square_inch</t>
  </si>
  <si>
    <t>Psi =&gt; kPa</t>
  </si>
  <si>
    <t>Temperature (±0.1C)</t>
  </si>
  <si>
    <t>Pressure (±0.25psi)</t>
  </si>
  <si>
    <t>Uncertainties</t>
  </si>
  <si>
    <t>P (kPa) Relative Error</t>
  </si>
  <si>
    <t>Pressure (kPa)</t>
  </si>
  <si>
    <t>P (kPa) Absolute Error</t>
  </si>
  <si>
    <t>Temperature Unc</t>
  </si>
  <si>
    <t>Pressure Unc</t>
  </si>
  <si>
    <t>Graphing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</si>
</sst>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69" formatCode="0.000E+00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7" fillId="7" borderId="0" xfId="3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166" fontId="0" fillId="0" borderId="0" xfId="0" applyNumberFormat="1"/>
    <xf numFmtId="169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NZ"/>
              <a:t>Temperature of gas (C) against pressure exerted by gas (Pa)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Sheet1!$F$2:$F$2</c:f>
              <c:strCache>
                <c:ptCount val="1"/>
                <c:pt idx="0">
                  <c:v>Temperature (+0.1C)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2066758208846382"/>
                  <c:y val="0.4741264708424392"/>
                </c:manualLayout>
              </c:layout>
              <c:numFmt formatCode="General" sourceLinked="0"/>
            </c:trendlineLbl>
          </c:trendline>
          <c:xVal>
            <c:numRef>
              <c:f>Sheet1!$E$3:$E$34</c:f>
              <c:numCache>
                <c:formatCode>General</c:formatCode>
                <c:ptCount val="32"/>
                <c:pt idx="0">
                  <c:v>103.42139999999999</c:v>
                </c:pt>
                <c:pt idx="1">
                  <c:v>103.42139999999999</c:v>
                </c:pt>
                <c:pt idx="2">
                  <c:v>103.42139999999999</c:v>
                </c:pt>
                <c:pt idx="3">
                  <c:v>106.86878</c:v>
                </c:pt>
                <c:pt idx="4">
                  <c:v>110.31616</c:v>
                </c:pt>
                <c:pt idx="5">
                  <c:v>110.31616</c:v>
                </c:pt>
                <c:pt idx="6">
                  <c:v>113.76353999999999</c:v>
                </c:pt>
                <c:pt idx="7">
                  <c:v>115.48723</c:v>
                </c:pt>
                <c:pt idx="8">
                  <c:v>117.21092</c:v>
                </c:pt>
                <c:pt idx="9">
                  <c:v>117.21092</c:v>
                </c:pt>
                <c:pt idx="10">
                  <c:v>120.6583</c:v>
                </c:pt>
                <c:pt idx="11">
                  <c:v>122.38199</c:v>
                </c:pt>
                <c:pt idx="12">
                  <c:v>124.10567999999999</c:v>
                </c:pt>
                <c:pt idx="13">
                  <c:v>124.10567999999999</c:v>
                </c:pt>
                <c:pt idx="14">
                  <c:v>127.55306</c:v>
                </c:pt>
                <c:pt idx="15">
                  <c:v>129.27674999999999</c:v>
                </c:pt>
                <c:pt idx="16">
                  <c:v>131.00044</c:v>
                </c:pt>
                <c:pt idx="17">
                  <c:v>129.27674999999999</c:v>
                </c:pt>
                <c:pt idx="18">
                  <c:v>127.55306</c:v>
                </c:pt>
                <c:pt idx="19">
                  <c:v>127.55306</c:v>
                </c:pt>
                <c:pt idx="20">
                  <c:v>127.55306</c:v>
                </c:pt>
                <c:pt idx="21">
                  <c:v>127.55306</c:v>
                </c:pt>
                <c:pt idx="22">
                  <c:v>125.82937</c:v>
                </c:pt>
                <c:pt idx="23">
                  <c:v>124.10567999999999</c:v>
                </c:pt>
                <c:pt idx="24">
                  <c:v>124.10567999999999</c:v>
                </c:pt>
                <c:pt idx="25">
                  <c:v>124.10567999999999</c:v>
                </c:pt>
                <c:pt idx="26">
                  <c:v>124.10567999999999</c:v>
                </c:pt>
                <c:pt idx="27">
                  <c:v>122.38199</c:v>
                </c:pt>
                <c:pt idx="28">
                  <c:v>122.38199</c:v>
                </c:pt>
                <c:pt idx="29">
                  <c:v>120.6583</c:v>
                </c:pt>
                <c:pt idx="30">
                  <c:v>117.21092</c:v>
                </c:pt>
                <c:pt idx="31">
                  <c:v>117.21092</c:v>
                </c:pt>
              </c:numCache>
            </c:numRef>
          </c:xVal>
          <c:yVal>
            <c:numRef>
              <c:f>Sheet1!$F$3:$F$34</c:f>
              <c:numCache>
                <c:formatCode>General</c:formatCode>
                <c:ptCount val="32"/>
                <c:pt idx="0">
                  <c:v>22.5</c:v>
                </c:pt>
                <c:pt idx="1">
                  <c:v>25.3</c:v>
                </c:pt>
                <c:pt idx="2">
                  <c:v>29.7</c:v>
                </c:pt>
                <c:pt idx="3">
                  <c:v>36.6</c:v>
                </c:pt>
                <c:pt idx="4">
                  <c:v>42.5</c:v>
                </c:pt>
                <c:pt idx="5">
                  <c:v>49</c:v>
                </c:pt>
                <c:pt idx="6">
                  <c:v>56</c:v>
                </c:pt>
                <c:pt idx="7">
                  <c:v>61.5</c:v>
                </c:pt>
                <c:pt idx="8">
                  <c:v>68.599999999999994</c:v>
                </c:pt>
                <c:pt idx="9">
                  <c:v>77.099999999999994</c:v>
                </c:pt>
                <c:pt idx="10">
                  <c:v>80.5</c:v>
                </c:pt>
                <c:pt idx="11">
                  <c:v>85.6</c:v>
                </c:pt>
                <c:pt idx="12">
                  <c:v>90.7</c:v>
                </c:pt>
                <c:pt idx="13">
                  <c:v>96.6</c:v>
                </c:pt>
                <c:pt idx="14">
                  <c:v>100.3</c:v>
                </c:pt>
                <c:pt idx="15">
                  <c:v>102.2</c:v>
                </c:pt>
                <c:pt idx="16">
                  <c:v>102.7</c:v>
                </c:pt>
                <c:pt idx="17">
                  <c:v>101</c:v>
                </c:pt>
                <c:pt idx="18">
                  <c:v>100.1</c:v>
                </c:pt>
                <c:pt idx="19">
                  <c:v>99.2</c:v>
                </c:pt>
                <c:pt idx="20">
                  <c:v>97.3</c:v>
                </c:pt>
                <c:pt idx="21">
                  <c:v>95.4</c:v>
                </c:pt>
                <c:pt idx="22">
                  <c:v>93.1</c:v>
                </c:pt>
                <c:pt idx="23">
                  <c:v>92</c:v>
                </c:pt>
                <c:pt idx="24">
                  <c:v>89.1</c:v>
                </c:pt>
                <c:pt idx="25">
                  <c:v>87.7</c:v>
                </c:pt>
                <c:pt idx="26">
                  <c:v>86.4</c:v>
                </c:pt>
                <c:pt idx="27">
                  <c:v>83.2</c:v>
                </c:pt>
                <c:pt idx="28">
                  <c:v>80.400000000000006</c:v>
                </c:pt>
                <c:pt idx="29">
                  <c:v>75.400000000000006</c:v>
                </c:pt>
                <c:pt idx="30">
                  <c:v>71</c:v>
                </c:pt>
                <c:pt idx="31">
                  <c:v>67.2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7-489D-8EB9-33CF33E02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75376"/>
        <c:axId val="524074392"/>
      </c:scatterChart>
      <c:valAx>
        <c:axId val="5240743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NZ"/>
                  <a:t>Temperature of gas (C)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4075376"/>
        <c:crossesAt val="0"/>
        <c:crossBetween val="midCat"/>
      </c:valAx>
      <c:valAx>
        <c:axId val="52407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NZ"/>
                  <a:t>Pressure exerted by gas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407439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Sheet1!$I$2:$I$2</c:f>
              <c:strCache>
                <c:ptCount val="1"/>
                <c:pt idx="0">
                  <c:v>Temperature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Sheet1!$H$3:$H$32</c:f>
              <c:numCache>
                <c:formatCode>General</c:formatCode>
                <c:ptCount val="30"/>
                <c:pt idx="0">
                  <c:v>101.69771</c:v>
                </c:pt>
                <c:pt idx="1">
                  <c:v>101.69771</c:v>
                </c:pt>
                <c:pt idx="2">
                  <c:v>103.42139999999999</c:v>
                </c:pt>
                <c:pt idx="3">
                  <c:v>105.14509</c:v>
                </c:pt>
                <c:pt idx="4">
                  <c:v>105.14509</c:v>
                </c:pt>
                <c:pt idx="5">
                  <c:v>108.59246999999999</c:v>
                </c:pt>
                <c:pt idx="6">
                  <c:v>110.31616</c:v>
                </c:pt>
                <c:pt idx="7">
                  <c:v>112.03985</c:v>
                </c:pt>
                <c:pt idx="8">
                  <c:v>113.76353999999999</c:v>
                </c:pt>
                <c:pt idx="9">
                  <c:v>117.21092</c:v>
                </c:pt>
                <c:pt idx="10">
                  <c:v>117.21092</c:v>
                </c:pt>
                <c:pt idx="11">
                  <c:v>118.93460999999999</c:v>
                </c:pt>
                <c:pt idx="12">
                  <c:v>120.6583</c:v>
                </c:pt>
                <c:pt idx="13">
                  <c:v>124.10567999999999</c:v>
                </c:pt>
                <c:pt idx="14">
                  <c:v>124.10567999999999</c:v>
                </c:pt>
                <c:pt idx="15">
                  <c:v>125.82937</c:v>
                </c:pt>
                <c:pt idx="16">
                  <c:v>125.82937</c:v>
                </c:pt>
                <c:pt idx="17">
                  <c:v>124.10567999999999</c:v>
                </c:pt>
                <c:pt idx="18">
                  <c:v>124.10567999999999</c:v>
                </c:pt>
                <c:pt idx="19">
                  <c:v>124.10567999999999</c:v>
                </c:pt>
                <c:pt idx="20">
                  <c:v>122.38199</c:v>
                </c:pt>
                <c:pt idx="21">
                  <c:v>122.38199</c:v>
                </c:pt>
                <c:pt idx="22">
                  <c:v>120.6583</c:v>
                </c:pt>
                <c:pt idx="23">
                  <c:v>118.93460999999999</c:v>
                </c:pt>
                <c:pt idx="24">
                  <c:v>117.21092</c:v>
                </c:pt>
                <c:pt idx="25">
                  <c:v>117.21092</c:v>
                </c:pt>
                <c:pt idx="26">
                  <c:v>115.48723</c:v>
                </c:pt>
                <c:pt idx="27">
                  <c:v>113.76353999999999</c:v>
                </c:pt>
                <c:pt idx="28">
                  <c:v>112.03985</c:v>
                </c:pt>
                <c:pt idx="29">
                  <c:v>110.31616</c:v>
                </c:pt>
              </c:numCache>
            </c:numRef>
          </c:xVal>
          <c:yVal>
            <c:numRef>
              <c:f>Sheet1!$I$3:$I$32</c:f>
              <c:numCache>
                <c:formatCode>General</c:formatCode>
                <c:ptCount val="30"/>
                <c:pt idx="0">
                  <c:v>18.3</c:v>
                </c:pt>
                <c:pt idx="1">
                  <c:v>18.399999999999999</c:v>
                </c:pt>
                <c:pt idx="2">
                  <c:v>22</c:v>
                </c:pt>
                <c:pt idx="3">
                  <c:v>28.6</c:v>
                </c:pt>
                <c:pt idx="4">
                  <c:v>34</c:v>
                </c:pt>
                <c:pt idx="5">
                  <c:v>40.9</c:v>
                </c:pt>
                <c:pt idx="6">
                  <c:v>48.4</c:v>
                </c:pt>
                <c:pt idx="7">
                  <c:v>54.4</c:v>
                </c:pt>
                <c:pt idx="8">
                  <c:v>60.5</c:v>
                </c:pt>
                <c:pt idx="9">
                  <c:v>67.400000000000006</c:v>
                </c:pt>
                <c:pt idx="10">
                  <c:v>73.5</c:v>
                </c:pt>
                <c:pt idx="11">
                  <c:v>79.2</c:v>
                </c:pt>
                <c:pt idx="12">
                  <c:v>84.6</c:v>
                </c:pt>
                <c:pt idx="13">
                  <c:v>90.7</c:v>
                </c:pt>
                <c:pt idx="14">
                  <c:v>95.7</c:v>
                </c:pt>
                <c:pt idx="15">
                  <c:v>100.4</c:v>
                </c:pt>
                <c:pt idx="16">
                  <c:v>99.8</c:v>
                </c:pt>
                <c:pt idx="17">
                  <c:v>94</c:v>
                </c:pt>
                <c:pt idx="18">
                  <c:v>93.1</c:v>
                </c:pt>
                <c:pt idx="19">
                  <c:v>89.1</c:v>
                </c:pt>
                <c:pt idx="20">
                  <c:v>87.7</c:v>
                </c:pt>
                <c:pt idx="21">
                  <c:v>86.1</c:v>
                </c:pt>
                <c:pt idx="22">
                  <c:v>84.4</c:v>
                </c:pt>
                <c:pt idx="23">
                  <c:v>80.400000000000006</c:v>
                </c:pt>
                <c:pt idx="24">
                  <c:v>75.599999999999994</c:v>
                </c:pt>
                <c:pt idx="25">
                  <c:v>70.400000000000006</c:v>
                </c:pt>
                <c:pt idx="26">
                  <c:v>67.7</c:v>
                </c:pt>
                <c:pt idx="27">
                  <c:v>64.2</c:v>
                </c:pt>
                <c:pt idx="28">
                  <c:v>59.5</c:v>
                </c:pt>
                <c:pt idx="29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4-4850-A677-6D8364F47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70784"/>
        <c:axId val="524069144"/>
      </c:scatterChart>
      <c:valAx>
        <c:axId val="5240691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4070784"/>
        <c:crossesAt val="0"/>
        <c:crossBetween val="midCat"/>
      </c:valAx>
      <c:valAx>
        <c:axId val="52407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40691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Sheet1!$M$2:$M$2</c:f>
              <c:strCache>
                <c:ptCount val="1"/>
                <c:pt idx="0">
                  <c:v>Temperature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Sheet1!$L$3:$L$35</c:f>
              <c:numCache>
                <c:formatCode>General</c:formatCode>
                <c:ptCount val="33"/>
                <c:pt idx="0">
                  <c:v>98.250329999999991</c:v>
                </c:pt>
                <c:pt idx="1">
                  <c:v>99.974019999999996</c:v>
                </c:pt>
                <c:pt idx="2">
                  <c:v>101.69771</c:v>
                </c:pt>
                <c:pt idx="3">
                  <c:v>103.42139999999999</c:v>
                </c:pt>
                <c:pt idx="4">
                  <c:v>105.14509</c:v>
                </c:pt>
                <c:pt idx="5">
                  <c:v>106.86878</c:v>
                </c:pt>
                <c:pt idx="6">
                  <c:v>108.59246999999999</c:v>
                </c:pt>
                <c:pt idx="7">
                  <c:v>110.31616</c:v>
                </c:pt>
                <c:pt idx="8">
                  <c:v>112.03985</c:v>
                </c:pt>
                <c:pt idx="9">
                  <c:v>113.76353999999999</c:v>
                </c:pt>
                <c:pt idx="10">
                  <c:v>115.48723</c:v>
                </c:pt>
                <c:pt idx="11">
                  <c:v>117.21092</c:v>
                </c:pt>
                <c:pt idx="12">
                  <c:v>118.93460999999999</c:v>
                </c:pt>
                <c:pt idx="13">
                  <c:v>120.6583</c:v>
                </c:pt>
                <c:pt idx="14">
                  <c:v>122.38199</c:v>
                </c:pt>
                <c:pt idx="15">
                  <c:v>124.10567999999999</c:v>
                </c:pt>
                <c:pt idx="16">
                  <c:v>124.10567999999999</c:v>
                </c:pt>
                <c:pt idx="17">
                  <c:v>122.38199</c:v>
                </c:pt>
                <c:pt idx="18">
                  <c:v>120.6583</c:v>
                </c:pt>
                <c:pt idx="19">
                  <c:v>120.6583</c:v>
                </c:pt>
                <c:pt idx="20">
                  <c:v>120.6583</c:v>
                </c:pt>
                <c:pt idx="21">
                  <c:v>118.93460999999999</c:v>
                </c:pt>
                <c:pt idx="22">
                  <c:v>118.93460999999999</c:v>
                </c:pt>
                <c:pt idx="23">
                  <c:v>117.21092</c:v>
                </c:pt>
                <c:pt idx="24">
                  <c:v>117.21092</c:v>
                </c:pt>
                <c:pt idx="25">
                  <c:v>117.21092</c:v>
                </c:pt>
                <c:pt idx="26">
                  <c:v>115.48723</c:v>
                </c:pt>
                <c:pt idx="27">
                  <c:v>115.48723</c:v>
                </c:pt>
                <c:pt idx="28">
                  <c:v>115.48723</c:v>
                </c:pt>
                <c:pt idx="29">
                  <c:v>113.76353999999999</c:v>
                </c:pt>
                <c:pt idx="30">
                  <c:v>113.76353999999999</c:v>
                </c:pt>
                <c:pt idx="31">
                  <c:v>113.76353999999999</c:v>
                </c:pt>
                <c:pt idx="32">
                  <c:v>112.03985</c:v>
                </c:pt>
              </c:numCache>
            </c:numRef>
          </c:xVal>
          <c:yVal>
            <c:numRef>
              <c:f>Sheet1!$M$3:$M$35</c:f>
              <c:numCache>
                <c:formatCode>General</c:formatCode>
                <c:ptCount val="33"/>
                <c:pt idx="0">
                  <c:v>19.5</c:v>
                </c:pt>
                <c:pt idx="1">
                  <c:v>23</c:v>
                </c:pt>
                <c:pt idx="2">
                  <c:v>28</c:v>
                </c:pt>
                <c:pt idx="3">
                  <c:v>33</c:v>
                </c:pt>
                <c:pt idx="4">
                  <c:v>44</c:v>
                </c:pt>
                <c:pt idx="5">
                  <c:v>47.2</c:v>
                </c:pt>
                <c:pt idx="6">
                  <c:v>50.5</c:v>
                </c:pt>
                <c:pt idx="7">
                  <c:v>55.2</c:v>
                </c:pt>
                <c:pt idx="8">
                  <c:v>63.1</c:v>
                </c:pt>
                <c:pt idx="9">
                  <c:v>66.400000000000006</c:v>
                </c:pt>
                <c:pt idx="10">
                  <c:v>70</c:v>
                </c:pt>
                <c:pt idx="11">
                  <c:v>78</c:v>
                </c:pt>
                <c:pt idx="12">
                  <c:v>86.2</c:v>
                </c:pt>
                <c:pt idx="13">
                  <c:v>90</c:v>
                </c:pt>
                <c:pt idx="14">
                  <c:v>92</c:v>
                </c:pt>
                <c:pt idx="15">
                  <c:v>98.6</c:v>
                </c:pt>
                <c:pt idx="16">
                  <c:v>95.4</c:v>
                </c:pt>
                <c:pt idx="17">
                  <c:v>89.4</c:v>
                </c:pt>
                <c:pt idx="18">
                  <c:v>86.5</c:v>
                </c:pt>
                <c:pt idx="19">
                  <c:v>84.6</c:v>
                </c:pt>
                <c:pt idx="20">
                  <c:v>83</c:v>
                </c:pt>
                <c:pt idx="21">
                  <c:v>79</c:v>
                </c:pt>
                <c:pt idx="22">
                  <c:v>77</c:v>
                </c:pt>
                <c:pt idx="23">
                  <c:v>75</c:v>
                </c:pt>
                <c:pt idx="24">
                  <c:v>73</c:v>
                </c:pt>
                <c:pt idx="25">
                  <c:v>71.3</c:v>
                </c:pt>
                <c:pt idx="26">
                  <c:v>68.5</c:v>
                </c:pt>
                <c:pt idx="27">
                  <c:v>67</c:v>
                </c:pt>
                <c:pt idx="28">
                  <c:v>65.599999999999994</c:v>
                </c:pt>
                <c:pt idx="29">
                  <c:v>64.400000000000006</c:v>
                </c:pt>
                <c:pt idx="30">
                  <c:v>63</c:v>
                </c:pt>
                <c:pt idx="31">
                  <c:v>62.3</c:v>
                </c:pt>
                <c:pt idx="32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E-4E8D-AB15-B03FF8CBD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72752"/>
        <c:axId val="524072096"/>
      </c:scatterChart>
      <c:valAx>
        <c:axId val="524072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4072752"/>
        <c:crossesAt val="0"/>
        <c:crossBetween val="midCat"/>
      </c:valAx>
      <c:valAx>
        <c:axId val="52407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40720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Sheet1!$R$2:$R$2</c:f>
              <c:strCache>
                <c:ptCount val="1"/>
                <c:pt idx="0">
                  <c:v>Temperature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Sheet1!$Q$3:$Q$12</c:f>
              <c:numCache>
                <c:formatCode>General</c:formatCode>
                <c:ptCount val="10"/>
                <c:pt idx="0">
                  <c:v>99.974019999999996</c:v>
                </c:pt>
                <c:pt idx="1">
                  <c:v>101.69771</c:v>
                </c:pt>
                <c:pt idx="2">
                  <c:v>103.42139999999999</c:v>
                </c:pt>
                <c:pt idx="3">
                  <c:v>105.14509</c:v>
                </c:pt>
                <c:pt idx="4">
                  <c:v>106.86878</c:v>
                </c:pt>
                <c:pt idx="5">
                  <c:v>110.31616</c:v>
                </c:pt>
                <c:pt idx="6">
                  <c:v>112.03985</c:v>
                </c:pt>
                <c:pt idx="7">
                  <c:v>113.76353999999999</c:v>
                </c:pt>
                <c:pt idx="8">
                  <c:v>115.48723</c:v>
                </c:pt>
                <c:pt idx="9">
                  <c:v>117.21092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19.7</c:v>
                </c:pt>
                <c:pt idx="1">
                  <c:v>23.4</c:v>
                </c:pt>
                <c:pt idx="2">
                  <c:v>32.4</c:v>
                </c:pt>
                <c:pt idx="3">
                  <c:v>40.299999999999997</c:v>
                </c:pt>
                <c:pt idx="4">
                  <c:v>45.7</c:v>
                </c:pt>
                <c:pt idx="5">
                  <c:v>55.5</c:v>
                </c:pt>
                <c:pt idx="6">
                  <c:v>62.2</c:v>
                </c:pt>
                <c:pt idx="7">
                  <c:v>64.5</c:v>
                </c:pt>
                <c:pt idx="8">
                  <c:v>67.599999999999994</c:v>
                </c:pt>
                <c:pt idx="9">
                  <c:v>74.599999999999994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3-4DDE-AE8A-27A60EF42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82152"/>
        <c:axId val="525281824"/>
      </c:scatterChart>
      <c:valAx>
        <c:axId val="525281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5282152"/>
        <c:crossesAt val="0"/>
        <c:crossBetween val="midCat"/>
      </c:valAx>
      <c:valAx>
        <c:axId val="52528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52818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Sheet1!$W$2:$W$2</c:f>
              <c:strCache>
                <c:ptCount val="1"/>
                <c:pt idx="0">
                  <c:v>Temperature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Sheet1!$V$3:$V$28</c:f>
              <c:numCache>
                <c:formatCode>General</c:formatCode>
                <c:ptCount val="26"/>
                <c:pt idx="0">
                  <c:v>99.974019999999996</c:v>
                </c:pt>
                <c:pt idx="1">
                  <c:v>101.69771</c:v>
                </c:pt>
                <c:pt idx="2">
                  <c:v>103.42139999999999</c:v>
                </c:pt>
                <c:pt idx="3">
                  <c:v>105.14509</c:v>
                </c:pt>
                <c:pt idx="4">
                  <c:v>106.86878</c:v>
                </c:pt>
                <c:pt idx="5">
                  <c:v>108.59246999999999</c:v>
                </c:pt>
                <c:pt idx="6">
                  <c:v>110.31616</c:v>
                </c:pt>
                <c:pt idx="7">
                  <c:v>112.03985</c:v>
                </c:pt>
                <c:pt idx="8">
                  <c:v>113.76353999999999</c:v>
                </c:pt>
                <c:pt idx="9">
                  <c:v>117.21092</c:v>
                </c:pt>
                <c:pt idx="10">
                  <c:v>117.21092</c:v>
                </c:pt>
                <c:pt idx="11">
                  <c:v>118.93460999999999</c:v>
                </c:pt>
                <c:pt idx="12">
                  <c:v>120.6583</c:v>
                </c:pt>
                <c:pt idx="13">
                  <c:v>124.10567999999999</c:v>
                </c:pt>
                <c:pt idx="14">
                  <c:v>124.10567999999999</c:v>
                </c:pt>
                <c:pt idx="15">
                  <c:v>124.10567999999999</c:v>
                </c:pt>
                <c:pt idx="16">
                  <c:v>124.10567999999999</c:v>
                </c:pt>
                <c:pt idx="17">
                  <c:v>120.6583</c:v>
                </c:pt>
                <c:pt idx="18">
                  <c:v>122.38199</c:v>
                </c:pt>
                <c:pt idx="19">
                  <c:v>120.6583</c:v>
                </c:pt>
                <c:pt idx="20">
                  <c:v>118.93460999999999</c:v>
                </c:pt>
                <c:pt idx="21">
                  <c:v>118.93460999999999</c:v>
                </c:pt>
                <c:pt idx="22">
                  <c:v>117.21092</c:v>
                </c:pt>
                <c:pt idx="23">
                  <c:v>115.48723</c:v>
                </c:pt>
                <c:pt idx="24">
                  <c:v>115.48723</c:v>
                </c:pt>
                <c:pt idx="25">
                  <c:v>113.76353999999999</c:v>
                </c:pt>
              </c:numCache>
            </c:numRef>
          </c:xVal>
          <c:yVal>
            <c:numRef>
              <c:f>Sheet1!$W$3:$W$28</c:f>
              <c:numCache>
                <c:formatCode>General</c:formatCode>
                <c:ptCount val="26"/>
                <c:pt idx="0">
                  <c:v>20.5</c:v>
                </c:pt>
                <c:pt idx="1">
                  <c:v>23.8</c:v>
                </c:pt>
                <c:pt idx="2">
                  <c:v>30</c:v>
                </c:pt>
                <c:pt idx="3">
                  <c:v>36.700000000000003</c:v>
                </c:pt>
                <c:pt idx="4">
                  <c:v>44.1</c:v>
                </c:pt>
                <c:pt idx="5">
                  <c:v>48.4</c:v>
                </c:pt>
                <c:pt idx="6">
                  <c:v>52.3</c:v>
                </c:pt>
                <c:pt idx="7">
                  <c:v>60</c:v>
                </c:pt>
                <c:pt idx="8">
                  <c:v>66</c:v>
                </c:pt>
                <c:pt idx="9">
                  <c:v>72.8</c:v>
                </c:pt>
                <c:pt idx="10">
                  <c:v>76.8</c:v>
                </c:pt>
                <c:pt idx="11">
                  <c:v>83</c:v>
                </c:pt>
                <c:pt idx="12">
                  <c:v>87.2</c:v>
                </c:pt>
                <c:pt idx="13">
                  <c:v>91.3</c:v>
                </c:pt>
                <c:pt idx="14">
                  <c:v>96.6</c:v>
                </c:pt>
                <c:pt idx="15">
                  <c:v>99.6</c:v>
                </c:pt>
                <c:pt idx="16">
                  <c:v>99.7</c:v>
                </c:pt>
                <c:pt idx="17">
                  <c:v>89</c:v>
                </c:pt>
                <c:pt idx="18">
                  <c:v>87.2</c:v>
                </c:pt>
                <c:pt idx="19">
                  <c:v>83.7</c:v>
                </c:pt>
                <c:pt idx="20">
                  <c:v>81.099999999999994</c:v>
                </c:pt>
                <c:pt idx="21">
                  <c:v>79</c:v>
                </c:pt>
                <c:pt idx="22">
                  <c:v>77</c:v>
                </c:pt>
                <c:pt idx="23">
                  <c:v>70</c:v>
                </c:pt>
                <c:pt idx="24">
                  <c:v>68</c:v>
                </c:pt>
                <c:pt idx="25">
                  <c:v>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8-4464-AF4B-6C85DD8BF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79856"/>
        <c:axId val="525283464"/>
      </c:scatterChart>
      <c:valAx>
        <c:axId val="5252834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5279856"/>
        <c:crossesAt val="0"/>
        <c:crossBetween val="midCat"/>
      </c:valAx>
      <c:valAx>
        <c:axId val="5252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252834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010759" y="7644960"/>
    <xdr:ext cx="5759640" cy="32396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D5DDA-91B8-47D7-A56F-18F4A29D0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1568240" y="7011720"/>
    <xdr:ext cx="5759640" cy="323964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EE788-9F8A-4383-80FE-A06BDAA56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954632" y="10123745"/>
    <xdr:ext cx="5759640" cy="323964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6B80E4-8265-456C-8ABE-9A3C3FA57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9210180" y="10035087"/>
    <xdr:ext cx="5759640" cy="323964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D33F26-0625-4089-B598-7368178B0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8634996" y="8785761"/>
    <xdr:ext cx="5759640" cy="323964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70D737-95FF-4AEF-8742-B134DB493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7"/>
  <sheetViews>
    <sheetView topLeftCell="I1" zoomScaleNormal="100" workbookViewId="0">
      <selection activeCell="W2" sqref="W2:X28"/>
    </sheetView>
  </sheetViews>
  <sheetFormatPr defaultRowHeight="14.25"/>
  <cols>
    <col min="1" max="2" width="10.625" customWidth="1"/>
    <col min="3" max="3" width="18.375" customWidth="1"/>
    <col min="4" max="4" width="25.25" customWidth="1"/>
    <col min="5" max="6" width="10.625" customWidth="1"/>
    <col min="7" max="7" width="13.375" customWidth="1"/>
    <col min="8" max="8" width="14.5" customWidth="1"/>
    <col min="9" max="24" width="10.625" customWidth="1"/>
  </cols>
  <sheetData>
    <row r="2" spans="2:24">
      <c r="B2" t="s">
        <v>0</v>
      </c>
      <c r="C2" t="s">
        <v>1</v>
      </c>
      <c r="D2" t="s">
        <v>2</v>
      </c>
      <c r="E2" t="s">
        <v>3</v>
      </c>
      <c r="F2" t="str">
        <f t="shared" ref="F2:F34" si="0">C2</f>
        <v>Temperature (+0.1C)</v>
      </c>
      <c r="H2" t="s">
        <v>4</v>
      </c>
      <c r="I2" t="s">
        <v>5</v>
      </c>
      <c r="J2" t="s">
        <v>4</v>
      </c>
      <c r="L2" t="s">
        <v>4</v>
      </c>
      <c r="M2" t="s">
        <v>5</v>
      </c>
      <c r="N2" t="s">
        <v>4</v>
      </c>
      <c r="Q2" t="s">
        <v>4</v>
      </c>
      <c r="R2" t="s">
        <v>5</v>
      </c>
      <c r="S2" t="s">
        <v>4</v>
      </c>
      <c r="V2" t="s">
        <v>4</v>
      </c>
      <c r="W2" t="s">
        <v>5</v>
      </c>
      <c r="X2" t="s">
        <v>4</v>
      </c>
    </row>
    <row r="3" spans="2:24">
      <c r="B3">
        <f>0</f>
        <v>0</v>
      </c>
      <c r="C3">
        <v>22.5</v>
      </c>
      <c r="D3">
        <v>15</v>
      </c>
      <c r="E3">
        <f t="shared" ref="E3:E34" si="1">D3* 6.89476</f>
        <v>103.42139999999999</v>
      </c>
      <c r="F3">
        <f t="shared" si="0"/>
        <v>22.5</v>
      </c>
      <c r="H3">
        <f t="shared" ref="H3:H32" si="2">J3*$B$37</f>
        <v>101.69771</v>
      </c>
      <c r="I3">
        <v>18.3</v>
      </c>
      <c r="J3">
        <v>14.75</v>
      </c>
      <c r="L3">
        <f t="shared" ref="L3:L35" si="3">$B$37*N3</f>
        <v>98.250329999999991</v>
      </c>
      <c r="M3">
        <v>19.5</v>
      </c>
      <c r="N3">
        <v>14.25</v>
      </c>
      <c r="Q3">
        <f t="shared" ref="Q3:Q12" si="4">$B$37*S3</f>
        <v>99.974019999999996</v>
      </c>
      <c r="R3">
        <v>19.7</v>
      </c>
      <c r="S3">
        <v>14.5</v>
      </c>
      <c r="V3">
        <f t="shared" ref="V3:V28" si="5">$B$37*X3</f>
        <v>99.974019999999996</v>
      </c>
      <c r="W3">
        <v>20.5</v>
      </c>
      <c r="X3">
        <v>14.5</v>
      </c>
    </row>
    <row r="4" spans="2:24">
      <c r="B4">
        <f t="shared" ref="B4:B34" si="6">B3+30</f>
        <v>30</v>
      </c>
      <c r="C4">
        <v>25.3</v>
      </c>
      <c r="D4">
        <v>15</v>
      </c>
      <c r="E4">
        <f t="shared" si="1"/>
        <v>103.42139999999999</v>
      </c>
      <c r="F4">
        <f t="shared" si="0"/>
        <v>25.3</v>
      </c>
      <c r="H4">
        <f t="shared" si="2"/>
        <v>101.69771</v>
      </c>
      <c r="I4">
        <v>18.399999999999999</v>
      </c>
      <c r="J4">
        <v>14.75</v>
      </c>
      <c r="L4">
        <f t="shared" si="3"/>
        <v>99.974019999999996</v>
      </c>
      <c r="M4">
        <v>23</v>
      </c>
      <c r="N4">
        <v>14.5</v>
      </c>
      <c r="Q4">
        <f t="shared" si="4"/>
        <v>101.69771</v>
      </c>
      <c r="R4">
        <v>23.4</v>
      </c>
      <c r="S4">
        <v>14.75</v>
      </c>
      <c r="V4">
        <f t="shared" si="5"/>
        <v>101.69771</v>
      </c>
      <c r="W4">
        <v>23.8</v>
      </c>
      <c r="X4">
        <v>14.75</v>
      </c>
    </row>
    <row r="5" spans="2:24">
      <c r="B5">
        <f t="shared" si="6"/>
        <v>60</v>
      </c>
      <c r="C5">
        <v>29.7</v>
      </c>
      <c r="D5">
        <v>15</v>
      </c>
      <c r="E5">
        <f t="shared" si="1"/>
        <v>103.42139999999999</v>
      </c>
      <c r="F5">
        <f t="shared" si="0"/>
        <v>29.7</v>
      </c>
      <c r="H5">
        <f t="shared" si="2"/>
        <v>103.42139999999999</v>
      </c>
      <c r="I5">
        <v>22</v>
      </c>
      <c r="J5">
        <v>15</v>
      </c>
      <c r="L5">
        <f t="shared" si="3"/>
        <v>101.69771</v>
      </c>
      <c r="M5">
        <v>28</v>
      </c>
      <c r="N5">
        <v>14.75</v>
      </c>
      <c r="Q5">
        <f t="shared" si="4"/>
        <v>103.42139999999999</v>
      </c>
      <c r="R5">
        <v>32.4</v>
      </c>
      <c r="S5">
        <v>15</v>
      </c>
      <c r="V5">
        <f t="shared" si="5"/>
        <v>103.42139999999999</v>
      </c>
      <c r="W5">
        <v>30</v>
      </c>
      <c r="X5">
        <v>15</v>
      </c>
    </row>
    <row r="6" spans="2:24">
      <c r="B6">
        <f t="shared" si="6"/>
        <v>90</v>
      </c>
      <c r="C6">
        <v>36.6</v>
      </c>
      <c r="D6">
        <v>15.5</v>
      </c>
      <c r="E6">
        <f t="shared" si="1"/>
        <v>106.86878</v>
      </c>
      <c r="F6">
        <f t="shared" si="0"/>
        <v>36.6</v>
      </c>
      <c r="H6">
        <f t="shared" si="2"/>
        <v>105.14509</v>
      </c>
      <c r="I6">
        <v>28.6</v>
      </c>
      <c r="J6">
        <v>15.25</v>
      </c>
      <c r="L6">
        <f t="shared" si="3"/>
        <v>103.42139999999999</v>
      </c>
      <c r="M6">
        <v>33</v>
      </c>
      <c r="N6">
        <v>15</v>
      </c>
      <c r="Q6">
        <f t="shared" si="4"/>
        <v>105.14509</v>
      </c>
      <c r="R6">
        <v>40.299999999999997</v>
      </c>
      <c r="S6">
        <v>15.25</v>
      </c>
      <c r="V6">
        <f t="shared" si="5"/>
        <v>105.14509</v>
      </c>
      <c r="W6">
        <v>36.700000000000003</v>
      </c>
      <c r="X6">
        <v>15.25</v>
      </c>
    </row>
    <row r="7" spans="2:24">
      <c r="B7">
        <f t="shared" si="6"/>
        <v>120</v>
      </c>
      <c r="C7">
        <v>42.5</v>
      </c>
      <c r="D7">
        <v>16</v>
      </c>
      <c r="E7">
        <f t="shared" si="1"/>
        <v>110.31616</v>
      </c>
      <c r="F7">
        <f t="shared" si="0"/>
        <v>42.5</v>
      </c>
      <c r="H7">
        <f t="shared" si="2"/>
        <v>105.14509</v>
      </c>
      <c r="I7">
        <v>34</v>
      </c>
      <c r="J7">
        <v>15.25</v>
      </c>
      <c r="L7">
        <f t="shared" si="3"/>
        <v>105.14509</v>
      </c>
      <c r="M7">
        <v>44</v>
      </c>
      <c r="N7">
        <v>15.25</v>
      </c>
      <c r="Q7">
        <f t="shared" si="4"/>
        <v>106.86878</v>
      </c>
      <c r="R7">
        <v>45.7</v>
      </c>
      <c r="S7">
        <v>15.5</v>
      </c>
      <c r="V7">
        <f t="shared" si="5"/>
        <v>106.86878</v>
      </c>
      <c r="W7">
        <v>44.1</v>
      </c>
      <c r="X7">
        <v>15.5</v>
      </c>
    </row>
    <row r="8" spans="2:24">
      <c r="B8">
        <f t="shared" si="6"/>
        <v>150</v>
      </c>
      <c r="C8">
        <v>49</v>
      </c>
      <c r="D8">
        <v>16</v>
      </c>
      <c r="E8">
        <f t="shared" si="1"/>
        <v>110.31616</v>
      </c>
      <c r="F8">
        <f t="shared" si="0"/>
        <v>49</v>
      </c>
      <c r="H8">
        <f t="shared" si="2"/>
        <v>108.59246999999999</v>
      </c>
      <c r="I8">
        <v>40.9</v>
      </c>
      <c r="J8">
        <v>15.75</v>
      </c>
      <c r="L8">
        <f t="shared" si="3"/>
        <v>106.86878</v>
      </c>
      <c r="M8">
        <v>47.2</v>
      </c>
      <c r="N8">
        <v>15.5</v>
      </c>
      <c r="Q8">
        <f t="shared" si="4"/>
        <v>110.31616</v>
      </c>
      <c r="R8">
        <v>55.5</v>
      </c>
      <c r="S8">
        <v>16</v>
      </c>
      <c r="V8">
        <f t="shared" si="5"/>
        <v>108.59246999999999</v>
      </c>
      <c r="W8">
        <v>48.4</v>
      </c>
      <c r="X8">
        <v>15.75</v>
      </c>
    </row>
    <row r="9" spans="2:24">
      <c r="B9">
        <f t="shared" si="6"/>
        <v>180</v>
      </c>
      <c r="C9">
        <v>56</v>
      </c>
      <c r="D9">
        <v>16.5</v>
      </c>
      <c r="E9">
        <f t="shared" si="1"/>
        <v>113.76353999999999</v>
      </c>
      <c r="F9">
        <f t="shared" si="0"/>
        <v>56</v>
      </c>
      <c r="H9">
        <f t="shared" si="2"/>
        <v>110.31616</v>
      </c>
      <c r="I9">
        <v>48.4</v>
      </c>
      <c r="J9">
        <v>16</v>
      </c>
      <c r="L9">
        <f t="shared" si="3"/>
        <v>108.59246999999999</v>
      </c>
      <c r="M9">
        <v>50.5</v>
      </c>
      <c r="N9">
        <v>15.75</v>
      </c>
      <c r="Q9">
        <f t="shared" si="4"/>
        <v>112.03985</v>
      </c>
      <c r="R9">
        <v>62.2</v>
      </c>
      <c r="S9">
        <v>16.25</v>
      </c>
      <c r="V9">
        <f t="shared" si="5"/>
        <v>110.31616</v>
      </c>
      <c r="W9">
        <v>52.3</v>
      </c>
      <c r="X9">
        <v>16</v>
      </c>
    </row>
    <row r="10" spans="2:24">
      <c r="B10">
        <f t="shared" si="6"/>
        <v>210</v>
      </c>
      <c r="C10">
        <v>61.5</v>
      </c>
      <c r="D10">
        <v>16.75</v>
      </c>
      <c r="E10">
        <f t="shared" si="1"/>
        <v>115.48723</v>
      </c>
      <c r="F10">
        <f t="shared" si="0"/>
        <v>61.5</v>
      </c>
      <c r="H10">
        <f t="shared" si="2"/>
        <v>112.03985</v>
      </c>
      <c r="I10">
        <v>54.4</v>
      </c>
      <c r="J10">
        <v>16.25</v>
      </c>
      <c r="L10">
        <f t="shared" si="3"/>
        <v>110.31616</v>
      </c>
      <c r="M10">
        <v>55.2</v>
      </c>
      <c r="N10">
        <v>16</v>
      </c>
      <c r="Q10">
        <f t="shared" si="4"/>
        <v>113.76353999999999</v>
      </c>
      <c r="R10">
        <v>64.5</v>
      </c>
      <c r="S10">
        <v>16.5</v>
      </c>
      <c r="V10">
        <f t="shared" si="5"/>
        <v>112.03985</v>
      </c>
      <c r="W10">
        <v>60</v>
      </c>
      <c r="X10">
        <v>16.25</v>
      </c>
    </row>
    <row r="11" spans="2:24">
      <c r="B11">
        <f t="shared" si="6"/>
        <v>240</v>
      </c>
      <c r="C11">
        <v>68.599999999999994</v>
      </c>
      <c r="D11">
        <v>17</v>
      </c>
      <c r="E11">
        <f t="shared" si="1"/>
        <v>117.21092</v>
      </c>
      <c r="F11">
        <f t="shared" si="0"/>
        <v>68.599999999999994</v>
      </c>
      <c r="H11">
        <f t="shared" si="2"/>
        <v>113.76353999999999</v>
      </c>
      <c r="I11">
        <v>60.5</v>
      </c>
      <c r="J11">
        <v>16.5</v>
      </c>
      <c r="L11">
        <f t="shared" si="3"/>
        <v>112.03985</v>
      </c>
      <c r="M11">
        <v>63.1</v>
      </c>
      <c r="N11">
        <v>16.25</v>
      </c>
      <c r="Q11">
        <f t="shared" si="4"/>
        <v>115.48723</v>
      </c>
      <c r="R11">
        <v>67.599999999999994</v>
      </c>
      <c r="S11">
        <v>16.75</v>
      </c>
      <c r="V11">
        <f t="shared" si="5"/>
        <v>113.76353999999999</v>
      </c>
      <c r="W11">
        <v>66</v>
      </c>
      <c r="X11">
        <v>16.5</v>
      </c>
    </row>
    <row r="12" spans="2:24">
      <c r="B12">
        <f t="shared" si="6"/>
        <v>270</v>
      </c>
      <c r="C12">
        <v>77.099999999999994</v>
      </c>
      <c r="D12">
        <v>17</v>
      </c>
      <c r="E12">
        <f t="shared" si="1"/>
        <v>117.21092</v>
      </c>
      <c r="F12">
        <f t="shared" si="0"/>
        <v>77.099999999999994</v>
      </c>
      <c r="H12">
        <f t="shared" si="2"/>
        <v>117.21092</v>
      </c>
      <c r="I12">
        <v>67.400000000000006</v>
      </c>
      <c r="J12">
        <v>17</v>
      </c>
      <c r="L12">
        <f t="shared" si="3"/>
        <v>113.76353999999999</v>
      </c>
      <c r="M12">
        <v>66.400000000000006</v>
      </c>
      <c r="N12">
        <v>16.5</v>
      </c>
      <c r="Q12">
        <f t="shared" si="4"/>
        <v>117.21092</v>
      </c>
      <c r="R12">
        <v>74.599999999999994</v>
      </c>
      <c r="S12">
        <v>17</v>
      </c>
      <c r="V12">
        <f t="shared" si="5"/>
        <v>117.21092</v>
      </c>
      <c r="W12">
        <v>72.8</v>
      </c>
      <c r="X12">
        <v>17</v>
      </c>
    </row>
    <row r="13" spans="2:24">
      <c r="B13">
        <f t="shared" si="6"/>
        <v>300</v>
      </c>
      <c r="C13">
        <v>80.5</v>
      </c>
      <c r="D13">
        <v>17.5</v>
      </c>
      <c r="E13">
        <f t="shared" si="1"/>
        <v>120.6583</v>
      </c>
      <c r="F13">
        <f t="shared" si="0"/>
        <v>80.5</v>
      </c>
      <c r="H13">
        <f t="shared" si="2"/>
        <v>117.21092</v>
      </c>
      <c r="I13">
        <v>73.5</v>
      </c>
      <c r="J13">
        <v>17</v>
      </c>
      <c r="L13">
        <f t="shared" si="3"/>
        <v>115.48723</v>
      </c>
      <c r="M13">
        <v>70</v>
      </c>
      <c r="N13">
        <v>16.75</v>
      </c>
      <c r="V13">
        <f t="shared" si="5"/>
        <v>117.21092</v>
      </c>
      <c r="W13">
        <v>76.8</v>
      </c>
      <c r="X13">
        <v>17</v>
      </c>
    </row>
    <row r="14" spans="2:24">
      <c r="B14">
        <f t="shared" si="6"/>
        <v>330</v>
      </c>
      <c r="C14">
        <v>85.6</v>
      </c>
      <c r="D14">
        <v>17.75</v>
      </c>
      <c r="E14">
        <f t="shared" si="1"/>
        <v>122.38199</v>
      </c>
      <c r="F14">
        <f t="shared" si="0"/>
        <v>85.6</v>
      </c>
      <c r="H14">
        <f t="shared" si="2"/>
        <v>118.93460999999999</v>
      </c>
      <c r="I14">
        <v>79.2</v>
      </c>
      <c r="J14">
        <v>17.25</v>
      </c>
      <c r="L14">
        <f t="shared" si="3"/>
        <v>117.21092</v>
      </c>
      <c r="M14">
        <v>78</v>
      </c>
      <c r="N14">
        <v>17</v>
      </c>
      <c r="V14">
        <f t="shared" si="5"/>
        <v>118.93460999999999</v>
      </c>
      <c r="W14">
        <v>83</v>
      </c>
      <c r="X14">
        <v>17.25</v>
      </c>
    </row>
    <row r="15" spans="2:24">
      <c r="B15">
        <f t="shared" si="6"/>
        <v>360</v>
      </c>
      <c r="C15">
        <v>90.7</v>
      </c>
      <c r="D15">
        <v>18</v>
      </c>
      <c r="E15">
        <f t="shared" si="1"/>
        <v>124.10567999999999</v>
      </c>
      <c r="F15">
        <f t="shared" si="0"/>
        <v>90.7</v>
      </c>
      <c r="H15">
        <f t="shared" si="2"/>
        <v>120.6583</v>
      </c>
      <c r="I15">
        <v>84.6</v>
      </c>
      <c r="J15">
        <v>17.5</v>
      </c>
      <c r="L15">
        <f t="shared" si="3"/>
        <v>118.93460999999999</v>
      </c>
      <c r="M15">
        <v>86.2</v>
      </c>
      <c r="N15">
        <v>17.25</v>
      </c>
      <c r="V15">
        <f t="shared" si="5"/>
        <v>120.6583</v>
      </c>
      <c r="W15">
        <v>87.2</v>
      </c>
      <c r="X15">
        <v>17.5</v>
      </c>
    </row>
    <row r="16" spans="2:24">
      <c r="B16">
        <f t="shared" si="6"/>
        <v>390</v>
      </c>
      <c r="C16">
        <v>96.6</v>
      </c>
      <c r="D16">
        <v>18</v>
      </c>
      <c r="E16">
        <f t="shared" si="1"/>
        <v>124.10567999999999</v>
      </c>
      <c r="F16">
        <f t="shared" si="0"/>
        <v>96.6</v>
      </c>
      <c r="H16">
        <f t="shared" si="2"/>
        <v>124.10567999999999</v>
      </c>
      <c r="I16">
        <v>90.7</v>
      </c>
      <c r="J16">
        <v>18</v>
      </c>
      <c r="L16">
        <f t="shared" si="3"/>
        <v>120.6583</v>
      </c>
      <c r="M16">
        <v>90</v>
      </c>
      <c r="N16">
        <v>17.5</v>
      </c>
      <c r="V16">
        <f t="shared" si="5"/>
        <v>124.10567999999999</v>
      </c>
      <c r="W16">
        <v>91.3</v>
      </c>
      <c r="X16">
        <v>18</v>
      </c>
    </row>
    <row r="17" spans="2:24">
      <c r="B17">
        <f t="shared" si="6"/>
        <v>420</v>
      </c>
      <c r="C17">
        <v>100.3</v>
      </c>
      <c r="D17">
        <v>18.5</v>
      </c>
      <c r="E17">
        <f t="shared" si="1"/>
        <v>127.55306</v>
      </c>
      <c r="F17">
        <f t="shared" si="0"/>
        <v>100.3</v>
      </c>
      <c r="H17">
        <f t="shared" si="2"/>
        <v>124.10567999999999</v>
      </c>
      <c r="I17">
        <v>95.7</v>
      </c>
      <c r="J17">
        <v>18</v>
      </c>
      <c r="L17">
        <f t="shared" si="3"/>
        <v>122.38199</v>
      </c>
      <c r="M17">
        <v>92</v>
      </c>
      <c r="N17">
        <v>17.75</v>
      </c>
      <c r="V17">
        <f t="shared" si="5"/>
        <v>124.10567999999999</v>
      </c>
      <c r="W17">
        <v>96.6</v>
      </c>
      <c r="X17">
        <v>18</v>
      </c>
    </row>
    <row r="18" spans="2:24">
      <c r="B18">
        <f t="shared" si="6"/>
        <v>450</v>
      </c>
      <c r="C18">
        <v>102.2</v>
      </c>
      <c r="D18">
        <v>18.75</v>
      </c>
      <c r="E18">
        <f t="shared" si="1"/>
        <v>129.27674999999999</v>
      </c>
      <c r="F18">
        <f t="shared" si="0"/>
        <v>102.2</v>
      </c>
      <c r="H18">
        <f t="shared" si="2"/>
        <v>125.82937</v>
      </c>
      <c r="I18">
        <v>100.4</v>
      </c>
      <c r="J18">
        <v>18.25</v>
      </c>
      <c r="L18">
        <f t="shared" si="3"/>
        <v>124.10567999999999</v>
      </c>
      <c r="M18">
        <v>98.6</v>
      </c>
      <c r="N18">
        <v>18</v>
      </c>
      <c r="V18">
        <f t="shared" si="5"/>
        <v>124.10567999999999</v>
      </c>
      <c r="W18">
        <v>99.6</v>
      </c>
      <c r="X18">
        <v>18</v>
      </c>
    </row>
    <row r="19" spans="2:24">
      <c r="B19">
        <f t="shared" si="6"/>
        <v>480</v>
      </c>
      <c r="C19">
        <v>102.7</v>
      </c>
      <c r="D19">
        <v>19</v>
      </c>
      <c r="E19">
        <f t="shared" si="1"/>
        <v>131.00044</v>
      </c>
      <c r="F19">
        <f t="shared" si="0"/>
        <v>102.7</v>
      </c>
      <c r="H19">
        <f t="shared" si="2"/>
        <v>125.82937</v>
      </c>
      <c r="I19">
        <v>99.8</v>
      </c>
      <c r="J19">
        <v>18.25</v>
      </c>
      <c r="L19">
        <f t="shared" si="3"/>
        <v>124.10567999999999</v>
      </c>
      <c r="M19">
        <v>95.4</v>
      </c>
      <c r="N19">
        <v>18</v>
      </c>
      <c r="V19">
        <f t="shared" si="5"/>
        <v>124.10567999999999</v>
      </c>
      <c r="W19">
        <v>99.7</v>
      </c>
      <c r="X19">
        <v>18</v>
      </c>
    </row>
    <row r="20" spans="2:24">
      <c r="B20">
        <f t="shared" si="6"/>
        <v>510</v>
      </c>
      <c r="C20">
        <v>101</v>
      </c>
      <c r="D20">
        <v>18.75</v>
      </c>
      <c r="E20">
        <f t="shared" si="1"/>
        <v>129.27674999999999</v>
      </c>
      <c r="F20">
        <f t="shared" si="0"/>
        <v>101</v>
      </c>
      <c r="H20">
        <f t="shared" si="2"/>
        <v>124.10567999999999</v>
      </c>
      <c r="I20">
        <v>94</v>
      </c>
      <c r="J20">
        <v>18</v>
      </c>
      <c r="L20">
        <f t="shared" si="3"/>
        <v>122.38199</v>
      </c>
      <c r="M20">
        <v>89.4</v>
      </c>
      <c r="N20">
        <v>17.75</v>
      </c>
      <c r="V20">
        <f t="shared" si="5"/>
        <v>120.6583</v>
      </c>
      <c r="W20">
        <v>89</v>
      </c>
      <c r="X20">
        <v>17.5</v>
      </c>
    </row>
    <row r="21" spans="2:24">
      <c r="B21">
        <f t="shared" si="6"/>
        <v>540</v>
      </c>
      <c r="C21">
        <v>100.1</v>
      </c>
      <c r="D21">
        <v>18.5</v>
      </c>
      <c r="E21">
        <f t="shared" si="1"/>
        <v>127.55306</v>
      </c>
      <c r="F21">
        <f t="shared" si="0"/>
        <v>100.1</v>
      </c>
      <c r="H21">
        <f t="shared" si="2"/>
        <v>124.10567999999999</v>
      </c>
      <c r="I21">
        <v>93.1</v>
      </c>
      <c r="J21">
        <v>18</v>
      </c>
      <c r="L21">
        <f t="shared" si="3"/>
        <v>120.6583</v>
      </c>
      <c r="M21">
        <v>86.5</v>
      </c>
      <c r="N21">
        <v>17.5</v>
      </c>
      <c r="S21">
        <v>295.73</v>
      </c>
      <c r="T21">
        <f>AVERAGE(S21:S25)</f>
        <v>292.00599999999997</v>
      </c>
      <c r="V21">
        <f t="shared" si="5"/>
        <v>122.38199</v>
      </c>
      <c r="W21">
        <v>87.2</v>
      </c>
      <c r="X21">
        <v>17.75</v>
      </c>
    </row>
    <row r="22" spans="2:24">
      <c r="B22">
        <f t="shared" si="6"/>
        <v>570</v>
      </c>
      <c r="C22">
        <v>99.2</v>
      </c>
      <c r="D22">
        <v>18.5</v>
      </c>
      <c r="E22">
        <f t="shared" si="1"/>
        <v>127.55306</v>
      </c>
      <c r="F22">
        <f t="shared" si="0"/>
        <v>99.2</v>
      </c>
      <c r="H22">
        <f t="shared" si="2"/>
        <v>124.10567999999999</v>
      </c>
      <c r="I22">
        <v>89.1</v>
      </c>
      <c r="J22">
        <v>18</v>
      </c>
      <c r="L22">
        <f t="shared" si="3"/>
        <v>120.6583</v>
      </c>
      <c r="M22">
        <v>84.6</v>
      </c>
      <c r="N22">
        <v>17.5</v>
      </c>
      <c r="S22">
        <v>271.58</v>
      </c>
      <c r="V22">
        <f t="shared" si="5"/>
        <v>120.6583</v>
      </c>
      <c r="W22">
        <v>83.7</v>
      </c>
      <c r="X22">
        <v>17.5</v>
      </c>
    </row>
    <row r="23" spans="2:24">
      <c r="B23">
        <f t="shared" si="6"/>
        <v>600</v>
      </c>
      <c r="C23">
        <v>97.3</v>
      </c>
      <c r="D23">
        <v>18.5</v>
      </c>
      <c r="E23">
        <f t="shared" si="1"/>
        <v>127.55306</v>
      </c>
      <c r="F23">
        <f t="shared" si="0"/>
        <v>97.3</v>
      </c>
      <c r="H23">
        <f t="shared" si="2"/>
        <v>122.38199</v>
      </c>
      <c r="I23">
        <v>87.7</v>
      </c>
      <c r="J23">
        <v>17.75</v>
      </c>
      <c r="L23">
        <f t="shared" si="3"/>
        <v>120.6583</v>
      </c>
      <c r="M23">
        <v>83</v>
      </c>
      <c r="N23">
        <v>17.5</v>
      </c>
      <c r="S23">
        <v>280.77</v>
      </c>
      <c r="V23">
        <f t="shared" si="5"/>
        <v>118.93460999999999</v>
      </c>
      <c r="W23">
        <v>81.099999999999994</v>
      </c>
      <c r="X23">
        <v>17.25</v>
      </c>
    </row>
    <row r="24" spans="2:24">
      <c r="B24">
        <f t="shared" si="6"/>
        <v>630</v>
      </c>
      <c r="C24">
        <v>95.4</v>
      </c>
      <c r="D24">
        <v>18.5</v>
      </c>
      <c r="E24">
        <f t="shared" si="1"/>
        <v>127.55306</v>
      </c>
      <c r="F24">
        <f t="shared" si="0"/>
        <v>95.4</v>
      </c>
      <c r="H24">
        <f t="shared" si="2"/>
        <v>122.38199</v>
      </c>
      <c r="I24">
        <v>86.1</v>
      </c>
      <c r="J24">
        <v>17.75</v>
      </c>
      <c r="L24">
        <f t="shared" si="3"/>
        <v>118.93460999999999</v>
      </c>
      <c r="M24">
        <v>79</v>
      </c>
      <c r="N24">
        <v>17.25</v>
      </c>
      <c r="S24">
        <v>314.97000000000003</v>
      </c>
      <c r="V24">
        <f t="shared" si="5"/>
        <v>118.93460999999999</v>
      </c>
      <c r="W24">
        <v>79</v>
      </c>
      <c r="X24">
        <v>17.25</v>
      </c>
    </row>
    <row r="25" spans="2:24">
      <c r="B25">
        <f t="shared" si="6"/>
        <v>660</v>
      </c>
      <c r="C25">
        <v>93.1</v>
      </c>
      <c r="D25">
        <v>18.25</v>
      </c>
      <c r="E25">
        <f t="shared" si="1"/>
        <v>125.82937</v>
      </c>
      <c r="F25">
        <f t="shared" si="0"/>
        <v>93.1</v>
      </c>
      <c r="H25">
        <f t="shared" si="2"/>
        <v>120.6583</v>
      </c>
      <c r="I25">
        <v>84.4</v>
      </c>
      <c r="J25">
        <v>17.5</v>
      </c>
      <c r="L25">
        <f t="shared" si="3"/>
        <v>118.93460999999999</v>
      </c>
      <c r="M25">
        <v>77</v>
      </c>
      <c r="N25">
        <v>17.25</v>
      </c>
      <c r="S25">
        <v>296.98</v>
      </c>
      <c r="V25">
        <f t="shared" si="5"/>
        <v>117.21092</v>
      </c>
      <c r="W25">
        <v>77</v>
      </c>
      <c r="X25">
        <v>17</v>
      </c>
    </row>
    <row r="26" spans="2:24">
      <c r="B26">
        <f t="shared" si="6"/>
        <v>690</v>
      </c>
      <c r="C26">
        <v>92</v>
      </c>
      <c r="D26">
        <v>18</v>
      </c>
      <c r="E26">
        <f t="shared" si="1"/>
        <v>124.10567999999999</v>
      </c>
      <c r="F26">
        <f t="shared" si="0"/>
        <v>92</v>
      </c>
      <c r="H26">
        <f t="shared" si="2"/>
        <v>118.93460999999999</v>
      </c>
      <c r="I26">
        <v>80.400000000000006</v>
      </c>
      <c r="J26">
        <v>17.25</v>
      </c>
      <c r="L26">
        <f t="shared" si="3"/>
        <v>117.21092</v>
      </c>
      <c r="M26">
        <v>75</v>
      </c>
      <c r="N26">
        <v>17</v>
      </c>
      <c r="V26">
        <f t="shared" si="5"/>
        <v>115.48723</v>
      </c>
      <c r="W26">
        <v>70</v>
      </c>
      <c r="X26">
        <v>16.75</v>
      </c>
    </row>
    <row r="27" spans="2:24">
      <c r="B27">
        <f t="shared" si="6"/>
        <v>720</v>
      </c>
      <c r="C27">
        <v>89.1</v>
      </c>
      <c r="D27">
        <v>18</v>
      </c>
      <c r="E27">
        <f t="shared" si="1"/>
        <v>124.10567999999999</v>
      </c>
      <c r="F27">
        <f t="shared" si="0"/>
        <v>89.1</v>
      </c>
      <c r="H27">
        <f t="shared" si="2"/>
        <v>117.21092</v>
      </c>
      <c r="I27">
        <v>75.599999999999994</v>
      </c>
      <c r="J27">
        <v>17</v>
      </c>
      <c r="L27">
        <f t="shared" si="3"/>
        <v>117.21092</v>
      </c>
      <c r="M27">
        <v>73</v>
      </c>
      <c r="N27">
        <v>17</v>
      </c>
      <c r="V27">
        <f t="shared" si="5"/>
        <v>115.48723</v>
      </c>
      <c r="W27">
        <v>68</v>
      </c>
      <c r="X27">
        <v>16.75</v>
      </c>
    </row>
    <row r="28" spans="2:24">
      <c r="B28">
        <f t="shared" si="6"/>
        <v>750</v>
      </c>
      <c r="C28">
        <v>87.7</v>
      </c>
      <c r="D28">
        <v>18</v>
      </c>
      <c r="E28">
        <f t="shared" si="1"/>
        <v>124.10567999999999</v>
      </c>
      <c r="F28">
        <f t="shared" si="0"/>
        <v>87.7</v>
      </c>
      <c r="H28">
        <f t="shared" si="2"/>
        <v>117.21092</v>
      </c>
      <c r="I28">
        <v>70.400000000000006</v>
      </c>
      <c r="J28">
        <v>17</v>
      </c>
      <c r="L28">
        <f t="shared" si="3"/>
        <v>117.21092</v>
      </c>
      <c r="M28">
        <v>71.3</v>
      </c>
      <c r="N28">
        <v>17</v>
      </c>
      <c r="V28">
        <f t="shared" si="5"/>
        <v>113.76353999999999</v>
      </c>
      <c r="W28">
        <v>64.3</v>
      </c>
      <c r="X28">
        <v>16.5</v>
      </c>
    </row>
    <row r="29" spans="2:24">
      <c r="B29">
        <f t="shared" si="6"/>
        <v>780</v>
      </c>
      <c r="C29">
        <v>86.4</v>
      </c>
      <c r="D29">
        <v>18</v>
      </c>
      <c r="E29">
        <f t="shared" si="1"/>
        <v>124.10567999999999</v>
      </c>
      <c r="F29">
        <f t="shared" si="0"/>
        <v>86.4</v>
      </c>
      <c r="H29">
        <f t="shared" si="2"/>
        <v>115.48723</v>
      </c>
      <c r="I29">
        <v>67.7</v>
      </c>
      <c r="J29">
        <v>16.75</v>
      </c>
      <c r="L29">
        <f t="shared" si="3"/>
        <v>115.48723</v>
      </c>
      <c r="M29">
        <v>68.5</v>
      </c>
      <c r="N29">
        <v>16.75</v>
      </c>
    </row>
    <row r="30" spans="2:24">
      <c r="B30">
        <f t="shared" si="6"/>
        <v>810</v>
      </c>
      <c r="C30">
        <v>83.2</v>
      </c>
      <c r="D30">
        <v>17.75</v>
      </c>
      <c r="E30">
        <f t="shared" si="1"/>
        <v>122.38199</v>
      </c>
      <c r="F30">
        <f t="shared" si="0"/>
        <v>83.2</v>
      </c>
      <c r="H30">
        <f t="shared" si="2"/>
        <v>113.76353999999999</v>
      </c>
      <c r="I30">
        <v>64.2</v>
      </c>
      <c r="J30">
        <v>16.5</v>
      </c>
      <c r="L30">
        <f t="shared" si="3"/>
        <v>115.48723</v>
      </c>
      <c r="M30">
        <v>67</v>
      </c>
      <c r="N30">
        <v>16.75</v>
      </c>
    </row>
    <row r="31" spans="2:24">
      <c r="B31">
        <f t="shared" si="6"/>
        <v>840</v>
      </c>
      <c r="C31">
        <v>80.400000000000006</v>
      </c>
      <c r="D31">
        <v>17.75</v>
      </c>
      <c r="E31">
        <f t="shared" si="1"/>
        <v>122.38199</v>
      </c>
      <c r="F31">
        <f t="shared" si="0"/>
        <v>80.400000000000006</v>
      </c>
      <c r="H31">
        <f t="shared" si="2"/>
        <v>112.03985</v>
      </c>
      <c r="I31">
        <v>59.5</v>
      </c>
      <c r="J31">
        <v>16.25</v>
      </c>
      <c r="L31">
        <f t="shared" si="3"/>
        <v>115.48723</v>
      </c>
      <c r="M31">
        <v>65.599999999999994</v>
      </c>
      <c r="N31">
        <v>16.75</v>
      </c>
    </row>
    <row r="32" spans="2:24">
      <c r="B32">
        <f t="shared" si="6"/>
        <v>870</v>
      </c>
      <c r="C32">
        <v>75.400000000000006</v>
      </c>
      <c r="D32">
        <v>17.5</v>
      </c>
      <c r="E32">
        <f t="shared" si="1"/>
        <v>120.6583</v>
      </c>
      <c r="F32">
        <f t="shared" si="0"/>
        <v>75.400000000000006</v>
      </c>
      <c r="H32">
        <f t="shared" si="2"/>
        <v>110.31616</v>
      </c>
      <c r="I32">
        <v>57</v>
      </c>
      <c r="J32">
        <v>16</v>
      </c>
      <c r="L32">
        <f t="shared" si="3"/>
        <v>113.76353999999999</v>
      </c>
      <c r="M32">
        <v>64.400000000000006</v>
      </c>
      <c r="N32">
        <v>16.5</v>
      </c>
    </row>
    <row r="33" spans="2:14">
      <c r="B33">
        <f t="shared" si="6"/>
        <v>900</v>
      </c>
      <c r="C33">
        <v>71</v>
      </c>
      <c r="D33">
        <v>17</v>
      </c>
      <c r="E33">
        <f t="shared" si="1"/>
        <v>117.21092</v>
      </c>
      <c r="F33">
        <f t="shared" si="0"/>
        <v>71</v>
      </c>
      <c r="L33">
        <f t="shared" si="3"/>
        <v>113.76353999999999</v>
      </c>
      <c r="M33">
        <v>63</v>
      </c>
      <c r="N33">
        <v>16.5</v>
      </c>
    </row>
    <row r="34" spans="2:14">
      <c r="B34">
        <f t="shared" si="6"/>
        <v>930</v>
      </c>
      <c r="C34">
        <v>67.2</v>
      </c>
      <c r="D34">
        <v>17</v>
      </c>
      <c r="E34">
        <f t="shared" si="1"/>
        <v>117.21092</v>
      </c>
      <c r="F34">
        <f t="shared" si="0"/>
        <v>67.2</v>
      </c>
      <c r="L34">
        <f t="shared" si="3"/>
        <v>113.76353999999999</v>
      </c>
      <c r="M34">
        <v>62.3</v>
      </c>
      <c r="N34">
        <v>16.5</v>
      </c>
    </row>
    <row r="35" spans="2:14">
      <c r="L35">
        <f t="shared" si="3"/>
        <v>112.03985</v>
      </c>
      <c r="M35">
        <v>61</v>
      </c>
      <c r="N35">
        <v>16.25</v>
      </c>
    </row>
    <row r="37" spans="2:14">
      <c r="B37">
        <v>6.8947599999999998</v>
      </c>
    </row>
  </sheetData>
  <pageMargins left="0" right="0" top="0.39370078740157483" bottom="0.39370078740157483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30"/>
  <sheetViews>
    <sheetView tabSelected="1" topLeftCell="A106" zoomScaleNormal="100" workbookViewId="0">
      <selection activeCell="C131" sqref="C131"/>
    </sheetView>
  </sheetViews>
  <sheetFormatPr defaultRowHeight="14.25"/>
  <cols>
    <col min="3" max="3" width="22" customWidth="1"/>
    <col min="4" max="4" width="21.875" customWidth="1"/>
    <col min="5" max="5" width="11.875" customWidth="1"/>
    <col min="6" max="6" width="10.125" customWidth="1"/>
    <col min="7" max="7" width="11.5" customWidth="1"/>
    <col min="8" max="8" width="10.75" customWidth="1"/>
    <col min="9" max="9" width="11.375" customWidth="1"/>
    <col min="10" max="10" width="11.25" customWidth="1"/>
    <col min="11" max="11" width="12.5" customWidth="1"/>
    <col min="12" max="12" width="10.5" customWidth="1"/>
    <col min="15" max="15" width="12.125" customWidth="1"/>
  </cols>
  <sheetData>
    <row r="2" spans="3:12">
      <c r="C2" s="1" t="s">
        <v>6</v>
      </c>
    </row>
    <row r="4" spans="3:12">
      <c r="C4" t="s">
        <v>21</v>
      </c>
      <c r="D4">
        <v>0.1</v>
      </c>
    </row>
    <row r="5" spans="3:12">
      <c r="C5" t="s">
        <v>22</v>
      </c>
      <c r="D5">
        <v>0.25</v>
      </c>
    </row>
    <row r="7" spans="3:12">
      <c r="C7" s="2" t="s">
        <v>7</v>
      </c>
      <c r="D7" s="2"/>
      <c r="E7" s="3" t="s">
        <v>8</v>
      </c>
      <c r="F7" s="3"/>
      <c r="G7" s="2" t="s">
        <v>9</v>
      </c>
      <c r="H7" s="2"/>
      <c r="I7" s="2" t="s">
        <v>10</v>
      </c>
      <c r="J7" s="2"/>
      <c r="K7" s="2" t="s">
        <v>11</v>
      </c>
      <c r="L7" s="2"/>
    </row>
    <row r="8" spans="3:12">
      <c r="C8" t="s">
        <v>15</v>
      </c>
      <c r="D8" t="s">
        <v>16</v>
      </c>
      <c r="E8" t="s">
        <v>5</v>
      </c>
      <c r="F8" t="s">
        <v>4</v>
      </c>
      <c r="G8" t="s">
        <v>5</v>
      </c>
      <c r="H8" t="s">
        <v>4</v>
      </c>
      <c r="I8" t="s">
        <v>5</v>
      </c>
      <c r="J8" t="s">
        <v>4</v>
      </c>
      <c r="K8" t="s">
        <v>5</v>
      </c>
      <c r="L8" t="s">
        <v>4</v>
      </c>
    </row>
    <row r="9" spans="3:12">
      <c r="C9" s="5">
        <v>22.5</v>
      </c>
      <c r="D9" s="4">
        <v>15</v>
      </c>
      <c r="E9" s="5">
        <v>18.3</v>
      </c>
      <c r="F9" s="4">
        <v>14.75</v>
      </c>
      <c r="G9" s="5">
        <v>19.5</v>
      </c>
      <c r="H9" s="4">
        <v>14.25</v>
      </c>
      <c r="I9" s="5">
        <v>19.7</v>
      </c>
      <c r="J9" s="4">
        <v>14.5</v>
      </c>
      <c r="K9" s="5">
        <v>20.5</v>
      </c>
      <c r="L9" s="4">
        <v>14.5</v>
      </c>
    </row>
    <row r="10" spans="3:12">
      <c r="C10" s="5">
        <v>25.3</v>
      </c>
      <c r="D10" s="4">
        <v>15</v>
      </c>
      <c r="E10" s="5">
        <v>18.399999999999999</v>
      </c>
      <c r="F10" s="4">
        <v>14.75</v>
      </c>
      <c r="G10" s="5">
        <v>23</v>
      </c>
      <c r="H10" s="4">
        <v>14.5</v>
      </c>
      <c r="I10" s="5">
        <v>23.4</v>
      </c>
      <c r="J10" s="4">
        <v>14.75</v>
      </c>
      <c r="K10" s="5">
        <v>23.8</v>
      </c>
      <c r="L10" s="4">
        <v>14.75</v>
      </c>
    </row>
    <row r="11" spans="3:12">
      <c r="C11" s="5">
        <v>29.7</v>
      </c>
      <c r="D11" s="4">
        <v>15</v>
      </c>
      <c r="E11" s="5">
        <v>22</v>
      </c>
      <c r="F11" s="4">
        <v>15</v>
      </c>
      <c r="G11" s="5">
        <v>28</v>
      </c>
      <c r="H11" s="4">
        <v>14.75</v>
      </c>
      <c r="I11" s="5">
        <v>32.4</v>
      </c>
      <c r="J11" s="4">
        <v>15</v>
      </c>
      <c r="K11" s="5">
        <v>30</v>
      </c>
      <c r="L11" s="4">
        <v>15</v>
      </c>
    </row>
    <row r="12" spans="3:12">
      <c r="C12" s="5">
        <v>36.6</v>
      </c>
      <c r="D12" s="4">
        <v>15.5</v>
      </c>
      <c r="E12" s="5">
        <v>28.6</v>
      </c>
      <c r="F12" s="4">
        <v>15.25</v>
      </c>
      <c r="G12" s="5">
        <v>33</v>
      </c>
      <c r="H12" s="4">
        <v>15</v>
      </c>
      <c r="I12" s="5">
        <v>40.299999999999997</v>
      </c>
      <c r="J12" s="4">
        <v>15.25</v>
      </c>
      <c r="K12" s="5">
        <v>36.700000000000003</v>
      </c>
      <c r="L12" s="4">
        <v>15.25</v>
      </c>
    </row>
    <row r="13" spans="3:12">
      <c r="C13" s="5">
        <v>42.5</v>
      </c>
      <c r="D13" s="4">
        <v>16</v>
      </c>
      <c r="E13" s="5">
        <v>34</v>
      </c>
      <c r="F13" s="4">
        <v>15.25</v>
      </c>
      <c r="G13" s="5">
        <v>44</v>
      </c>
      <c r="H13" s="4">
        <v>15.25</v>
      </c>
      <c r="I13" s="5">
        <v>45.7</v>
      </c>
      <c r="J13" s="4">
        <v>15.5</v>
      </c>
      <c r="K13" s="5">
        <v>44.1</v>
      </c>
      <c r="L13" s="4">
        <v>15.5</v>
      </c>
    </row>
    <row r="14" spans="3:12">
      <c r="C14" s="5">
        <v>49</v>
      </c>
      <c r="D14" s="4">
        <v>16</v>
      </c>
      <c r="E14" s="5">
        <v>40.9</v>
      </c>
      <c r="F14" s="4">
        <v>15.75</v>
      </c>
      <c r="G14" s="5">
        <v>47.2</v>
      </c>
      <c r="H14" s="4">
        <v>15.5</v>
      </c>
      <c r="I14" s="5">
        <v>55.5</v>
      </c>
      <c r="J14" s="4">
        <v>16</v>
      </c>
      <c r="K14" s="5">
        <v>48.4</v>
      </c>
      <c r="L14" s="4">
        <v>15.75</v>
      </c>
    </row>
    <row r="15" spans="3:12">
      <c r="C15" s="5">
        <v>56</v>
      </c>
      <c r="D15" s="4">
        <v>16.5</v>
      </c>
      <c r="E15" s="5">
        <v>48.4</v>
      </c>
      <c r="F15" s="4">
        <v>16</v>
      </c>
      <c r="G15" s="5">
        <v>50.5</v>
      </c>
      <c r="H15" s="4">
        <v>15.75</v>
      </c>
      <c r="I15" s="5">
        <v>62.2</v>
      </c>
      <c r="J15" s="4">
        <v>16.25</v>
      </c>
      <c r="K15" s="5">
        <v>52.3</v>
      </c>
      <c r="L15" s="4">
        <v>16</v>
      </c>
    </row>
    <row r="16" spans="3:12">
      <c r="C16" s="5">
        <v>61.5</v>
      </c>
      <c r="D16" s="4">
        <v>16.75</v>
      </c>
      <c r="E16" s="5">
        <v>54.4</v>
      </c>
      <c r="F16" s="4">
        <v>16.25</v>
      </c>
      <c r="G16" s="5">
        <v>55.2</v>
      </c>
      <c r="H16" s="4">
        <v>16</v>
      </c>
      <c r="I16" s="5">
        <v>64.5</v>
      </c>
      <c r="J16" s="4">
        <v>16.5</v>
      </c>
      <c r="K16" s="5">
        <v>60</v>
      </c>
      <c r="L16" s="4">
        <v>16.25</v>
      </c>
    </row>
    <row r="17" spans="3:12">
      <c r="C17" s="5">
        <v>68.599999999999994</v>
      </c>
      <c r="D17" s="4">
        <v>17</v>
      </c>
      <c r="E17" s="5">
        <v>60.5</v>
      </c>
      <c r="F17" s="4">
        <v>16.5</v>
      </c>
      <c r="G17" s="5">
        <v>63.1</v>
      </c>
      <c r="H17" s="4">
        <v>16.25</v>
      </c>
      <c r="I17" s="5">
        <v>67.599999999999994</v>
      </c>
      <c r="J17" s="4">
        <v>16.75</v>
      </c>
      <c r="K17" s="5">
        <v>66</v>
      </c>
      <c r="L17" s="4">
        <v>16.5</v>
      </c>
    </row>
    <row r="18" spans="3:12">
      <c r="C18" s="5">
        <v>77.099999999999994</v>
      </c>
      <c r="D18" s="4">
        <v>17</v>
      </c>
      <c r="E18" s="5">
        <v>67.400000000000006</v>
      </c>
      <c r="F18" s="4">
        <v>17</v>
      </c>
      <c r="G18" s="5">
        <v>66.400000000000006</v>
      </c>
      <c r="H18" s="4">
        <v>16.5</v>
      </c>
      <c r="I18" s="5">
        <v>74.599999999999994</v>
      </c>
      <c r="J18" s="4">
        <v>17</v>
      </c>
      <c r="K18" s="5">
        <v>72.8</v>
      </c>
      <c r="L18" s="4">
        <v>17</v>
      </c>
    </row>
    <row r="19" spans="3:12">
      <c r="C19" s="5">
        <v>80.5</v>
      </c>
      <c r="D19" s="4">
        <v>17.5</v>
      </c>
      <c r="E19" s="5">
        <v>73.5</v>
      </c>
      <c r="F19" s="4">
        <v>17</v>
      </c>
      <c r="G19" s="5">
        <v>70</v>
      </c>
      <c r="H19" s="4">
        <v>16.75</v>
      </c>
      <c r="I19" s="5"/>
      <c r="K19" s="5">
        <v>76.8</v>
      </c>
      <c r="L19" s="4">
        <v>17</v>
      </c>
    </row>
    <row r="20" spans="3:12">
      <c r="C20" s="5">
        <v>85.6</v>
      </c>
      <c r="D20" s="4">
        <v>17.75</v>
      </c>
      <c r="E20" s="5">
        <v>79.2</v>
      </c>
      <c r="F20" s="4">
        <v>17.25</v>
      </c>
      <c r="G20" s="5">
        <v>78</v>
      </c>
      <c r="H20" s="4">
        <v>17</v>
      </c>
      <c r="I20" s="5"/>
      <c r="K20" s="5">
        <v>83</v>
      </c>
      <c r="L20" s="4">
        <v>17.25</v>
      </c>
    </row>
    <row r="21" spans="3:12">
      <c r="C21" s="5">
        <v>90.7</v>
      </c>
      <c r="D21" s="4">
        <v>18</v>
      </c>
      <c r="E21" s="5">
        <v>84.6</v>
      </c>
      <c r="F21" s="4">
        <v>17.5</v>
      </c>
      <c r="G21" s="5">
        <v>86.2</v>
      </c>
      <c r="H21" s="4">
        <v>17.25</v>
      </c>
      <c r="I21" s="5"/>
      <c r="K21" s="5">
        <v>87.2</v>
      </c>
      <c r="L21" s="4">
        <v>17.5</v>
      </c>
    </row>
    <row r="22" spans="3:12">
      <c r="C22" s="5">
        <v>96.6</v>
      </c>
      <c r="D22" s="4">
        <v>18</v>
      </c>
      <c r="E22" s="5">
        <v>90.7</v>
      </c>
      <c r="F22" s="4">
        <v>18</v>
      </c>
      <c r="G22" s="5">
        <v>90</v>
      </c>
      <c r="H22" s="4">
        <v>17.5</v>
      </c>
      <c r="I22" s="5"/>
      <c r="K22" s="5">
        <v>91.3</v>
      </c>
      <c r="L22" s="4">
        <v>18</v>
      </c>
    </row>
    <row r="23" spans="3:12">
      <c r="C23" s="5">
        <v>100.3</v>
      </c>
      <c r="D23" s="4">
        <v>18.5</v>
      </c>
      <c r="E23" s="5">
        <v>95.7</v>
      </c>
      <c r="F23" s="4">
        <v>18</v>
      </c>
      <c r="G23" s="5">
        <v>92</v>
      </c>
      <c r="H23" s="4">
        <v>17.75</v>
      </c>
      <c r="I23" s="5"/>
      <c r="K23" s="5">
        <v>96.6</v>
      </c>
      <c r="L23" s="4">
        <v>18</v>
      </c>
    </row>
    <row r="24" spans="3:12">
      <c r="C24" s="5">
        <v>102.2</v>
      </c>
      <c r="D24" s="4">
        <v>18.75</v>
      </c>
      <c r="E24" s="5">
        <v>100.4</v>
      </c>
      <c r="F24" s="4">
        <v>18.25</v>
      </c>
      <c r="G24" s="5">
        <v>98.6</v>
      </c>
      <c r="H24" s="4">
        <v>18</v>
      </c>
      <c r="I24" s="5"/>
      <c r="K24" s="5">
        <v>99.6</v>
      </c>
      <c r="L24" s="4">
        <v>18</v>
      </c>
    </row>
    <row r="25" spans="3:12">
      <c r="C25" s="5">
        <v>102.7</v>
      </c>
      <c r="D25" s="4">
        <v>19</v>
      </c>
      <c r="E25" s="5">
        <v>99.8</v>
      </c>
      <c r="F25" s="4">
        <v>18.25</v>
      </c>
      <c r="G25" s="5">
        <v>95.4</v>
      </c>
      <c r="H25" s="4">
        <v>18</v>
      </c>
      <c r="I25" s="5"/>
      <c r="K25" s="5">
        <v>99.7</v>
      </c>
      <c r="L25" s="4">
        <v>18</v>
      </c>
    </row>
    <row r="26" spans="3:12">
      <c r="C26" s="5">
        <v>101</v>
      </c>
      <c r="D26" s="4">
        <v>18.75</v>
      </c>
      <c r="E26" s="5">
        <v>94</v>
      </c>
      <c r="F26" s="4">
        <v>18</v>
      </c>
      <c r="G26" s="5">
        <v>89.4</v>
      </c>
      <c r="H26" s="4">
        <v>17.75</v>
      </c>
      <c r="I26" s="5"/>
      <c r="K26" s="5">
        <v>89</v>
      </c>
      <c r="L26" s="4">
        <v>17.5</v>
      </c>
    </row>
    <row r="27" spans="3:12">
      <c r="C27" s="5">
        <v>100.1</v>
      </c>
      <c r="D27" s="4">
        <v>18.5</v>
      </c>
      <c r="E27" s="5">
        <v>93.1</v>
      </c>
      <c r="F27" s="4">
        <v>18</v>
      </c>
      <c r="G27" s="5">
        <v>86.5</v>
      </c>
      <c r="H27" s="4">
        <v>17.5</v>
      </c>
      <c r="I27" s="5"/>
      <c r="K27" s="5">
        <v>87.2</v>
      </c>
      <c r="L27" s="4">
        <v>17.75</v>
      </c>
    </row>
    <row r="28" spans="3:12">
      <c r="C28" s="5">
        <v>99.2</v>
      </c>
      <c r="D28" s="4">
        <v>18.5</v>
      </c>
      <c r="E28" s="5">
        <v>89.1</v>
      </c>
      <c r="F28" s="4">
        <v>18</v>
      </c>
      <c r="G28" s="5">
        <v>84.6</v>
      </c>
      <c r="H28" s="4">
        <v>17.5</v>
      </c>
      <c r="I28" s="5"/>
      <c r="K28" s="5">
        <v>83.7</v>
      </c>
      <c r="L28" s="4">
        <v>17.5</v>
      </c>
    </row>
    <row r="29" spans="3:12">
      <c r="C29" s="5">
        <v>97.3</v>
      </c>
      <c r="D29" s="4">
        <v>18.5</v>
      </c>
      <c r="E29" s="5">
        <v>87.7</v>
      </c>
      <c r="F29" s="4">
        <v>17.75</v>
      </c>
      <c r="G29" s="5">
        <v>83</v>
      </c>
      <c r="H29" s="4">
        <v>17.5</v>
      </c>
      <c r="I29" s="5"/>
      <c r="K29" s="5">
        <v>81.099999999999994</v>
      </c>
      <c r="L29" s="4">
        <v>17.25</v>
      </c>
    </row>
    <row r="30" spans="3:12">
      <c r="C30" s="5">
        <v>95.4</v>
      </c>
      <c r="D30" s="4">
        <v>18.5</v>
      </c>
      <c r="E30" s="5">
        <v>86.1</v>
      </c>
      <c r="F30" s="4">
        <v>17.75</v>
      </c>
      <c r="G30" s="5">
        <v>79</v>
      </c>
      <c r="H30" s="4">
        <v>17.25</v>
      </c>
      <c r="I30" s="5"/>
      <c r="K30" s="5">
        <v>79</v>
      </c>
      <c r="L30" s="4">
        <v>17.25</v>
      </c>
    </row>
    <row r="31" spans="3:12">
      <c r="C31" s="5">
        <v>93.1</v>
      </c>
      <c r="D31" s="4">
        <v>18.25</v>
      </c>
      <c r="E31" s="5">
        <v>84.4</v>
      </c>
      <c r="F31" s="4">
        <v>17.5</v>
      </c>
      <c r="G31" s="5">
        <v>77</v>
      </c>
      <c r="H31" s="4">
        <v>17.25</v>
      </c>
      <c r="I31" s="5"/>
      <c r="K31" s="5">
        <v>77</v>
      </c>
      <c r="L31" s="4">
        <v>17</v>
      </c>
    </row>
    <row r="32" spans="3:12">
      <c r="C32" s="5">
        <v>92</v>
      </c>
      <c r="D32" s="4">
        <v>18</v>
      </c>
      <c r="E32" s="5">
        <v>80.400000000000006</v>
      </c>
      <c r="F32" s="4">
        <v>17.25</v>
      </c>
      <c r="G32" s="5">
        <v>75</v>
      </c>
      <c r="H32" s="4">
        <v>17</v>
      </c>
      <c r="I32" s="5"/>
      <c r="K32" s="5">
        <v>70</v>
      </c>
      <c r="L32" s="4">
        <v>16.75</v>
      </c>
    </row>
    <row r="33" spans="3:12">
      <c r="C33" s="5">
        <v>89.1</v>
      </c>
      <c r="D33" s="4">
        <v>18</v>
      </c>
      <c r="E33" s="5">
        <v>75.599999999999994</v>
      </c>
      <c r="F33" s="4">
        <v>17</v>
      </c>
      <c r="G33" s="5">
        <v>73</v>
      </c>
      <c r="H33" s="4">
        <v>17</v>
      </c>
      <c r="I33" s="5"/>
      <c r="K33" s="5">
        <v>68</v>
      </c>
      <c r="L33" s="4">
        <v>16.75</v>
      </c>
    </row>
    <row r="34" spans="3:12">
      <c r="C34" s="5">
        <v>87.7</v>
      </c>
      <c r="D34" s="4">
        <v>18</v>
      </c>
      <c r="E34" s="5">
        <v>70.400000000000006</v>
      </c>
      <c r="F34" s="4">
        <v>17</v>
      </c>
      <c r="G34" s="5">
        <v>71.3</v>
      </c>
      <c r="H34" s="4">
        <v>17</v>
      </c>
      <c r="I34" s="5"/>
      <c r="K34" s="5">
        <v>64.3</v>
      </c>
      <c r="L34" s="4">
        <v>16.5</v>
      </c>
    </row>
    <row r="35" spans="3:12">
      <c r="C35" s="5">
        <v>86.4</v>
      </c>
      <c r="D35" s="4">
        <v>18</v>
      </c>
      <c r="E35" s="5">
        <v>67.7</v>
      </c>
      <c r="F35" s="4">
        <v>16.75</v>
      </c>
      <c r="G35" s="5">
        <v>68.5</v>
      </c>
      <c r="H35" s="4">
        <v>16.75</v>
      </c>
      <c r="I35" s="5"/>
      <c r="K35" s="5"/>
    </row>
    <row r="36" spans="3:12">
      <c r="C36" s="5">
        <v>83.2</v>
      </c>
      <c r="D36" s="4">
        <v>17.75</v>
      </c>
      <c r="E36" s="5">
        <v>64.2</v>
      </c>
      <c r="F36" s="4">
        <v>16.5</v>
      </c>
      <c r="G36" s="5">
        <v>67</v>
      </c>
      <c r="H36" s="4">
        <v>16.75</v>
      </c>
      <c r="I36" s="5"/>
      <c r="K36" s="5"/>
    </row>
    <row r="37" spans="3:12">
      <c r="C37" s="5">
        <v>80.400000000000006</v>
      </c>
      <c r="D37" s="4">
        <v>17.75</v>
      </c>
      <c r="E37" s="5">
        <v>59.5</v>
      </c>
      <c r="F37" s="4">
        <v>16.25</v>
      </c>
      <c r="G37" s="5">
        <v>65.599999999999994</v>
      </c>
      <c r="H37" s="4">
        <v>16.75</v>
      </c>
      <c r="I37" s="5"/>
      <c r="K37" s="5"/>
    </row>
    <row r="38" spans="3:12">
      <c r="C38" s="5">
        <v>75.400000000000006</v>
      </c>
      <c r="D38" s="4">
        <v>17.5</v>
      </c>
      <c r="E38" s="5">
        <v>57</v>
      </c>
      <c r="F38" s="4">
        <v>16</v>
      </c>
      <c r="G38" s="5">
        <v>64.400000000000006</v>
      </c>
      <c r="H38" s="4">
        <v>16.5</v>
      </c>
      <c r="I38" s="5"/>
      <c r="K38" s="5"/>
    </row>
    <row r="39" spans="3:12">
      <c r="C39" s="5">
        <v>71</v>
      </c>
      <c r="D39" s="4">
        <v>17</v>
      </c>
      <c r="E39" s="5"/>
      <c r="G39" s="5">
        <v>63</v>
      </c>
      <c r="H39" s="4">
        <v>16.5</v>
      </c>
      <c r="I39" s="5"/>
      <c r="K39" s="5"/>
    </row>
    <row r="40" spans="3:12">
      <c r="C40" s="5">
        <v>67.2</v>
      </c>
      <c r="D40" s="4">
        <v>17</v>
      </c>
      <c r="G40" s="5">
        <v>62.3</v>
      </c>
      <c r="H40" s="4">
        <v>16.5</v>
      </c>
      <c r="I40" s="5"/>
      <c r="K40" s="5"/>
    </row>
    <row r="41" spans="3:12">
      <c r="G41" s="5">
        <v>61</v>
      </c>
      <c r="H41" s="4">
        <v>16.25</v>
      </c>
      <c r="K41" s="5"/>
    </row>
    <row r="45" spans="3:12">
      <c r="C45" s="1" t="s">
        <v>12</v>
      </c>
    </row>
    <row r="47" spans="3:12">
      <c r="C47" t="s">
        <v>14</v>
      </c>
      <c r="D47">
        <v>6.8947570000000002</v>
      </c>
      <c r="F47" t="s">
        <v>13</v>
      </c>
    </row>
    <row r="50" spans="3:12">
      <c r="C50" t="s">
        <v>7</v>
      </c>
      <c r="E50" t="s">
        <v>8</v>
      </c>
      <c r="G50" t="s">
        <v>9</v>
      </c>
      <c r="I50" t="s">
        <v>10</v>
      </c>
      <c r="K50" t="s">
        <v>11</v>
      </c>
    </row>
    <row r="51" spans="3:12">
      <c r="C51" t="str">
        <f>C8</f>
        <v>Temperature (±0.1C)</v>
      </c>
      <c r="D51" t="s">
        <v>19</v>
      </c>
    </row>
    <row r="52" spans="3:12">
      <c r="C52" s="5">
        <f>C9</f>
        <v>22.5</v>
      </c>
      <c r="D52" s="6">
        <f>$D$47*D9</f>
        <v>103.42135500000001</v>
      </c>
      <c r="E52" s="5">
        <f>E9</f>
        <v>18.3</v>
      </c>
      <c r="F52" s="6">
        <f>$D$47*F9</f>
        <v>101.69766575</v>
      </c>
      <c r="G52" s="5">
        <f t="shared" ref="G52:L52" si="0">G9</f>
        <v>19.5</v>
      </c>
      <c r="H52" s="6">
        <f t="shared" ref="H52:L52" si="1">$D$47*H9</f>
        <v>98.25028725</v>
      </c>
      <c r="I52" s="5">
        <f t="shared" ref="I52:L52" si="2">I9</f>
        <v>19.7</v>
      </c>
      <c r="J52" s="6">
        <f t="shared" ref="J52:L52" si="3">$D$47*J9</f>
        <v>99.973976500000006</v>
      </c>
      <c r="K52" s="5">
        <f t="shared" ref="K52:L52" si="4">K9</f>
        <v>20.5</v>
      </c>
      <c r="L52" s="6">
        <f t="shared" ref="L52" si="5">$D$47*L9</f>
        <v>99.973976500000006</v>
      </c>
    </row>
    <row r="53" spans="3:12">
      <c r="C53" s="5">
        <f t="shared" ref="C53:D83" si="6">C10</f>
        <v>25.3</v>
      </c>
      <c r="D53" s="6">
        <f t="shared" ref="D53:D83" si="7">$D$47*D10</f>
        <v>103.42135500000001</v>
      </c>
      <c r="E53" s="5">
        <f t="shared" ref="E53:K83" si="8">E10</f>
        <v>18.399999999999999</v>
      </c>
      <c r="F53" s="6">
        <f t="shared" ref="F53:L81" si="9">$D$47*F10</f>
        <v>101.69766575</v>
      </c>
      <c r="G53" s="5">
        <f t="shared" ref="G53:L53" si="10">G10</f>
        <v>23</v>
      </c>
      <c r="H53" s="6">
        <f t="shared" ref="H53:L53" si="11">$D$47*H10</f>
        <v>99.973976500000006</v>
      </c>
      <c r="I53" s="5">
        <f t="shared" ref="I53:L53" si="12">I10</f>
        <v>23.4</v>
      </c>
      <c r="J53" s="6">
        <f t="shared" ref="J53:L53" si="13">$D$47*J10</f>
        <v>101.69766575</v>
      </c>
      <c r="K53" s="5">
        <f t="shared" ref="K53:L53" si="14">K10</f>
        <v>23.8</v>
      </c>
      <c r="L53" s="6">
        <f t="shared" ref="L53" si="15">$D$47*L10</f>
        <v>101.69766575</v>
      </c>
    </row>
    <row r="54" spans="3:12">
      <c r="C54" s="5">
        <f t="shared" si="6"/>
        <v>29.7</v>
      </c>
      <c r="D54" s="6">
        <f t="shared" si="7"/>
        <v>103.42135500000001</v>
      </c>
      <c r="E54" s="5">
        <f t="shared" si="8"/>
        <v>22</v>
      </c>
      <c r="F54" s="6">
        <f t="shared" si="9"/>
        <v>103.42135500000001</v>
      </c>
      <c r="G54" s="5">
        <f t="shared" ref="G54:L54" si="16">G11</f>
        <v>28</v>
      </c>
      <c r="H54" s="6">
        <f t="shared" ref="H54:L54" si="17">$D$47*H11</f>
        <v>101.69766575</v>
      </c>
      <c r="I54" s="5">
        <f t="shared" ref="I54:L54" si="18">I11</f>
        <v>32.4</v>
      </c>
      <c r="J54" s="6">
        <f t="shared" ref="J54:L54" si="19">$D$47*J11</f>
        <v>103.42135500000001</v>
      </c>
      <c r="K54" s="5">
        <f t="shared" ref="K54:L54" si="20">K11</f>
        <v>30</v>
      </c>
      <c r="L54" s="6">
        <f t="shared" ref="L54" si="21">$D$47*L11</f>
        <v>103.42135500000001</v>
      </c>
    </row>
    <row r="55" spans="3:12">
      <c r="C55" s="5">
        <f t="shared" si="6"/>
        <v>36.6</v>
      </c>
      <c r="D55" s="6">
        <f t="shared" si="7"/>
        <v>106.8687335</v>
      </c>
      <c r="E55" s="5">
        <f t="shared" si="8"/>
        <v>28.6</v>
      </c>
      <c r="F55" s="6">
        <f t="shared" si="9"/>
        <v>105.14504425</v>
      </c>
      <c r="G55" s="5">
        <f t="shared" ref="G55:L55" si="22">G12</f>
        <v>33</v>
      </c>
      <c r="H55" s="6">
        <f t="shared" ref="H55:L55" si="23">$D$47*H12</f>
        <v>103.42135500000001</v>
      </c>
      <c r="I55" s="5">
        <f t="shared" ref="I55:L55" si="24">I12</f>
        <v>40.299999999999997</v>
      </c>
      <c r="J55" s="6">
        <f t="shared" ref="J55:L55" si="25">$D$47*J12</f>
        <v>105.14504425</v>
      </c>
      <c r="K55" s="5">
        <f t="shared" ref="K55:L55" si="26">K12</f>
        <v>36.700000000000003</v>
      </c>
      <c r="L55" s="6">
        <f t="shared" ref="L55" si="27">$D$47*L12</f>
        <v>105.14504425</v>
      </c>
    </row>
    <row r="56" spans="3:12">
      <c r="C56" s="5">
        <f t="shared" si="6"/>
        <v>42.5</v>
      </c>
      <c r="D56" s="6">
        <f t="shared" si="7"/>
        <v>110.316112</v>
      </c>
      <c r="E56" s="5">
        <f t="shared" si="8"/>
        <v>34</v>
      </c>
      <c r="F56" s="6">
        <f t="shared" si="9"/>
        <v>105.14504425</v>
      </c>
      <c r="G56" s="5">
        <f t="shared" ref="G56:L56" si="28">G13</f>
        <v>44</v>
      </c>
      <c r="H56" s="6">
        <f t="shared" ref="H56:L56" si="29">$D$47*H13</f>
        <v>105.14504425</v>
      </c>
      <c r="I56" s="5">
        <f t="shared" ref="I56:L56" si="30">I13</f>
        <v>45.7</v>
      </c>
      <c r="J56" s="6">
        <f t="shared" ref="J56:L56" si="31">$D$47*J13</f>
        <v>106.8687335</v>
      </c>
      <c r="K56" s="5">
        <f t="shared" ref="K56:L56" si="32">K13</f>
        <v>44.1</v>
      </c>
      <c r="L56" s="6">
        <f t="shared" ref="L56" si="33">$D$47*L13</f>
        <v>106.8687335</v>
      </c>
    </row>
    <row r="57" spans="3:12">
      <c r="C57" s="5">
        <f t="shared" si="6"/>
        <v>49</v>
      </c>
      <c r="D57" s="6">
        <f t="shared" si="7"/>
        <v>110.316112</v>
      </c>
      <c r="E57" s="5">
        <f t="shared" si="8"/>
        <v>40.9</v>
      </c>
      <c r="F57" s="6">
        <f t="shared" si="9"/>
        <v>108.59242275</v>
      </c>
      <c r="G57" s="5">
        <f t="shared" ref="G57:L57" si="34">G14</f>
        <v>47.2</v>
      </c>
      <c r="H57" s="6">
        <f t="shared" ref="H57:L57" si="35">$D$47*H14</f>
        <v>106.8687335</v>
      </c>
      <c r="I57" s="5">
        <f t="shared" ref="I57:L57" si="36">I14</f>
        <v>55.5</v>
      </c>
      <c r="J57" s="6">
        <f t="shared" ref="J57:L57" si="37">$D$47*J14</f>
        <v>110.316112</v>
      </c>
      <c r="K57" s="5">
        <f t="shared" ref="K57:L57" si="38">K14</f>
        <v>48.4</v>
      </c>
      <c r="L57" s="6">
        <f t="shared" ref="L57" si="39">$D$47*L14</f>
        <v>108.59242275</v>
      </c>
    </row>
    <row r="58" spans="3:12">
      <c r="C58" s="5">
        <f t="shared" si="6"/>
        <v>56</v>
      </c>
      <c r="D58" s="6">
        <f t="shared" si="7"/>
        <v>113.7634905</v>
      </c>
      <c r="E58" s="5">
        <f t="shared" si="8"/>
        <v>48.4</v>
      </c>
      <c r="F58" s="6">
        <f t="shared" si="9"/>
        <v>110.316112</v>
      </c>
      <c r="G58" s="5">
        <f t="shared" ref="G58:L58" si="40">G15</f>
        <v>50.5</v>
      </c>
      <c r="H58" s="6">
        <f t="shared" ref="H58:L58" si="41">$D$47*H15</f>
        <v>108.59242275</v>
      </c>
      <c r="I58" s="5">
        <f t="shared" ref="I58:L58" si="42">I15</f>
        <v>62.2</v>
      </c>
      <c r="J58" s="6">
        <f t="shared" ref="J58:L58" si="43">$D$47*J15</f>
        <v>112.03980125000001</v>
      </c>
      <c r="K58" s="5">
        <f t="shared" ref="K58:L58" si="44">K15</f>
        <v>52.3</v>
      </c>
      <c r="L58" s="6">
        <f t="shared" ref="L58" si="45">$D$47*L15</f>
        <v>110.316112</v>
      </c>
    </row>
    <row r="59" spans="3:12">
      <c r="C59" s="5">
        <f t="shared" si="6"/>
        <v>61.5</v>
      </c>
      <c r="D59" s="6">
        <f t="shared" si="7"/>
        <v>115.48717975000001</v>
      </c>
      <c r="E59" s="5">
        <f t="shared" si="8"/>
        <v>54.4</v>
      </c>
      <c r="F59" s="6">
        <f t="shared" si="9"/>
        <v>112.03980125000001</v>
      </c>
      <c r="G59" s="5">
        <f t="shared" ref="G59:L59" si="46">G16</f>
        <v>55.2</v>
      </c>
      <c r="H59" s="6">
        <f t="shared" ref="H59:L59" si="47">$D$47*H16</f>
        <v>110.316112</v>
      </c>
      <c r="I59" s="5">
        <f t="shared" ref="I59:L59" si="48">I16</f>
        <v>64.5</v>
      </c>
      <c r="J59" s="6">
        <f t="shared" ref="J59:L59" si="49">$D$47*J16</f>
        <v>113.7634905</v>
      </c>
      <c r="K59" s="5">
        <f t="shared" ref="K59:L59" si="50">K16</f>
        <v>60</v>
      </c>
      <c r="L59" s="6">
        <f t="shared" ref="L59" si="51">$D$47*L16</f>
        <v>112.03980125000001</v>
      </c>
    </row>
    <row r="60" spans="3:12">
      <c r="C60" s="5">
        <f t="shared" si="6"/>
        <v>68.599999999999994</v>
      </c>
      <c r="D60" s="6">
        <f t="shared" si="7"/>
        <v>117.210869</v>
      </c>
      <c r="E60" s="5">
        <f t="shared" si="8"/>
        <v>60.5</v>
      </c>
      <c r="F60" s="6">
        <f t="shared" si="9"/>
        <v>113.7634905</v>
      </c>
      <c r="G60" s="5">
        <f t="shared" ref="G60:L60" si="52">G17</f>
        <v>63.1</v>
      </c>
      <c r="H60" s="6">
        <f t="shared" ref="H60:L60" si="53">$D$47*H17</f>
        <v>112.03980125000001</v>
      </c>
      <c r="I60" s="5">
        <f t="shared" ref="I60:L60" si="54">I17</f>
        <v>67.599999999999994</v>
      </c>
      <c r="J60" s="6">
        <f t="shared" ref="J60:L60" si="55">$D$47*J17</f>
        <v>115.48717975000001</v>
      </c>
      <c r="K60" s="5">
        <f t="shared" ref="K60:L60" si="56">K17</f>
        <v>66</v>
      </c>
      <c r="L60" s="6">
        <f t="shared" ref="L60" si="57">$D$47*L17</f>
        <v>113.7634905</v>
      </c>
    </row>
    <row r="61" spans="3:12">
      <c r="C61" s="5">
        <f t="shared" si="6"/>
        <v>77.099999999999994</v>
      </c>
      <c r="D61" s="6">
        <f t="shared" si="7"/>
        <v>117.210869</v>
      </c>
      <c r="E61" s="5">
        <f t="shared" si="8"/>
        <v>67.400000000000006</v>
      </c>
      <c r="F61" s="6">
        <f t="shared" si="9"/>
        <v>117.210869</v>
      </c>
      <c r="G61" s="5">
        <f t="shared" ref="G61:L61" si="58">G18</f>
        <v>66.400000000000006</v>
      </c>
      <c r="H61" s="6">
        <f t="shared" ref="H61:L61" si="59">$D$47*H18</f>
        <v>113.7634905</v>
      </c>
      <c r="I61" s="5">
        <f t="shared" ref="I61:L61" si="60">I18</f>
        <v>74.599999999999994</v>
      </c>
      <c r="J61" s="6">
        <f t="shared" ref="J61:L61" si="61">$D$47*J18</f>
        <v>117.210869</v>
      </c>
      <c r="K61" s="5">
        <f t="shared" ref="K61:L61" si="62">K18</f>
        <v>72.8</v>
      </c>
      <c r="L61" s="6">
        <f t="shared" ref="L61" si="63">$D$47*L18</f>
        <v>117.210869</v>
      </c>
    </row>
    <row r="62" spans="3:12">
      <c r="C62" s="5">
        <f t="shared" si="6"/>
        <v>80.5</v>
      </c>
      <c r="D62" s="6">
        <f t="shared" si="7"/>
        <v>120.6582475</v>
      </c>
      <c r="E62" s="5">
        <f t="shared" si="8"/>
        <v>73.5</v>
      </c>
      <c r="F62" s="6">
        <f t="shared" si="9"/>
        <v>117.210869</v>
      </c>
      <c r="G62" s="5">
        <f t="shared" ref="G62:L62" si="64">G19</f>
        <v>70</v>
      </c>
      <c r="H62" s="6">
        <f t="shared" ref="H62:L62" si="65">$D$47*H19</f>
        <v>115.48717975000001</v>
      </c>
      <c r="I62" s="5"/>
      <c r="K62" s="5">
        <f t="shared" ref="K62:L62" si="66">K19</f>
        <v>76.8</v>
      </c>
      <c r="L62" s="6">
        <f t="shared" ref="L62" si="67">$D$47*L19</f>
        <v>117.210869</v>
      </c>
    </row>
    <row r="63" spans="3:12">
      <c r="C63" s="5">
        <f t="shared" si="6"/>
        <v>85.6</v>
      </c>
      <c r="D63" s="6">
        <f t="shared" si="7"/>
        <v>122.38193675000001</v>
      </c>
      <c r="E63" s="5">
        <f t="shared" si="8"/>
        <v>79.2</v>
      </c>
      <c r="F63" s="6">
        <f t="shared" si="9"/>
        <v>118.93455825000001</v>
      </c>
      <c r="G63" s="5">
        <f t="shared" ref="G63:L63" si="68">G20</f>
        <v>78</v>
      </c>
      <c r="H63" s="6">
        <f t="shared" ref="H63:L63" si="69">$D$47*H20</f>
        <v>117.210869</v>
      </c>
      <c r="I63" s="5"/>
      <c r="K63" s="5">
        <f t="shared" ref="K63:L63" si="70">K20</f>
        <v>83</v>
      </c>
      <c r="L63" s="6">
        <f t="shared" ref="L63" si="71">$D$47*L20</f>
        <v>118.93455825000001</v>
      </c>
    </row>
    <row r="64" spans="3:12">
      <c r="C64" s="5">
        <f t="shared" si="6"/>
        <v>90.7</v>
      </c>
      <c r="D64" s="6">
        <f t="shared" si="7"/>
        <v>124.105626</v>
      </c>
      <c r="E64" s="5">
        <f t="shared" si="8"/>
        <v>84.6</v>
      </c>
      <c r="F64" s="6">
        <f t="shared" si="9"/>
        <v>120.6582475</v>
      </c>
      <c r="G64" s="5">
        <f t="shared" ref="G64:L64" si="72">G21</f>
        <v>86.2</v>
      </c>
      <c r="H64" s="6">
        <f t="shared" ref="H64:L64" si="73">$D$47*H21</f>
        <v>118.93455825000001</v>
      </c>
      <c r="I64" s="5"/>
      <c r="K64" s="5">
        <f t="shared" ref="K64:L64" si="74">K21</f>
        <v>87.2</v>
      </c>
      <c r="L64" s="6">
        <f t="shared" ref="L64" si="75">$D$47*L21</f>
        <v>120.6582475</v>
      </c>
    </row>
    <row r="65" spans="3:12">
      <c r="C65" s="5">
        <f t="shared" si="6"/>
        <v>96.6</v>
      </c>
      <c r="D65" s="6">
        <f t="shared" si="7"/>
        <v>124.105626</v>
      </c>
      <c r="E65" s="5">
        <f t="shared" si="8"/>
        <v>90.7</v>
      </c>
      <c r="F65" s="6">
        <f t="shared" si="9"/>
        <v>124.105626</v>
      </c>
      <c r="G65" s="5">
        <f t="shared" ref="G65:L65" si="76">G22</f>
        <v>90</v>
      </c>
      <c r="H65" s="6">
        <f t="shared" ref="H65:L65" si="77">$D$47*H22</f>
        <v>120.6582475</v>
      </c>
      <c r="I65" s="5"/>
      <c r="K65" s="5">
        <f t="shared" ref="K65:L65" si="78">K22</f>
        <v>91.3</v>
      </c>
      <c r="L65" s="6">
        <f t="shared" ref="L65" si="79">$D$47*L22</f>
        <v>124.105626</v>
      </c>
    </row>
    <row r="66" spans="3:12">
      <c r="C66" s="5">
        <f t="shared" si="6"/>
        <v>100.3</v>
      </c>
      <c r="D66" s="6">
        <f t="shared" si="7"/>
        <v>127.5530045</v>
      </c>
      <c r="E66" s="5">
        <f t="shared" si="8"/>
        <v>95.7</v>
      </c>
      <c r="F66" s="6">
        <f t="shared" si="9"/>
        <v>124.105626</v>
      </c>
      <c r="G66" s="5">
        <f t="shared" ref="G66:L66" si="80">G23</f>
        <v>92</v>
      </c>
      <c r="H66" s="6">
        <f t="shared" ref="H66:L66" si="81">$D$47*H23</f>
        <v>122.38193675000001</v>
      </c>
      <c r="I66" s="5"/>
      <c r="K66" s="5">
        <f t="shared" ref="K66:L66" si="82">K23</f>
        <v>96.6</v>
      </c>
      <c r="L66" s="6">
        <f t="shared" ref="L66" si="83">$D$47*L23</f>
        <v>124.105626</v>
      </c>
    </row>
    <row r="67" spans="3:12">
      <c r="C67" s="5">
        <f t="shared" si="6"/>
        <v>102.2</v>
      </c>
      <c r="D67" s="6">
        <f t="shared" si="7"/>
        <v>129.27669374999999</v>
      </c>
      <c r="E67" s="5">
        <f t="shared" si="8"/>
        <v>100.4</v>
      </c>
      <c r="F67" s="6">
        <f t="shared" si="9"/>
        <v>125.82931525000001</v>
      </c>
      <c r="G67" s="5">
        <f t="shared" ref="G67:L67" si="84">G24</f>
        <v>98.6</v>
      </c>
      <c r="H67" s="6">
        <f t="shared" ref="H67:L67" si="85">$D$47*H24</f>
        <v>124.105626</v>
      </c>
      <c r="I67" s="5"/>
      <c r="K67" s="5">
        <f t="shared" ref="K67:L67" si="86">K24</f>
        <v>99.6</v>
      </c>
      <c r="L67" s="6">
        <f t="shared" ref="L67" si="87">$D$47*L24</f>
        <v>124.105626</v>
      </c>
    </row>
    <row r="68" spans="3:12">
      <c r="C68" s="5">
        <f t="shared" si="6"/>
        <v>102.7</v>
      </c>
      <c r="D68" s="6">
        <f t="shared" si="7"/>
        <v>131.000383</v>
      </c>
      <c r="E68" s="5">
        <f t="shared" si="8"/>
        <v>99.8</v>
      </c>
      <c r="F68" s="6">
        <f t="shared" si="9"/>
        <v>125.82931525000001</v>
      </c>
      <c r="G68" s="5">
        <f t="shared" ref="G68:L68" si="88">G25</f>
        <v>95.4</v>
      </c>
      <c r="H68" s="6">
        <f t="shared" ref="H68:L68" si="89">$D$47*H25</f>
        <v>124.105626</v>
      </c>
      <c r="I68" s="5"/>
      <c r="K68" s="5">
        <f t="shared" ref="K68:L68" si="90">K25</f>
        <v>99.7</v>
      </c>
      <c r="L68" s="6">
        <f t="shared" ref="L68" si="91">$D$47*L25</f>
        <v>124.105626</v>
      </c>
    </row>
    <row r="69" spans="3:12">
      <c r="C69" s="5">
        <f t="shared" si="6"/>
        <v>101</v>
      </c>
      <c r="D69" s="6">
        <f t="shared" si="7"/>
        <v>129.27669374999999</v>
      </c>
      <c r="E69" s="5">
        <f t="shared" si="8"/>
        <v>94</v>
      </c>
      <c r="F69" s="6">
        <f t="shared" si="9"/>
        <v>124.105626</v>
      </c>
      <c r="G69" s="5">
        <f t="shared" ref="G69:L69" si="92">G26</f>
        <v>89.4</v>
      </c>
      <c r="H69" s="6">
        <f t="shared" ref="H69:L69" si="93">$D$47*H26</f>
        <v>122.38193675000001</v>
      </c>
      <c r="I69" s="5"/>
      <c r="K69" s="5">
        <f t="shared" ref="K69:L69" si="94">K26</f>
        <v>89</v>
      </c>
      <c r="L69" s="6">
        <f t="shared" ref="L69" si="95">$D$47*L26</f>
        <v>120.6582475</v>
      </c>
    </row>
    <row r="70" spans="3:12">
      <c r="C70" s="5">
        <f t="shared" si="6"/>
        <v>100.1</v>
      </c>
      <c r="D70" s="6">
        <f t="shared" si="7"/>
        <v>127.5530045</v>
      </c>
      <c r="E70" s="5">
        <f t="shared" si="8"/>
        <v>93.1</v>
      </c>
      <c r="F70" s="6">
        <f t="shared" si="9"/>
        <v>124.105626</v>
      </c>
      <c r="G70" s="5">
        <f t="shared" ref="G70:L70" si="96">G27</f>
        <v>86.5</v>
      </c>
      <c r="H70" s="6">
        <f t="shared" ref="H70:L70" si="97">$D$47*H27</f>
        <v>120.6582475</v>
      </c>
      <c r="I70" s="5"/>
      <c r="K70" s="5">
        <f t="shared" ref="K70:L70" si="98">K27</f>
        <v>87.2</v>
      </c>
      <c r="L70" s="6">
        <f t="shared" ref="L70" si="99">$D$47*L27</f>
        <v>122.38193675000001</v>
      </c>
    </row>
    <row r="71" spans="3:12">
      <c r="C71" s="5">
        <f t="shared" si="6"/>
        <v>99.2</v>
      </c>
      <c r="D71" s="6">
        <f t="shared" si="7"/>
        <v>127.5530045</v>
      </c>
      <c r="E71" s="5">
        <f t="shared" si="8"/>
        <v>89.1</v>
      </c>
      <c r="F71" s="6">
        <f t="shared" si="9"/>
        <v>124.105626</v>
      </c>
      <c r="G71" s="5">
        <f t="shared" ref="G71:L71" si="100">G28</f>
        <v>84.6</v>
      </c>
      <c r="H71" s="6">
        <f t="shared" ref="H71:L71" si="101">$D$47*H28</f>
        <v>120.6582475</v>
      </c>
      <c r="I71" s="5"/>
      <c r="K71" s="5">
        <f t="shared" ref="K71:L71" si="102">K28</f>
        <v>83.7</v>
      </c>
      <c r="L71" s="6">
        <f t="shared" ref="L71" si="103">$D$47*L28</f>
        <v>120.6582475</v>
      </c>
    </row>
    <row r="72" spans="3:12">
      <c r="C72" s="5">
        <f t="shared" si="6"/>
        <v>97.3</v>
      </c>
      <c r="D72" s="6">
        <f t="shared" si="7"/>
        <v>127.5530045</v>
      </c>
      <c r="E72" s="5">
        <f t="shared" si="8"/>
        <v>87.7</v>
      </c>
      <c r="F72" s="6">
        <f t="shared" si="9"/>
        <v>122.38193675000001</v>
      </c>
      <c r="G72" s="5">
        <f t="shared" ref="G72:L72" si="104">G29</f>
        <v>83</v>
      </c>
      <c r="H72" s="6">
        <f t="shared" ref="H72:L72" si="105">$D$47*H29</f>
        <v>120.6582475</v>
      </c>
      <c r="I72" s="5"/>
      <c r="K72" s="5">
        <f t="shared" ref="K72:L72" si="106">K29</f>
        <v>81.099999999999994</v>
      </c>
      <c r="L72" s="6">
        <f t="shared" ref="L72" si="107">$D$47*L29</f>
        <v>118.93455825000001</v>
      </c>
    </row>
    <row r="73" spans="3:12">
      <c r="C73" s="5">
        <f t="shared" si="6"/>
        <v>95.4</v>
      </c>
      <c r="D73" s="6">
        <f t="shared" si="7"/>
        <v>127.5530045</v>
      </c>
      <c r="E73" s="5">
        <f t="shared" si="8"/>
        <v>86.1</v>
      </c>
      <c r="F73" s="6">
        <f t="shared" si="9"/>
        <v>122.38193675000001</v>
      </c>
      <c r="G73" s="5">
        <f t="shared" ref="G73:L73" si="108">G30</f>
        <v>79</v>
      </c>
      <c r="H73" s="6">
        <f t="shared" ref="H73:L73" si="109">$D$47*H30</f>
        <v>118.93455825000001</v>
      </c>
      <c r="I73" s="5"/>
      <c r="K73" s="5">
        <f t="shared" ref="K73:L73" si="110">K30</f>
        <v>79</v>
      </c>
      <c r="L73" s="6">
        <f t="shared" ref="L73" si="111">$D$47*L30</f>
        <v>118.93455825000001</v>
      </c>
    </row>
    <row r="74" spans="3:12">
      <c r="C74" s="5">
        <f t="shared" si="6"/>
        <v>93.1</v>
      </c>
      <c r="D74" s="6">
        <f t="shared" si="7"/>
        <v>125.82931525000001</v>
      </c>
      <c r="E74" s="5">
        <f t="shared" si="8"/>
        <v>84.4</v>
      </c>
      <c r="F74" s="6">
        <f t="shared" si="9"/>
        <v>120.6582475</v>
      </c>
      <c r="G74" s="5">
        <f t="shared" ref="G74:L74" si="112">G31</f>
        <v>77</v>
      </c>
      <c r="H74" s="6">
        <f t="shared" ref="H74:L74" si="113">$D$47*H31</f>
        <v>118.93455825000001</v>
      </c>
      <c r="I74" s="5"/>
      <c r="K74" s="5">
        <f t="shared" ref="K74:L74" si="114">K31</f>
        <v>77</v>
      </c>
      <c r="L74" s="6">
        <f t="shared" ref="L74" si="115">$D$47*L31</f>
        <v>117.210869</v>
      </c>
    </row>
    <row r="75" spans="3:12">
      <c r="C75" s="5">
        <f t="shared" si="6"/>
        <v>92</v>
      </c>
      <c r="D75" s="6">
        <f t="shared" si="7"/>
        <v>124.105626</v>
      </c>
      <c r="E75" s="5">
        <f t="shared" si="8"/>
        <v>80.400000000000006</v>
      </c>
      <c r="F75" s="6">
        <f t="shared" si="9"/>
        <v>118.93455825000001</v>
      </c>
      <c r="G75" s="5">
        <f t="shared" ref="G75:L75" si="116">G32</f>
        <v>75</v>
      </c>
      <c r="H75" s="6">
        <f t="shared" ref="H75:L75" si="117">$D$47*H32</f>
        <v>117.210869</v>
      </c>
      <c r="I75" s="5"/>
      <c r="K75" s="5">
        <f t="shared" ref="K75:L75" si="118">K32</f>
        <v>70</v>
      </c>
      <c r="L75" s="6">
        <f t="shared" ref="L75" si="119">$D$47*L32</f>
        <v>115.48717975000001</v>
      </c>
    </row>
    <row r="76" spans="3:12">
      <c r="C76" s="5">
        <f t="shared" si="6"/>
        <v>89.1</v>
      </c>
      <c r="D76" s="6">
        <f t="shared" si="7"/>
        <v>124.105626</v>
      </c>
      <c r="E76" s="5">
        <f t="shared" si="8"/>
        <v>75.599999999999994</v>
      </c>
      <c r="F76" s="6">
        <f t="shared" si="9"/>
        <v>117.210869</v>
      </c>
      <c r="G76" s="5">
        <f t="shared" ref="G76:L76" si="120">G33</f>
        <v>73</v>
      </c>
      <c r="H76" s="6">
        <f t="shared" ref="H76:L76" si="121">$D$47*H33</f>
        <v>117.210869</v>
      </c>
      <c r="I76" s="5"/>
      <c r="K76" s="5">
        <f t="shared" ref="K76:L76" si="122">K33</f>
        <v>68</v>
      </c>
      <c r="L76" s="6">
        <f t="shared" ref="L76" si="123">$D$47*L33</f>
        <v>115.48717975000001</v>
      </c>
    </row>
    <row r="77" spans="3:12">
      <c r="C77" s="5">
        <f t="shared" si="6"/>
        <v>87.7</v>
      </c>
      <c r="D77" s="6">
        <f t="shared" si="7"/>
        <v>124.105626</v>
      </c>
      <c r="E77" s="5">
        <f t="shared" si="8"/>
        <v>70.400000000000006</v>
      </c>
      <c r="F77" s="6">
        <f t="shared" si="9"/>
        <v>117.210869</v>
      </c>
      <c r="G77" s="5">
        <f t="shared" ref="G77:L77" si="124">G34</f>
        <v>71.3</v>
      </c>
      <c r="H77" s="6">
        <f t="shared" ref="H77:L77" si="125">$D$47*H34</f>
        <v>117.210869</v>
      </c>
      <c r="I77" s="5"/>
      <c r="K77" s="5">
        <f t="shared" ref="K77:L77" si="126">K34</f>
        <v>64.3</v>
      </c>
      <c r="L77" s="6">
        <f t="shared" ref="L77" si="127">$D$47*L34</f>
        <v>113.7634905</v>
      </c>
    </row>
    <row r="78" spans="3:12">
      <c r="C78" s="5">
        <f t="shared" si="6"/>
        <v>86.4</v>
      </c>
      <c r="D78" s="6">
        <f t="shared" si="7"/>
        <v>124.105626</v>
      </c>
      <c r="E78" s="5">
        <f t="shared" si="8"/>
        <v>67.7</v>
      </c>
      <c r="F78" s="6">
        <f t="shared" si="9"/>
        <v>115.48717975000001</v>
      </c>
      <c r="G78" s="5">
        <f t="shared" ref="G78:L78" si="128">G35</f>
        <v>68.5</v>
      </c>
      <c r="H78" s="6">
        <f t="shared" ref="H78:L78" si="129">$D$47*H35</f>
        <v>115.48717975000001</v>
      </c>
      <c r="I78" s="5"/>
      <c r="K78" s="5"/>
    </row>
    <row r="79" spans="3:12">
      <c r="C79" s="5">
        <f t="shared" si="6"/>
        <v>83.2</v>
      </c>
      <c r="D79" s="6">
        <f t="shared" si="7"/>
        <v>122.38193675000001</v>
      </c>
      <c r="E79" s="5">
        <f t="shared" si="8"/>
        <v>64.2</v>
      </c>
      <c r="F79" s="6">
        <f t="shared" si="9"/>
        <v>113.7634905</v>
      </c>
      <c r="G79" s="5">
        <f t="shared" ref="G79:L79" si="130">G36</f>
        <v>67</v>
      </c>
      <c r="H79" s="6">
        <f t="shared" ref="H79:L79" si="131">$D$47*H36</f>
        <v>115.48717975000001</v>
      </c>
      <c r="I79" s="5"/>
      <c r="K79" s="5"/>
    </row>
    <row r="80" spans="3:12">
      <c r="C80" s="5">
        <f t="shared" si="6"/>
        <v>80.400000000000006</v>
      </c>
      <c r="D80" s="6">
        <f t="shared" si="7"/>
        <v>122.38193675000001</v>
      </c>
      <c r="E80" s="5">
        <f t="shared" si="8"/>
        <v>59.5</v>
      </c>
      <c r="F80" s="6">
        <f t="shared" si="9"/>
        <v>112.03980125000001</v>
      </c>
      <c r="G80" s="5">
        <f t="shared" ref="G80:L80" si="132">G37</f>
        <v>65.599999999999994</v>
      </c>
      <c r="H80" s="6">
        <f t="shared" ref="H80:L80" si="133">$D$47*H37</f>
        <v>115.48717975000001</v>
      </c>
      <c r="I80" s="5"/>
      <c r="K80" s="5"/>
    </row>
    <row r="81" spans="3:12">
      <c r="C81" s="5">
        <f>C38</f>
        <v>75.400000000000006</v>
      </c>
      <c r="D81" s="6">
        <f t="shared" si="7"/>
        <v>120.6582475</v>
      </c>
      <c r="E81" s="5">
        <f t="shared" si="8"/>
        <v>57</v>
      </c>
      <c r="F81" s="6">
        <f t="shared" si="9"/>
        <v>110.316112</v>
      </c>
      <c r="G81" s="5">
        <f t="shared" ref="G81:L81" si="134">G38</f>
        <v>64.400000000000006</v>
      </c>
      <c r="H81" s="6">
        <f t="shared" ref="H81:L81" si="135">$D$47*H38</f>
        <v>113.7634905</v>
      </c>
      <c r="I81" s="5"/>
      <c r="K81" s="5"/>
    </row>
    <row r="82" spans="3:12">
      <c r="C82" s="5">
        <f t="shared" si="6"/>
        <v>71</v>
      </c>
      <c r="D82" s="6">
        <f t="shared" si="7"/>
        <v>117.210869</v>
      </c>
      <c r="E82" s="5"/>
      <c r="G82" s="5">
        <f t="shared" ref="G82:L82" si="136">G39</f>
        <v>63</v>
      </c>
      <c r="H82" s="6">
        <f t="shared" ref="H82:L82" si="137">$D$47*H39</f>
        <v>113.7634905</v>
      </c>
      <c r="I82" s="5"/>
      <c r="K82" s="5"/>
    </row>
    <row r="83" spans="3:12">
      <c r="C83" s="5">
        <f t="shared" si="6"/>
        <v>67.2</v>
      </c>
      <c r="D83" s="6">
        <f t="shared" si="7"/>
        <v>117.210869</v>
      </c>
      <c r="E83" s="5"/>
      <c r="G83" s="5">
        <f t="shared" ref="G83:L83" si="138">G40</f>
        <v>62.3</v>
      </c>
      <c r="H83" s="6">
        <f t="shared" ref="H83:L83" si="139">$D$47*H40</f>
        <v>113.7634905</v>
      </c>
      <c r="I83" s="5"/>
      <c r="K83" s="5"/>
    </row>
    <row r="84" spans="3:12">
      <c r="C84" s="5"/>
      <c r="G84" s="5">
        <f t="shared" ref="G84:L84" si="140">G41</f>
        <v>61</v>
      </c>
      <c r="H84" s="6">
        <f t="shared" ref="H84:L84" si="141">$D$47*H41</f>
        <v>112.03980125000001</v>
      </c>
      <c r="I84" s="5"/>
      <c r="K84" s="5"/>
    </row>
    <row r="85" spans="3:12">
      <c r="C85" s="5"/>
      <c r="G85" s="5"/>
      <c r="I85" s="5"/>
      <c r="K85" s="5"/>
    </row>
    <row r="86" spans="3:12">
      <c r="C86" s="5"/>
      <c r="G86" s="5"/>
      <c r="I86" s="5"/>
      <c r="K86" s="5"/>
    </row>
    <row r="88" spans="3:12">
      <c r="C88" s="1" t="s">
        <v>17</v>
      </c>
    </row>
    <row r="90" spans="3:12">
      <c r="C90" t="str">
        <f>C50</f>
        <v>Trial 1</v>
      </c>
      <c r="E90" t="str">
        <f t="shared" ref="E90:L90" si="142">E50</f>
        <v>Trial 2</v>
      </c>
      <c r="G90" t="str">
        <f t="shared" ref="G90:L90" si="143">G50</f>
        <v>Trial 3</v>
      </c>
      <c r="I90" t="str">
        <f t="shared" ref="I90:L90" si="144">I50</f>
        <v>Trial 4</v>
      </c>
      <c r="K90" t="str">
        <f t="shared" ref="K90:L90" si="145">K50</f>
        <v>Trial 5</v>
      </c>
    </row>
    <row r="91" spans="3:12">
      <c r="C91" t="s">
        <v>18</v>
      </c>
      <c r="D91" t="s">
        <v>20</v>
      </c>
    </row>
    <row r="92" spans="3:12">
      <c r="C92">
        <f>$D$4/ D9</f>
        <v>6.6666666666666671E-3</v>
      </c>
      <c r="D92" s="6">
        <f>C92*D52</f>
        <v>0.68947570000000014</v>
      </c>
      <c r="E92">
        <f t="shared" ref="E92:L92" si="146">$D$4/ F9</f>
        <v>6.7796610169491532E-3</v>
      </c>
      <c r="F92" s="6">
        <f t="shared" ref="F92:L92" si="147">E92*F52</f>
        <v>0.68947570000000002</v>
      </c>
      <c r="G92">
        <f t="shared" ref="G92:L92" si="148">$D$4/ H9</f>
        <v>7.0175438596491229E-3</v>
      </c>
      <c r="H92" s="6">
        <f t="shared" ref="H92:L92" si="149">G92*H52</f>
        <v>0.68947570000000002</v>
      </c>
      <c r="I92">
        <f t="shared" ref="I92:L92" si="150">$D$4/ J9</f>
        <v>6.8965517241379318E-3</v>
      </c>
      <c r="J92" s="6">
        <f t="shared" ref="J92:L92" si="151">I92*J52</f>
        <v>0.68947570000000014</v>
      </c>
      <c r="K92">
        <f t="shared" ref="K92:L92" si="152">$D$4/ L9</f>
        <v>6.8965517241379318E-3</v>
      </c>
      <c r="L92" s="6">
        <f t="shared" ref="L92" si="153">K92*L52</f>
        <v>0.68947570000000014</v>
      </c>
    </row>
    <row r="93" spans="3:12">
      <c r="C93">
        <f t="shared" ref="C93:K125" si="154">$D$4/ D10</f>
        <v>6.6666666666666671E-3</v>
      </c>
      <c r="D93" s="6">
        <f t="shared" ref="D93:L123" si="155">C93*D53</f>
        <v>0.68947570000000014</v>
      </c>
      <c r="E93">
        <f t="shared" si="154"/>
        <v>6.7796610169491532E-3</v>
      </c>
      <c r="F93" s="6">
        <f t="shared" si="155"/>
        <v>0.68947570000000002</v>
      </c>
      <c r="G93">
        <f t="shared" si="154"/>
        <v>6.8965517241379318E-3</v>
      </c>
      <c r="H93" s="6">
        <f t="shared" si="155"/>
        <v>0.68947570000000014</v>
      </c>
      <c r="I93">
        <f t="shared" si="154"/>
        <v>6.7796610169491532E-3</v>
      </c>
      <c r="J93" s="6">
        <f t="shared" si="155"/>
        <v>0.68947570000000002</v>
      </c>
      <c r="K93">
        <f t="shared" si="154"/>
        <v>6.7796610169491532E-3</v>
      </c>
      <c r="L93" s="6">
        <f t="shared" si="155"/>
        <v>0.68947570000000002</v>
      </c>
    </row>
    <row r="94" spans="3:12">
      <c r="C94">
        <f t="shared" si="154"/>
        <v>6.6666666666666671E-3</v>
      </c>
      <c r="D94" s="6">
        <f t="shared" si="155"/>
        <v>0.68947570000000014</v>
      </c>
      <c r="E94">
        <f t="shared" si="154"/>
        <v>6.6666666666666671E-3</v>
      </c>
      <c r="F94" s="6">
        <f t="shared" si="155"/>
        <v>0.68947570000000014</v>
      </c>
      <c r="G94">
        <f t="shared" si="154"/>
        <v>6.7796610169491532E-3</v>
      </c>
      <c r="H94" s="6">
        <f t="shared" si="155"/>
        <v>0.68947570000000002</v>
      </c>
      <c r="I94">
        <f t="shared" si="154"/>
        <v>6.6666666666666671E-3</v>
      </c>
      <c r="J94" s="6">
        <f t="shared" si="155"/>
        <v>0.68947570000000014</v>
      </c>
      <c r="K94">
        <f t="shared" si="154"/>
        <v>6.6666666666666671E-3</v>
      </c>
      <c r="L94" s="6">
        <f t="shared" si="155"/>
        <v>0.68947570000000014</v>
      </c>
    </row>
    <row r="95" spans="3:12">
      <c r="C95">
        <f t="shared" si="154"/>
        <v>6.4516129032258064E-3</v>
      </c>
      <c r="D95" s="6">
        <f t="shared" si="155"/>
        <v>0.68947570000000002</v>
      </c>
      <c r="E95">
        <f t="shared" si="154"/>
        <v>6.5573770491803279E-3</v>
      </c>
      <c r="F95" s="6">
        <f t="shared" si="155"/>
        <v>0.68947570000000002</v>
      </c>
      <c r="G95">
        <f t="shared" si="154"/>
        <v>6.6666666666666671E-3</v>
      </c>
      <c r="H95" s="6">
        <f t="shared" si="155"/>
        <v>0.68947570000000014</v>
      </c>
      <c r="I95">
        <f t="shared" si="154"/>
        <v>6.5573770491803279E-3</v>
      </c>
      <c r="J95" s="6">
        <f t="shared" si="155"/>
        <v>0.68947570000000002</v>
      </c>
      <c r="K95">
        <f t="shared" si="154"/>
        <v>6.5573770491803279E-3</v>
      </c>
      <c r="L95" s="6">
        <f t="shared" si="155"/>
        <v>0.68947570000000002</v>
      </c>
    </row>
    <row r="96" spans="3:12">
      <c r="C96">
        <f t="shared" si="154"/>
        <v>6.2500000000000003E-3</v>
      </c>
      <c r="D96" s="6">
        <f t="shared" si="155"/>
        <v>0.68947570000000002</v>
      </c>
      <c r="E96">
        <f t="shared" si="154"/>
        <v>6.5573770491803279E-3</v>
      </c>
      <c r="F96" s="6">
        <f t="shared" si="155"/>
        <v>0.68947570000000002</v>
      </c>
      <c r="G96">
        <f t="shared" si="154"/>
        <v>6.5573770491803279E-3</v>
      </c>
      <c r="H96" s="6">
        <f t="shared" si="155"/>
        <v>0.68947570000000002</v>
      </c>
      <c r="I96">
        <f t="shared" si="154"/>
        <v>6.4516129032258064E-3</v>
      </c>
      <c r="J96" s="6">
        <f t="shared" si="155"/>
        <v>0.68947570000000002</v>
      </c>
      <c r="K96">
        <f t="shared" si="154"/>
        <v>6.4516129032258064E-3</v>
      </c>
      <c r="L96" s="6">
        <f t="shared" si="155"/>
        <v>0.68947570000000002</v>
      </c>
    </row>
    <row r="97" spans="3:12">
      <c r="C97">
        <f t="shared" si="154"/>
        <v>6.2500000000000003E-3</v>
      </c>
      <c r="D97" s="6">
        <f t="shared" si="155"/>
        <v>0.68947570000000002</v>
      </c>
      <c r="E97">
        <f t="shared" si="154"/>
        <v>6.3492063492063492E-3</v>
      </c>
      <c r="F97" s="6">
        <f t="shared" si="155"/>
        <v>0.68947570000000002</v>
      </c>
      <c r="G97">
        <f t="shared" si="154"/>
        <v>6.4516129032258064E-3</v>
      </c>
      <c r="H97" s="6">
        <f t="shared" si="155"/>
        <v>0.68947570000000002</v>
      </c>
      <c r="I97">
        <f t="shared" si="154"/>
        <v>6.2500000000000003E-3</v>
      </c>
      <c r="J97" s="6">
        <f t="shared" si="155"/>
        <v>0.68947570000000002</v>
      </c>
      <c r="K97">
        <f t="shared" si="154"/>
        <v>6.3492063492063492E-3</v>
      </c>
      <c r="L97" s="6">
        <f t="shared" si="155"/>
        <v>0.68947570000000002</v>
      </c>
    </row>
    <row r="98" spans="3:12">
      <c r="C98">
        <f t="shared" si="154"/>
        <v>6.0606060606060606E-3</v>
      </c>
      <c r="D98" s="6">
        <f t="shared" si="155"/>
        <v>0.68947570000000002</v>
      </c>
      <c r="E98">
        <f t="shared" si="154"/>
        <v>6.2500000000000003E-3</v>
      </c>
      <c r="F98" s="6">
        <f t="shared" si="155"/>
        <v>0.68947570000000002</v>
      </c>
      <c r="G98">
        <f t="shared" si="154"/>
        <v>6.3492063492063492E-3</v>
      </c>
      <c r="H98" s="6">
        <f t="shared" si="155"/>
        <v>0.68947570000000002</v>
      </c>
      <c r="I98">
        <f t="shared" si="154"/>
        <v>6.1538461538461538E-3</v>
      </c>
      <c r="J98" s="6">
        <f t="shared" si="155"/>
        <v>0.68947570000000002</v>
      </c>
      <c r="K98">
        <f t="shared" si="154"/>
        <v>6.2500000000000003E-3</v>
      </c>
      <c r="L98" s="6">
        <f t="shared" si="155"/>
        <v>0.68947570000000002</v>
      </c>
    </row>
    <row r="99" spans="3:12">
      <c r="C99">
        <f t="shared" si="154"/>
        <v>5.9701492537313433E-3</v>
      </c>
      <c r="D99" s="6">
        <f t="shared" si="155"/>
        <v>0.68947570000000002</v>
      </c>
      <c r="E99">
        <f t="shared" si="154"/>
        <v>6.1538461538461538E-3</v>
      </c>
      <c r="F99" s="6">
        <f t="shared" si="155"/>
        <v>0.68947570000000002</v>
      </c>
      <c r="G99">
        <f t="shared" si="154"/>
        <v>6.2500000000000003E-3</v>
      </c>
      <c r="H99" s="6">
        <f t="shared" si="155"/>
        <v>0.68947570000000002</v>
      </c>
      <c r="I99">
        <f t="shared" si="154"/>
        <v>6.0606060606060606E-3</v>
      </c>
      <c r="J99" s="6">
        <f t="shared" si="155"/>
        <v>0.68947570000000002</v>
      </c>
      <c r="K99">
        <f t="shared" si="154"/>
        <v>6.1538461538461538E-3</v>
      </c>
      <c r="L99" s="6">
        <f t="shared" si="155"/>
        <v>0.68947570000000002</v>
      </c>
    </row>
    <row r="100" spans="3:12">
      <c r="C100">
        <f t="shared" si="154"/>
        <v>5.8823529411764705E-3</v>
      </c>
      <c r="D100" s="6">
        <f t="shared" si="155"/>
        <v>0.68947570000000002</v>
      </c>
      <c r="E100">
        <f t="shared" si="154"/>
        <v>6.0606060606060606E-3</v>
      </c>
      <c r="F100" s="6">
        <f t="shared" si="155"/>
        <v>0.68947570000000002</v>
      </c>
      <c r="G100">
        <f t="shared" si="154"/>
        <v>6.1538461538461538E-3</v>
      </c>
      <c r="H100" s="6">
        <f t="shared" si="155"/>
        <v>0.68947570000000002</v>
      </c>
      <c r="I100">
        <f t="shared" si="154"/>
        <v>5.9701492537313433E-3</v>
      </c>
      <c r="J100" s="6">
        <f t="shared" si="155"/>
        <v>0.68947570000000002</v>
      </c>
      <c r="K100">
        <f t="shared" si="154"/>
        <v>6.0606060606060606E-3</v>
      </c>
      <c r="L100" s="6">
        <f t="shared" si="155"/>
        <v>0.68947570000000002</v>
      </c>
    </row>
    <row r="101" spans="3:12">
      <c r="C101">
        <f t="shared" si="154"/>
        <v>5.8823529411764705E-3</v>
      </c>
      <c r="D101" s="6">
        <f t="shared" si="155"/>
        <v>0.68947570000000002</v>
      </c>
      <c r="E101">
        <f t="shared" si="154"/>
        <v>5.8823529411764705E-3</v>
      </c>
      <c r="F101" s="6">
        <f t="shared" si="155"/>
        <v>0.68947570000000002</v>
      </c>
      <c r="G101">
        <f t="shared" si="154"/>
        <v>6.0606060606060606E-3</v>
      </c>
      <c r="H101" s="6">
        <f t="shared" si="155"/>
        <v>0.68947570000000002</v>
      </c>
      <c r="I101">
        <f t="shared" si="154"/>
        <v>5.8823529411764705E-3</v>
      </c>
      <c r="J101" s="6">
        <f t="shared" si="155"/>
        <v>0.68947570000000002</v>
      </c>
      <c r="K101">
        <f t="shared" si="154"/>
        <v>5.8823529411764705E-3</v>
      </c>
      <c r="L101" s="6">
        <f t="shared" si="155"/>
        <v>0.68947570000000002</v>
      </c>
    </row>
    <row r="102" spans="3:12">
      <c r="C102">
        <f t="shared" si="154"/>
        <v>5.7142857142857143E-3</v>
      </c>
      <c r="D102" s="6">
        <f t="shared" si="155"/>
        <v>0.68947570000000002</v>
      </c>
      <c r="E102">
        <f t="shared" si="154"/>
        <v>5.8823529411764705E-3</v>
      </c>
      <c r="F102" s="6">
        <f t="shared" si="155"/>
        <v>0.68947570000000002</v>
      </c>
      <c r="G102">
        <f t="shared" si="154"/>
        <v>5.9701492537313433E-3</v>
      </c>
      <c r="H102" s="6">
        <f t="shared" si="155"/>
        <v>0.68947570000000002</v>
      </c>
      <c r="J102" s="6"/>
      <c r="K102">
        <f t="shared" si="154"/>
        <v>5.8823529411764705E-3</v>
      </c>
      <c r="L102" s="6">
        <f t="shared" si="155"/>
        <v>0.68947570000000002</v>
      </c>
    </row>
    <row r="103" spans="3:12">
      <c r="C103">
        <f t="shared" si="154"/>
        <v>5.6338028169014088E-3</v>
      </c>
      <c r="D103" s="6">
        <f t="shared" si="155"/>
        <v>0.68947570000000014</v>
      </c>
      <c r="E103">
        <f t="shared" si="154"/>
        <v>5.7971014492753624E-3</v>
      </c>
      <c r="F103" s="6">
        <f t="shared" si="155"/>
        <v>0.68947570000000002</v>
      </c>
      <c r="G103">
        <f t="shared" si="154"/>
        <v>5.8823529411764705E-3</v>
      </c>
      <c r="H103" s="6">
        <f t="shared" si="155"/>
        <v>0.68947570000000002</v>
      </c>
      <c r="J103" s="6"/>
      <c r="K103">
        <f t="shared" si="154"/>
        <v>5.7971014492753624E-3</v>
      </c>
      <c r="L103" s="6">
        <f t="shared" si="155"/>
        <v>0.68947570000000002</v>
      </c>
    </row>
    <row r="104" spans="3:12">
      <c r="C104">
        <f t="shared" si="154"/>
        <v>5.5555555555555558E-3</v>
      </c>
      <c r="D104" s="6">
        <f t="shared" si="155"/>
        <v>0.68947570000000002</v>
      </c>
      <c r="E104">
        <f t="shared" si="154"/>
        <v>5.7142857142857143E-3</v>
      </c>
      <c r="F104" s="6">
        <f t="shared" si="155"/>
        <v>0.68947570000000002</v>
      </c>
      <c r="G104">
        <f t="shared" si="154"/>
        <v>5.7971014492753624E-3</v>
      </c>
      <c r="H104" s="6">
        <f t="shared" si="155"/>
        <v>0.68947570000000002</v>
      </c>
      <c r="J104" s="6"/>
      <c r="K104">
        <f t="shared" si="154"/>
        <v>5.7142857142857143E-3</v>
      </c>
      <c r="L104" s="6">
        <f t="shared" si="155"/>
        <v>0.68947570000000002</v>
      </c>
    </row>
    <row r="105" spans="3:12">
      <c r="C105">
        <f t="shared" si="154"/>
        <v>5.5555555555555558E-3</v>
      </c>
      <c r="D105" s="6">
        <f t="shared" si="155"/>
        <v>0.68947570000000002</v>
      </c>
      <c r="E105">
        <f t="shared" si="154"/>
        <v>5.5555555555555558E-3</v>
      </c>
      <c r="F105" s="6">
        <f t="shared" si="155"/>
        <v>0.68947570000000002</v>
      </c>
      <c r="G105">
        <f t="shared" si="154"/>
        <v>5.7142857142857143E-3</v>
      </c>
      <c r="H105" s="6">
        <f t="shared" si="155"/>
        <v>0.68947570000000002</v>
      </c>
      <c r="J105" s="6"/>
      <c r="K105">
        <f t="shared" si="154"/>
        <v>5.5555555555555558E-3</v>
      </c>
      <c r="L105" s="6">
        <f t="shared" si="155"/>
        <v>0.68947570000000002</v>
      </c>
    </row>
    <row r="106" spans="3:12">
      <c r="C106">
        <f t="shared" si="154"/>
        <v>5.4054054054054057E-3</v>
      </c>
      <c r="D106" s="6">
        <f t="shared" si="155"/>
        <v>0.68947570000000002</v>
      </c>
      <c r="E106">
        <f t="shared" si="154"/>
        <v>5.5555555555555558E-3</v>
      </c>
      <c r="F106" s="6">
        <f t="shared" si="155"/>
        <v>0.68947570000000002</v>
      </c>
      <c r="G106">
        <f t="shared" si="154"/>
        <v>5.6338028169014088E-3</v>
      </c>
      <c r="H106" s="6">
        <f t="shared" si="155"/>
        <v>0.68947570000000014</v>
      </c>
      <c r="J106" s="6"/>
      <c r="K106">
        <f t="shared" si="154"/>
        <v>5.5555555555555558E-3</v>
      </c>
      <c r="L106" s="6">
        <f t="shared" si="155"/>
        <v>0.68947570000000002</v>
      </c>
    </row>
    <row r="107" spans="3:12">
      <c r="C107">
        <f t="shared" si="154"/>
        <v>5.333333333333334E-3</v>
      </c>
      <c r="D107" s="6">
        <f t="shared" si="155"/>
        <v>0.68947570000000002</v>
      </c>
      <c r="E107">
        <f t="shared" si="154"/>
        <v>5.4794520547945206E-3</v>
      </c>
      <c r="F107" s="6">
        <f t="shared" si="155"/>
        <v>0.68947570000000002</v>
      </c>
      <c r="G107">
        <f t="shared" si="154"/>
        <v>5.5555555555555558E-3</v>
      </c>
      <c r="H107" s="6">
        <f t="shared" si="155"/>
        <v>0.68947570000000002</v>
      </c>
      <c r="J107" s="6"/>
      <c r="K107">
        <f t="shared" si="154"/>
        <v>5.5555555555555558E-3</v>
      </c>
      <c r="L107" s="6">
        <f t="shared" si="155"/>
        <v>0.68947570000000002</v>
      </c>
    </row>
    <row r="108" spans="3:12">
      <c r="C108">
        <f t="shared" si="154"/>
        <v>5.263157894736842E-3</v>
      </c>
      <c r="D108" s="6">
        <f t="shared" si="155"/>
        <v>0.68947570000000002</v>
      </c>
      <c r="E108">
        <f t="shared" si="154"/>
        <v>5.4794520547945206E-3</v>
      </c>
      <c r="F108" s="6">
        <f t="shared" si="155"/>
        <v>0.68947570000000002</v>
      </c>
      <c r="G108">
        <f t="shared" si="154"/>
        <v>5.5555555555555558E-3</v>
      </c>
      <c r="H108" s="6">
        <f t="shared" si="155"/>
        <v>0.68947570000000002</v>
      </c>
      <c r="J108" s="6"/>
      <c r="K108">
        <f t="shared" si="154"/>
        <v>5.5555555555555558E-3</v>
      </c>
      <c r="L108" s="6">
        <f t="shared" si="155"/>
        <v>0.68947570000000002</v>
      </c>
    </row>
    <row r="109" spans="3:12">
      <c r="C109">
        <f t="shared" si="154"/>
        <v>5.333333333333334E-3</v>
      </c>
      <c r="D109" s="6">
        <f t="shared" si="155"/>
        <v>0.68947570000000002</v>
      </c>
      <c r="E109">
        <f t="shared" si="154"/>
        <v>5.5555555555555558E-3</v>
      </c>
      <c r="F109" s="6">
        <f t="shared" si="155"/>
        <v>0.68947570000000002</v>
      </c>
      <c r="G109">
        <f t="shared" si="154"/>
        <v>5.6338028169014088E-3</v>
      </c>
      <c r="H109" s="6">
        <f t="shared" si="155"/>
        <v>0.68947570000000014</v>
      </c>
      <c r="J109" s="6"/>
      <c r="K109">
        <f t="shared" si="154"/>
        <v>5.7142857142857143E-3</v>
      </c>
      <c r="L109" s="6">
        <f t="shared" si="155"/>
        <v>0.68947570000000002</v>
      </c>
    </row>
    <row r="110" spans="3:12">
      <c r="C110">
        <f t="shared" si="154"/>
        <v>5.4054054054054057E-3</v>
      </c>
      <c r="D110" s="6">
        <f t="shared" si="155"/>
        <v>0.68947570000000002</v>
      </c>
      <c r="E110">
        <f t="shared" si="154"/>
        <v>5.5555555555555558E-3</v>
      </c>
      <c r="F110" s="6">
        <f t="shared" si="155"/>
        <v>0.68947570000000002</v>
      </c>
      <c r="G110">
        <f t="shared" si="154"/>
        <v>5.7142857142857143E-3</v>
      </c>
      <c r="H110" s="6">
        <f t="shared" si="155"/>
        <v>0.68947570000000002</v>
      </c>
      <c r="J110" s="6"/>
      <c r="K110">
        <f t="shared" si="154"/>
        <v>5.6338028169014088E-3</v>
      </c>
      <c r="L110" s="6">
        <f t="shared" si="155"/>
        <v>0.68947570000000014</v>
      </c>
    </row>
    <row r="111" spans="3:12">
      <c r="C111">
        <f t="shared" si="154"/>
        <v>5.4054054054054057E-3</v>
      </c>
      <c r="D111" s="6">
        <f t="shared" si="155"/>
        <v>0.68947570000000002</v>
      </c>
      <c r="E111">
        <f t="shared" si="154"/>
        <v>5.5555555555555558E-3</v>
      </c>
      <c r="F111" s="6">
        <f t="shared" si="155"/>
        <v>0.68947570000000002</v>
      </c>
      <c r="G111">
        <f t="shared" si="154"/>
        <v>5.7142857142857143E-3</v>
      </c>
      <c r="H111" s="6">
        <f t="shared" si="155"/>
        <v>0.68947570000000002</v>
      </c>
      <c r="J111" s="6"/>
      <c r="K111">
        <f t="shared" si="154"/>
        <v>5.7142857142857143E-3</v>
      </c>
      <c r="L111" s="6">
        <f t="shared" si="155"/>
        <v>0.68947570000000002</v>
      </c>
    </row>
    <row r="112" spans="3:12">
      <c r="C112">
        <f t="shared" si="154"/>
        <v>5.4054054054054057E-3</v>
      </c>
      <c r="D112" s="6">
        <f t="shared" si="155"/>
        <v>0.68947570000000002</v>
      </c>
      <c r="E112">
        <f t="shared" si="154"/>
        <v>5.6338028169014088E-3</v>
      </c>
      <c r="F112" s="6">
        <f t="shared" si="155"/>
        <v>0.68947570000000014</v>
      </c>
      <c r="G112">
        <f t="shared" si="154"/>
        <v>5.7142857142857143E-3</v>
      </c>
      <c r="H112" s="6">
        <f t="shared" si="155"/>
        <v>0.68947570000000002</v>
      </c>
      <c r="J112" s="6"/>
      <c r="K112">
        <f t="shared" si="154"/>
        <v>5.7971014492753624E-3</v>
      </c>
      <c r="L112" s="6">
        <f t="shared" si="155"/>
        <v>0.68947570000000002</v>
      </c>
    </row>
    <row r="113" spans="3:12">
      <c r="C113">
        <f t="shared" si="154"/>
        <v>5.4054054054054057E-3</v>
      </c>
      <c r="D113" s="6">
        <f t="shared" si="155"/>
        <v>0.68947570000000002</v>
      </c>
      <c r="E113">
        <f t="shared" si="154"/>
        <v>5.6338028169014088E-3</v>
      </c>
      <c r="F113" s="6">
        <f t="shared" si="155"/>
        <v>0.68947570000000014</v>
      </c>
      <c r="G113">
        <f t="shared" si="154"/>
        <v>5.7971014492753624E-3</v>
      </c>
      <c r="H113" s="6">
        <f t="shared" si="155"/>
        <v>0.68947570000000002</v>
      </c>
      <c r="J113" s="6"/>
      <c r="K113">
        <f t="shared" si="154"/>
        <v>5.7971014492753624E-3</v>
      </c>
      <c r="L113" s="6">
        <f t="shared" si="155"/>
        <v>0.68947570000000002</v>
      </c>
    </row>
    <row r="114" spans="3:12">
      <c r="C114">
        <f t="shared" si="154"/>
        <v>5.4794520547945206E-3</v>
      </c>
      <c r="D114" s="6">
        <f t="shared" si="155"/>
        <v>0.68947570000000002</v>
      </c>
      <c r="E114">
        <f t="shared" si="154"/>
        <v>5.7142857142857143E-3</v>
      </c>
      <c r="F114" s="6">
        <f t="shared" si="155"/>
        <v>0.68947570000000002</v>
      </c>
      <c r="G114">
        <f t="shared" si="154"/>
        <v>5.7971014492753624E-3</v>
      </c>
      <c r="H114" s="6">
        <f t="shared" si="155"/>
        <v>0.68947570000000002</v>
      </c>
      <c r="J114" s="6"/>
      <c r="K114">
        <f t="shared" si="154"/>
        <v>5.8823529411764705E-3</v>
      </c>
      <c r="L114" s="6">
        <f t="shared" si="155"/>
        <v>0.68947570000000002</v>
      </c>
    </row>
    <row r="115" spans="3:12">
      <c r="C115">
        <f t="shared" si="154"/>
        <v>5.5555555555555558E-3</v>
      </c>
      <c r="D115" s="6">
        <f t="shared" si="155"/>
        <v>0.68947570000000002</v>
      </c>
      <c r="E115">
        <f t="shared" si="154"/>
        <v>5.7971014492753624E-3</v>
      </c>
      <c r="F115" s="6">
        <f t="shared" si="155"/>
        <v>0.68947570000000002</v>
      </c>
      <c r="G115">
        <f t="shared" si="154"/>
        <v>5.8823529411764705E-3</v>
      </c>
      <c r="H115" s="6">
        <f t="shared" si="155"/>
        <v>0.68947570000000002</v>
      </c>
      <c r="J115" s="6"/>
      <c r="K115">
        <f t="shared" si="154"/>
        <v>5.9701492537313433E-3</v>
      </c>
      <c r="L115" s="6">
        <f t="shared" si="155"/>
        <v>0.68947570000000002</v>
      </c>
    </row>
    <row r="116" spans="3:12">
      <c r="C116">
        <f t="shared" si="154"/>
        <v>5.5555555555555558E-3</v>
      </c>
      <c r="D116" s="6">
        <f t="shared" si="155"/>
        <v>0.68947570000000002</v>
      </c>
      <c r="E116">
        <f t="shared" si="154"/>
        <v>5.8823529411764705E-3</v>
      </c>
      <c r="F116" s="6">
        <f t="shared" si="155"/>
        <v>0.68947570000000002</v>
      </c>
      <c r="G116">
        <f t="shared" si="154"/>
        <v>5.8823529411764705E-3</v>
      </c>
      <c r="H116" s="6">
        <f t="shared" si="155"/>
        <v>0.68947570000000002</v>
      </c>
      <c r="J116" s="6"/>
      <c r="K116">
        <f t="shared" si="154"/>
        <v>5.9701492537313433E-3</v>
      </c>
      <c r="L116" s="6">
        <f t="shared" si="155"/>
        <v>0.68947570000000002</v>
      </c>
    </row>
    <row r="117" spans="3:12">
      <c r="C117">
        <f>$D$4/ D34</f>
        <v>5.5555555555555558E-3</v>
      </c>
      <c r="D117" s="6">
        <f t="shared" si="155"/>
        <v>0.68947570000000002</v>
      </c>
      <c r="E117">
        <f t="shared" ref="E117:L117" si="156">$D$4/ F34</f>
        <v>5.8823529411764705E-3</v>
      </c>
      <c r="F117" s="6">
        <f t="shared" si="155"/>
        <v>0.68947570000000002</v>
      </c>
      <c r="G117">
        <f t="shared" ref="G117:L117" si="157">$D$4/ H34</f>
        <v>5.8823529411764705E-3</v>
      </c>
      <c r="H117" s="6">
        <f t="shared" si="155"/>
        <v>0.68947570000000002</v>
      </c>
      <c r="J117" s="6"/>
      <c r="K117">
        <f t="shared" ref="K117:L117" si="158">$D$4/ L34</f>
        <v>6.0606060606060606E-3</v>
      </c>
      <c r="L117" s="6">
        <f t="shared" si="155"/>
        <v>0.68947570000000002</v>
      </c>
    </row>
    <row r="118" spans="3:12">
      <c r="C118">
        <f t="shared" si="154"/>
        <v>5.5555555555555558E-3</v>
      </c>
      <c r="D118" s="6">
        <f t="shared" si="155"/>
        <v>0.68947570000000002</v>
      </c>
      <c r="E118">
        <f t="shared" si="154"/>
        <v>5.9701492537313433E-3</v>
      </c>
      <c r="F118" s="6">
        <f t="shared" si="155"/>
        <v>0.68947570000000002</v>
      </c>
      <c r="G118">
        <f t="shared" si="154"/>
        <v>5.9701492537313433E-3</v>
      </c>
      <c r="H118" s="6">
        <f t="shared" si="155"/>
        <v>0.68947570000000002</v>
      </c>
      <c r="J118" s="6"/>
      <c r="L118" s="6"/>
    </row>
    <row r="119" spans="3:12">
      <c r="C119">
        <f t="shared" si="154"/>
        <v>5.6338028169014088E-3</v>
      </c>
      <c r="D119" s="6">
        <f t="shared" si="155"/>
        <v>0.68947570000000014</v>
      </c>
      <c r="E119">
        <f t="shared" si="154"/>
        <v>6.0606060606060606E-3</v>
      </c>
      <c r="F119" s="6">
        <f t="shared" si="155"/>
        <v>0.68947570000000002</v>
      </c>
      <c r="G119">
        <f t="shared" si="154"/>
        <v>5.9701492537313433E-3</v>
      </c>
      <c r="H119" s="6">
        <f t="shared" si="155"/>
        <v>0.68947570000000002</v>
      </c>
      <c r="J119" s="6"/>
      <c r="L119" s="6"/>
    </row>
    <row r="120" spans="3:12">
      <c r="C120">
        <f t="shared" si="154"/>
        <v>5.6338028169014088E-3</v>
      </c>
      <c r="D120" s="6">
        <f t="shared" si="155"/>
        <v>0.68947570000000014</v>
      </c>
      <c r="E120">
        <f t="shared" si="154"/>
        <v>6.1538461538461538E-3</v>
      </c>
      <c r="F120" s="6">
        <f t="shared" si="155"/>
        <v>0.68947570000000002</v>
      </c>
      <c r="G120">
        <f t="shared" si="154"/>
        <v>5.9701492537313433E-3</v>
      </c>
      <c r="H120" s="6">
        <f t="shared" si="155"/>
        <v>0.68947570000000002</v>
      </c>
      <c r="J120" s="6"/>
      <c r="L120" s="6"/>
    </row>
    <row r="121" spans="3:12">
      <c r="C121">
        <f t="shared" si="154"/>
        <v>5.7142857142857143E-3</v>
      </c>
      <c r="D121" s="6">
        <f t="shared" si="155"/>
        <v>0.68947570000000002</v>
      </c>
      <c r="E121">
        <f t="shared" si="154"/>
        <v>6.2500000000000003E-3</v>
      </c>
      <c r="F121" s="6">
        <f t="shared" si="155"/>
        <v>0.68947570000000002</v>
      </c>
      <c r="G121">
        <f t="shared" si="154"/>
        <v>6.0606060606060606E-3</v>
      </c>
      <c r="H121" s="6">
        <f t="shared" si="155"/>
        <v>0.68947570000000002</v>
      </c>
      <c r="J121" s="6"/>
      <c r="L121" s="6"/>
    </row>
    <row r="122" spans="3:12">
      <c r="C122">
        <f t="shared" si="154"/>
        <v>5.8823529411764705E-3</v>
      </c>
      <c r="D122" s="6">
        <f t="shared" si="155"/>
        <v>0.68947570000000002</v>
      </c>
      <c r="F122" s="6"/>
      <c r="G122">
        <f t="shared" si="154"/>
        <v>6.0606060606060606E-3</v>
      </c>
      <c r="H122" s="6">
        <f t="shared" si="155"/>
        <v>0.68947570000000002</v>
      </c>
      <c r="J122" s="6"/>
      <c r="L122" s="6"/>
    </row>
    <row r="123" spans="3:12">
      <c r="C123">
        <f t="shared" si="154"/>
        <v>5.8823529411764705E-3</v>
      </c>
      <c r="D123" s="6">
        <f t="shared" si="155"/>
        <v>0.68947570000000002</v>
      </c>
      <c r="F123" s="6"/>
      <c r="G123">
        <f t="shared" si="154"/>
        <v>6.0606060606060606E-3</v>
      </c>
      <c r="H123" s="6">
        <f t="shared" si="155"/>
        <v>0.68947570000000002</v>
      </c>
      <c r="J123" s="6"/>
      <c r="L123" s="6"/>
    </row>
    <row r="124" spans="3:12">
      <c r="G124">
        <f t="shared" ref="G124:H124" si="159">$D$4/ H41</f>
        <v>6.1538461538461538E-3</v>
      </c>
      <c r="H124" s="6">
        <f t="shared" ref="H124" si="160">G124*H84</f>
        <v>0.68947570000000002</v>
      </c>
    </row>
    <row r="125" spans="3:12">
      <c r="H125" s="6"/>
    </row>
    <row r="126" spans="3:12">
      <c r="H126" s="6"/>
    </row>
    <row r="127" spans="3:12">
      <c r="H127" s="6"/>
    </row>
    <row r="128" spans="3:12">
      <c r="C128" s="1" t="s">
        <v>23</v>
      </c>
      <c r="H128" s="6"/>
    </row>
    <row r="129" spans="8:8">
      <c r="H129" s="6"/>
    </row>
    <row r="130" spans="8:8">
      <c r="H130" s="6"/>
    </row>
  </sheetData>
  <mergeCells count="5">
    <mergeCell ref="C7:D7"/>
    <mergeCell ref="E7:F7"/>
    <mergeCell ref="G7:H7"/>
    <mergeCell ref="I7:J7"/>
    <mergeCell ref="K7:L7"/>
  </mergeCells>
  <pageMargins left="0.7" right="0.7" top="0.75" bottom="0.75" header="0.3" footer="0.3"/>
  <pageSetup paperSize="9" orientation="portrait" r:id="rId1"/>
  <ignoredErrors>
    <ignoredError sqref="D52:L8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qi</dc:creator>
  <cp:lastModifiedBy>Terry</cp:lastModifiedBy>
  <cp:revision>5</cp:revision>
  <dcterms:created xsi:type="dcterms:W3CDTF">2021-10-27T14:17:57Z</dcterms:created>
  <dcterms:modified xsi:type="dcterms:W3CDTF">2021-10-28T09:26:39Z</dcterms:modified>
</cp:coreProperties>
</file>