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code\DEXLendData\"/>
    </mc:Choice>
  </mc:AlternateContent>
  <xr:revisionPtr revIDLastSave="0" documentId="13_ncr:1_{F9F6EEAA-390C-4761-B3C1-CF326F86581C}" xr6:coauthVersionLast="47" xr6:coauthVersionMax="47" xr10:uidLastSave="{00000000-0000-0000-0000-000000000000}"/>
  <bookViews>
    <workbookView xWindow="16545" yWindow="0" windowWidth="2040" windowHeight="14760" xr2:uid="{9F311C8D-9271-4A94-9D5B-3ED493F5A16F}"/>
  </bookViews>
  <sheets>
    <sheet name="Parámet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B27" i="1"/>
  <c r="C26" i="1"/>
  <c r="D26" i="1"/>
  <c r="B26" i="1"/>
  <c r="D24" i="1"/>
  <c r="D25" i="1"/>
  <c r="C24" i="1"/>
  <c r="B24" i="1"/>
  <c r="D18" i="1"/>
  <c r="C18" i="1"/>
  <c r="B21" i="1"/>
  <c r="B16" i="1"/>
  <c r="B17" i="1"/>
  <c r="B18" i="1"/>
  <c r="C25" i="1" l="1"/>
  <c r="B25" i="1"/>
  <c r="D17" i="1"/>
  <c r="D21" i="1" s="1"/>
  <c r="C17" i="1"/>
  <c r="C21" i="1" s="1"/>
  <c r="D16" i="1" l="1"/>
  <c r="C16" i="1"/>
</calcChain>
</file>

<file path=xl/sharedStrings.xml><?xml version="1.0" encoding="utf-8"?>
<sst xmlns="http://schemas.openxmlformats.org/spreadsheetml/2006/main" count="32" uniqueCount="30">
  <si>
    <t>rBTC</t>
  </si>
  <si>
    <t>RIF</t>
  </si>
  <si>
    <t>DOC</t>
  </si>
  <si>
    <t>USDT</t>
  </si>
  <si>
    <t>Borrow</t>
  </si>
  <si>
    <t>Supply</t>
  </si>
  <si>
    <t>0,08+0,04*UR</t>
  </si>
  <si>
    <t>0,08+0,03*UR</t>
  </si>
  <si>
    <t>0,08+0,018*0,85+0,8*(UR-0,85)</t>
  </si>
  <si>
    <t>0,1+0,015*0,8+1*(UR-0,8)</t>
  </si>
  <si>
    <t>0,05+0,02*UR</t>
  </si>
  <si>
    <t>COMPOUND DATA</t>
  </si>
  <si>
    <t>2:30PM</t>
  </si>
  <si>
    <t>Utilization</t>
  </si>
  <si>
    <t>Market Liquidity</t>
  </si>
  <si>
    <t>Reserves</t>
  </si>
  <si>
    <t>U Cash</t>
  </si>
  <si>
    <t>U Borrows</t>
  </si>
  <si>
    <t>U Supply</t>
  </si>
  <si>
    <t>Xrate</t>
  </si>
  <si>
    <t>ETH</t>
  </si>
  <si>
    <t>DAI</t>
  </si>
  <si>
    <t>Price</t>
  </si>
  <si>
    <t>Supply cETH</t>
  </si>
  <si>
    <t>checkUtilization</t>
  </si>
  <si>
    <t>USCD</t>
  </si>
  <si>
    <t>ReserveFactor</t>
  </si>
  <si>
    <t>CollateralFactor</t>
  </si>
  <si>
    <t>Supply US</t>
  </si>
  <si>
    <t>Borrow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</si>
</sst>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0" applyNumberFormat="1"/>
    <xf numFmtId="44" fontId="0" fillId="0" borderId="0" xfId="1" applyFont="1"/>
    <xf numFmtId="2" fontId="0" fillId="0" borderId="0" xfId="0" applyNumberFormat="1"/>
    <xf numFmtId="37" fontId="0" fillId="0" borderId="0" xfId="1" applyNumberFormat="1" applyFont="1"/>
    <xf numFmtId="37" fontId="0" fillId="0" borderId="0" xfId="0" applyNumberFormat="1"/>
    <xf numFmtId="164" fontId="0" fillId="0" borderId="0" xfId="2" applyNumberFormat="1" applyFont="1"/>
    <xf numFmtId="10" fontId="2" fillId="0" borderId="0" xfId="2" applyNumberFormat="1" applyFont="1"/>
    <xf numFmtId="9" fontId="0" fillId="0" borderId="0" xfId="0" applyNumberForma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FEAF-F9FB-473C-8957-DED13980A06A}">
  <dimension ref="A1:E27"/>
  <sheetViews>
    <sheetView tabSelected="1" zoomScale="130" zoomScaleNormal="130" workbookViewId="0">
      <selection activeCell="B27" sqref="B27"/>
    </sheetView>
  </sheetViews>
  <sheetFormatPr defaultColWidth="11.42578125" defaultRowHeight="15" x14ac:dyDescent="0.25"/>
  <cols>
    <col min="1" max="1" width="18.7109375" customWidth="1"/>
    <col min="2" max="2" width="13.42578125" customWidth="1"/>
    <col min="3" max="3" width="22.42578125" customWidth="1"/>
    <col min="4" max="4" width="16.28515625" bestFit="1" customWidth="1"/>
    <col min="5" max="5" width="26.42578125" customWidth="1"/>
  </cols>
  <sheetData>
    <row r="1" spans="1:4" x14ac:dyDescent="0.25">
      <c r="B1" t="s">
        <v>4</v>
      </c>
      <c r="C1" t="s">
        <v>5</v>
      </c>
    </row>
    <row r="2" spans="1:4" x14ac:dyDescent="0.25">
      <c r="A2" t="s">
        <v>0</v>
      </c>
      <c r="B2" t="s">
        <v>6</v>
      </c>
      <c r="C2" t="s">
        <v>10</v>
      </c>
    </row>
    <row r="3" spans="1:4" x14ac:dyDescent="0.25">
      <c r="A3" t="s">
        <v>1</v>
      </c>
      <c r="B3" t="s">
        <v>7</v>
      </c>
    </row>
    <row r="4" spans="1:4" x14ac:dyDescent="0.25">
      <c r="A4" t="s">
        <v>2</v>
      </c>
      <c r="B4" t="s">
        <v>8</v>
      </c>
    </row>
    <row r="5" spans="1:4" x14ac:dyDescent="0.25">
      <c r="A5" t="s">
        <v>3</v>
      </c>
      <c r="B5" t="s">
        <v>9</v>
      </c>
    </row>
    <row r="7" spans="1:4" x14ac:dyDescent="0.25">
      <c r="A7" t="s">
        <v>11</v>
      </c>
    </row>
    <row r="8" spans="1:4" x14ac:dyDescent="0.25">
      <c r="A8" s="1">
        <v>44445</v>
      </c>
      <c r="B8" t="s">
        <v>12</v>
      </c>
    </row>
    <row r="9" spans="1:4" x14ac:dyDescent="0.25">
      <c r="A9" s="1"/>
      <c r="B9" t="s">
        <v>20</v>
      </c>
      <c r="C9" t="s">
        <v>21</v>
      </c>
      <c r="D9" t="s">
        <v>25</v>
      </c>
    </row>
    <row r="10" spans="1:4" x14ac:dyDescent="0.25">
      <c r="A10" t="s">
        <v>13</v>
      </c>
      <c r="B10" s="2">
        <v>5.0700000000000002E-2</v>
      </c>
      <c r="C10" s="2">
        <v>0.60870000000000002</v>
      </c>
      <c r="D10" s="2">
        <v>0.74539999999999995</v>
      </c>
    </row>
    <row r="11" spans="1:4" x14ac:dyDescent="0.25">
      <c r="A11" t="s">
        <v>4</v>
      </c>
      <c r="B11" s="2">
        <v>2.9000000000000001E-2</v>
      </c>
      <c r="C11" s="2">
        <v>3.5299999999999998E-2</v>
      </c>
      <c r="D11" s="2">
        <v>4.3400000000000001E-2</v>
      </c>
    </row>
    <row r="12" spans="1:4" x14ac:dyDescent="0.25">
      <c r="A12" t="s">
        <v>5</v>
      </c>
      <c r="B12" s="2">
        <v>1.1999999999999999E-3</v>
      </c>
      <c r="C12" s="2">
        <v>1.9699999999999999E-2</v>
      </c>
      <c r="D12" s="2">
        <v>2.7300000000000001E-2</v>
      </c>
    </row>
    <row r="13" spans="1:4" x14ac:dyDescent="0.25">
      <c r="A13" t="s">
        <v>22</v>
      </c>
      <c r="B13" s="5">
        <v>2607.9499999999998</v>
      </c>
      <c r="C13" s="5">
        <v>1</v>
      </c>
      <c r="D13" s="10">
        <v>1</v>
      </c>
    </row>
    <row r="14" spans="1:4" x14ac:dyDescent="0.25">
      <c r="A14" t="s">
        <v>14</v>
      </c>
      <c r="B14" s="6">
        <v>1259917</v>
      </c>
      <c r="C14" s="6">
        <v>1420936510</v>
      </c>
      <c r="D14" s="6">
        <v>884705560</v>
      </c>
    </row>
    <row r="15" spans="1:4" x14ac:dyDescent="0.25">
      <c r="A15" t="s">
        <v>15</v>
      </c>
      <c r="B15" s="6">
        <v>325.77</v>
      </c>
      <c r="C15" s="6">
        <v>6199487</v>
      </c>
      <c r="D15" s="6">
        <v>12980202</v>
      </c>
    </row>
    <row r="16" spans="1:4" x14ac:dyDescent="0.25">
      <c r="A16" t="s">
        <v>16</v>
      </c>
      <c r="B16" s="6">
        <f>B18-B17+B15</f>
        <v>1259917</v>
      </c>
      <c r="C16" s="6">
        <f>C18-C17+C15</f>
        <v>1420936510</v>
      </c>
      <c r="D16" s="6">
        <f>D18-D17+D15</f>
        <v>884705560</v>
      </c>
    </row>
    <row r="17" spans="1:5" x14ac:dyDescent="0.25">
      <c r="A17" t="s">
        <v>17</v>
      </c>
      <c r="B17" s="6">
        <f>B18-B14+B15</f>
        <v>67190.168892063652</v>
      </c>
      <c r="C17" s="6">
        <f>C18-C14+C15</f>
        <v>2200559757.7268715</v>
      </c>
      <c r="D17" s="6">
        <f>D18-D14+D15</f>
        <v>2552616954.2674098</v>
      </c>
    </row>
    <row r="18" spans="1:5" x14ac:dyDescent="0.25">
      <c r="A18" t="s">
        <v>18</v>
      </c>
      <c r="B18" s="6">
        <f>B19/B20</f>
        <v>1326781.3988920636</v>
      </c>
      <c r="C18" s="6">
        <f>C19/C20</f>
        <v>3615296780.7268715</v>
      </c>
      <c r="D18" s="6">
        <f>D19/D20</f>
        <v>3424342312.2674098</v>
      </c>
    </row>
    <row r="19" spans="1:5" x14ac:dyDescent="0.25">
      <c r="A19" t="s">
        <v>23</v>
      </c>
      <c r="B19" s="6">
        <v>66193955</v>
      </c>
      <c r="C19" s="6">
        <v>164017875101</v>
      </c>
      <c r="D19" s="6">
        <v>159533848244</v>
      </c>
    </row>
    <row r="20" spans="1:5" x14ac:dyDescent="0.25">
      <c r="A20" t="s">
        <v>19</v>
      </c>
      <c r="B20" s="4">
        <v>49.8906263347343</v>
      </c>
      <c r="C20" s="4">
        <v>45.367748500034203</v>
      </c>
      <c r="D20" s="4">
        <v>46.5881718870464</v>
      </c>
    </row>
    <row r="21" spans="1:5" x14ac:dyDescent="0.25">
      <c r="A21" t="s">
        <v>24</v>
      </c>
      <c r="B21" s="8">
        <f>B17/B18</f>
        <v>5.0641476394054953E-2</v>
      </c>
      <c r="C21" s="8">
        <f>C17/C18</f>
        <v>0.60868025260278613</v>
      </c>
      <c r="D21" s="8">
        <f>D17/D18</f>
        <v>0.74543276386910284</v>
      </c>
    </row>
    <row r="22" spans="1:5" x14ac:dyDescent="0.25">
      <c r="A22" t="s">
        <v>26</v>
      </c>
      <c r="B22" s="9">
        <v>0.2</v>
      </c>
      <c r="C22" s="9">
        <v>7.0000000000000007E-2</v>
      </c>
      <c r="D22" s="9">
        <v>0.15</v>
      </c>
    </row>
    <row r="23" spans="1:5" x14ac:dyDescent="0.25">
      <c r="A23" t="s">
        <v>27</v>
      </c>
      <c r="B23" s="9">
        <v>0.75</v>
      </c>
      <c r="C23" s="9">
        <v>0.75</v>
      </c>
      <c r="D23" s="9">
        <v>0.75</v>
      </c>
    </row>
    <row r="24" spans="1:5" x14ac:dyDescent="0.25">
      <c r="A24" t="s">
        <v>28</v>
      </c>
      <c r="B24">
        <f>B18*B13</f>
        <v>3460179549.2405572</v>
      </c>
      <c r="C24">
        <f t="shared" ref="C24" si="0">C18*C13</f>
        <v>3615296780.7268715</v>
      </c>
      <c r="D24">
        <f>D18*D13</f>
        <v>3424342312.2674098</v>
      </c>
      <c r="E24" s="3">
        <v>13116060552.969999</v>
      </c>
    </row>
    <row r="25" spans="1:5" x14ac:dyDescent="0.25">
      <c r="B25" s="7">
        <f>B24/$E$24</f>
        <v>0.26381241038545178</v>
      </c>
      <c r="C25" s="7">
        <f t="shared" ref="C25" si="1">C24/$E$24</f>
        <v>0.27563892116282002</v>
      </c>
      <c r="D25" s="7">
        <f>D24/$E$24</f>
        <v>0.26108009325193321</v>
      </c>
    </row>
    <row r="26" spans="1:5" x14ac:dyDescent="0.25">
      <c r="A26" t="s">
        <v>29</v>
      </c>
      <c r="B26">
        <f>B17*B13</f>
        <v>175228600.96205738</v>
      </c>
      <c r="C26">
        <f t="shared" ref="C26:D26" si="2">C17*C13</f>
        <v>2200559757.7268715</v>
      </c>
      <c r="D26">
        <f t="shared" si="2"/>
        <v>2552616954.2674098</v>
      </c>
      <c r="E26" s="3">
        <v>5541838849.4700003</v>
      </c>
    </row>
    <row r="27" spans="1:5" x14ac:dyDescent="0.25">
      <c r="B27" s="7">
        <f>B26/$E$26</f>
        <v>3.1619216242423857E-2</v>
      </c>
      <c r="C27" s="7">
        <f t="shared" ref="C27:D27" si="3">C26/$E$26</f>
        <v>0.39708115257399162</v>
      </c>
      <c r="D27" s="7">
        <f t="shared" si="3"/>
        <v>0.46060829692143285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Parámetros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Andres</dc:creator>
  <cp:lastModifiedBy>Carlos Castro</cp:lastModifiedBy>
  <dcterms:created xsi:type="dcterms:W3CDTF">2021-06-08T23:59:06Z</dcterms:created>
  <dcterms:modified xsi:type="dcterms:W3CDTF">2021-06-10T21:09:52Z</dcterms:modified>
</cp:coreProperties>
</file>