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6975" activeTab="1"/>
  </bookViews>
  <sheets>
    <sheet name="Sheet1" sheetId="1" r:id="rId1"/>
    <sheet name="Step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2" l="1"/>
  <c r="J3" i="2"/>
  <c r="H3" i="2"/>
  <c r="I4" i="2"/>
  <c r="J4" i="2"/>
  <c r="H4" i="2"/>
  <c r="J5" i="2"/>
  <c r="I5" i="2"/>
  <c r="H5" i="2"/>
  <c r="D83" i="2"/>
  <c r="E83" i="2"/>
  <c r="B83" i="2"/>
  <c r="C83" i="2"/>
  <c r="C82" i="2"/>
  <c r="D82" i="2" s="1"/>
  <c r="B78" i="2"/>
  <c r="B61" i="2"/>
  <c r="B53" i="2"/>
  <c r="N4" i="1"/>
  <c r="N5" i="1"/>
  <c r="N3" i="1"/>
  <c r="L4" i="1"/>
  <c r="L5" i="1"/>
  <c r="L3" i="1"/>
  <c r="M5" i="1"/>
  <c r="M4" i="1"/>
  <c r="M3" i="1"/>
  <c r="D78" i="2"/>
  <c r="E78" i="2"/>
  <c r="C78" i="2"/>
  <c r="C64" i="2"/>
  <c r="D64" i="2" s="1"/>
  <c r="E64" i="2" s="1"/>
  <c r="C65" i="2"/>
  <c r="D65" i="2"/>
  <c r="E65" i="2" s="1"/>
  <c r="C66" i="2"/>
  <c r="D66" i="2"/>
  <c r="E66" i="2"/>
  <c r="C67" i="2"/>
  <c r="D67" i="2"/>
  <c r="E67" i="2"/>
  <c r="C68" i="2"/>
  <c r="D68" i="2" s="1"/>
  <c r="E68" i="2" s="1"/>
  <c r="C69" i="2"/>
  <c r="D69" i="2"/>
  <c r="E69" i="2" s="1"/>
  <c r="C70" i="2"/>
  <c r="D70" i="2"/>
  <c r="E70" i="2"/>
  <c r="C71" i="2"/>
  <c r="D71" i="2"/>
  <c r="E71" i="2"/>
  <c r="C72" i="2"/>
  <c r="D72" i="2" s="1"/>
  <c r="E72" i="2" s="1"/>
  <c r="C73" i="2"/>
  <c r="D73" i="2"/>
  <c r="E73" i="2" s="1"/>
  <c r="C74" i="2"/>
  <c r="D74" i="2"/>
  <c r="E74" i="2"/>
  <c r="C75" i="2"/>
  <c r="D75" i="2"/>
  <c r="E75" i="2"/>
  <c r="C76" i="2"/>
  <c r="D76" i="2" s="1"/>
  <c r="E76" i="2" s="1"/>
  <c r="D61" i="2"/>
  <c r="E61" i="2"/>
  <c r="C61" i="2"/>
  <c r="C56" i="2"/>
  <c r="D56" i="2" s="1"/>
  <c r="E56" i="2" s="1"/>
  <c r="C57" i="2"/>
  <c r="D57" i="2" s="1"/>
  <c r="E57" i="2" s="1"/>
  <c r="C58" i="2"/>
  <c r="D58" i="2"/>
  <c r="E58" i="2" s="1"/>
  <c r="C59" i="2"/>
  <c r="D59" i="2"/>
  <c r="E59" i="2"/>
  <c r="D53" i="2"/>
  <c r="E53" i="2"/>
  <c r="C53" i="2"/>
  <c r="C48" i="2"/>
  <c r="D48" i="2" s="1"/>
  <c r="E48" i="2" s="1"/>
  <c r="C49" i="2"/>
  <c r="D49" i="2" s="1"/>
  <c r="E49" i="2" s="1"/>
  <c r="C50" i="2"/>
  <c r="D50" i="2"/>
  <c r="E50" i="2" s="1"/>
  <c r="C51" i="2"/>
  <c r="D51" i="2"/>
  <c r="E51" i="2"/>
  <c r="E77" i="2"/>
  <c r="D77" i="2"/>
  <c r="C77" i="2"/>
  <c r="C60" i="2"/>
  <c r="D60" i="2" s="1"/>
  <c r="C52" i="2"/>
  <c r="D52" i="2" s="1"/>
  <c r="C45" i="2"/>
  <c r="D45" i="2"/>
  <c r="E45" i="2"/>
  <c r="B45" i="2"/>
  <c r="C44" i="2"/>
  <c r="D44" i="2" s="1"/>
  <c r="E44" i="2" s="1"/>
  <c r="C43" i="2"/>
  <c r="D43" i="2" s="1"/>
  <c r="E43" i="2" s="1"/>
  <c r="D42" i="2"/>
  <c r="E42" i="2" s="1"/>
  <c r="C42" i="2"/>
  <c r="C41" i="2"/>
  <c r="D41" i="2" s="1"/>
  <c r="E41" i="2" s="1"/>
  <c r="C40" i="2"/>
  <c r="D40" i="2" s="1"/>
  <c r="E40" i="2" s="1"/>
  <c r="C39" i="2"/>
  <c r="D39" i="2" s="1"/>
  <c r="E39" i="2" s="1"/>
  <c r="C36" i="2"/>
  <c r="D36" i="2"/>
  <c r="E36" i="2"/>
  <c r="B36" i="2"/>
  <c r="C35" i="2"/>
  <c r="D35" i="2" s="1"/>
  <c r="E35" i="2" s="1"/>
  <c r="E34" i="2"/>
  <c r="D34" i="2"/>
  <c r="C34" i="2"/>
  <c r="D33" i="2"/>
  <c r="E33" i="2" s="1"/>
  <c r="C33" i="2"/>
  <c r="C32" i="2"/>
  <c r="D32" i="2" s="1"/>
  <c r="E32" i="2" s="1"/>
  <c r="C31" i="2"/>
  <c r="D31" i="2" s="1"/>
  <c r="E31" i="2" s="1"/>
  <c r="E30" i="2"/>
  <c r="D30" i="2"/>
  <c r="C30" i="2"/>
  <c r="D29" i="2"/>
  <c r="E29" i="2" s="1"/>
  <c r="C29" i="2"/>
  <c r="C28" i="2"/>
  <c r="D28" i="2" s="1"/>
  <c r="E28" i="2" s="1"/>
  <c r="C25" i="2"/>
  <c r="D25" i="2"/>
  <c r="E25" i="2"/>
  <c r="B25" i="2"/>
  <c r="C22" i="2"/>
  <c r="D22" i="2" s="1"/>
  <c r="E22" i="2" s="1"/>
  <c r="C23" i="2"/>
  <c r="D23" i="2" s="1"/>
  <c r="E23" i="2" s="1"/>
  <c r="C24" i="2"/>
  <c r="D24" i="2"/>
  <c r="E24" i="2" s="1"/>
  <c r="C21" i="2"/>
  <c r="D21" i="2" s="1"/>
  <c r="E21" i="2" s="1"/>
  <c r="C18" i="2"/>
  <c r="B18" i="2"/>
  <c r="C12" i="2"/>
  <c r="C13" i="2"/>
  <c r="C14" i="2"/>
  <c r="C15" i="2"/>
  <c r="D15" i="2" s="1"/>
  <c r="E15" i="2" s="1"/>
  <c r="C16" i="2"/>
  <c r="C17" i="2"/>
  <c r="C11" i="2"/>
  <c r="D11" i="2" s="1"/>
  <c r="C4" i="2"/>
  <c r="C5" i="2"/>
  <c r="C6" i="2"/>
  <c r="D6" i="2" s="1"/>
  <c r="E6" i="2" s="1"/>
  <c r="C7" i="2"/>
  <c r="D7" i="2" s="1"/>
  <c r="E7" i="2" s="1"/>
  <c r="C3" i="2"/>
  <c r="D3" i="2" s="1"/>
  <c r="B8" i="2"/>
  <c r="D12" i="2"/>
  <c r="E12" i="2" s="1"/>
  <c r="D13" i="2"/>
  <c r="E13" i="2" s="1"/>
  <c r="D14" i="2"/>
  <c r="E14" i="2" s="1"/>
  <c r="D16" i="2"/>
  <c r="E16" i="2" s="1"/>
  <c r="D17" i="2"/>
  <c r="E17" i="2" s="1"/>
  <c r="D4" i="2"/>
  <c r="E4" i="2" s="1"/>
  <c r="D5" i="2"/>
  <c r="E5" i="2" s="1"/>
  <c r="E82" i="2" l="1"/>
  <c r="E60" i="2"/>
  <c r="E52" i="2"/>
  <c r="D18" i="2"/>
  <c r="E11" i="2"/>
  <c r="E18" i="2" s="1"/>
  <c r="E3" i="2"/>
  <c r="E8" i="2" s="1"/>
  <c r="D8" i="2"/>
  <c r="C8" i="2"/>
</calcChain>
</file>

<file path=xl/sharedStrings.xml><?xml version="1.0" encoding="utf-8"?>
<sst xmlns="http://schemas.openxmlformats.org/spreadsheetml/2006/main" count="120" uniqueCount="80">
  <si>
    <t>Features</t>
  </si>
  <si>
    <t>Report - Notes &amp; References</t>
  </si>
  <si>
    <t>3 mins and 11 secs and 183 ms</t>
  </si>
  <si>
    <t>passed</t>
  </si>
  <si>
    <t>Shutdown the browser</t>
  </si>
  <si>
    <t>1 sec and 166 ms</t>
  </si>
  <si>
    <t>3 mins and 12 secs and 349 ms</t>
  </si>
  <si>
    <t>Totals</t>
  </si>
  <si>
    <t>Scenarios</t>
  </si>
  <si>
    <t>Total</t>
  </si>
  <si>
    <t>Passed</t>
  </si>
  <si>
    <t>Failed</t>
  </si>
  <si>
    <t>Steps</t>
  </si>
  <si>
    <t>Skipped</t>
  </si>
  <si>
    <t>Pending</t>
  </si>
  <si>
    <t>Duration</t>
  </si>
  <si>
    <t>Status</t>
  </si>
  <si>
    <t>TC1: Verify that Notes &amp; References tab is displayed and the correct messages are shown</t>
  </si>
  <si>
    <t>TC2: Verify adding a note works</t>
  </si>
  <si>
    <t>TC3: Verify that lists notes works</t>
  </si>
  <si>
    <t>TC4: Verify when adding a note and navigating to a different tab the note is still visable</t>
  </si>
  <si>
    <t>TC5: Verify clear button removes the note</t>
  </si>
  <si>
    <t>TC6: Verify opening a snapshot from the notes list works</t>
  </si>
  <si>
    <t>TC8: Verify that Notes &amp; References tab is displayed on the ownership tab</t>
  </si>
  <si>
    <t>TC9: Verify that saving on closure saves notes</t>
  </si>
  <si>
    <t>Given a Logged On Onboard user goes to the "Landing Page".</t>
  </si>
  <si>
    <t>And the user Buys a Report for DUNS"999000011".</t>
  </si>
  <si>
    <t>Then the user clicks on the Notes &amp; References link.</t>
  </si>
  <si>
    <t>Then the note info text is visible.</t>
  </si>
  <si>
    <t>And the saving a note message is visible.</t>
  </si>
  <si>
    <t>Scenario: TC1: Verify that Notes &amp; References tab is displayed and the correct messages are shown</t>
  </si>
  <si>
    <t>Scenario: TC2: Verify adding a note works</t>
  </si>
  <si>
    <t>And the user Buys a Report for DUNS"999000010".</t>
  </si>
  <si>
    <t>Then the user types "Note for : 999999001" in "Notes &amp; References" text area.</t>
  </si>
  <si>
    <t>When the user clicks the Add To Portfolio link.</t>
  </si>
  <si>
    <t>Then the user receives confirmation of the Snapshot being added to portfolio.</t>
  </si>
  <si>
    <t>Then the "Notes &amp; References" text area contains ""</t>
  </si>
  <si>
    <t>Scenario: TC3: Verify that lists notes works</t>
  </si>
  <si>
    <t>When the user Buys a Report for DUNS"999000010".</t>
  </si>
  <si>
    <t>And the user clicks on the Notes &amp; References link.</t>
  </si>
  <si>
    <t>Then the first note displayed is:</t>
  </si>
  <si>
    <t>Scenario: TC4: Verify when adding a note and navigating to a different tab the note is still visable</t>
  </si>
  <si>
    <t>And the user Buys a Report for DUNS"999999001".</t>
  </si>
  <si>
    <t>When the user clicks on the Sources link.</t>
  </si>
  <si>
    <t>When the user clicks on the Customer Services link.</t>
  </si>
  <si>
    <t>Then the "Notes &amp; References" text area contains "Note for : 999999001"</t>
  </si>
  <si>
    <t>Scenario: TC5: Verify clear button removes the note</t>
  </si>
  <si>
    <t>When the user buys a report which contains all tabs.</t>
  </si>
  <si>
    <t>Then the user types "test note" in "Notes &amp; References" text area.</t>
  </si>
  <si>
    <t>Then the user clicks the clear button.</t>
  </si>
  <si>
    <t>Scenario: TC6: Verify opening a snapshot from the notes list works</t>
  </si>
  <si>
    <t>Then the user clicks on the "Ownership" link for the note number "1".</t>
  </si>
  <si>
    <t>Then the downloaded snapshot PDF contains the text:</t>
  </si>
  <si>
    <t>Scenario: TC8: Verify that Notes &amp; References tab is displayed on the ownership tab</t>
  </si>
  <si>
    <t>Given a Logged On Onboard user with Ownership-Tree permissions goes to the "Landing Page".</t>
  </si>
  <si>
    <t>When the user performs an advanced search using the following criteria:</t>
  </si>
  <si>
    <t>And the user clicks the Ownership Report button for the company in position "1".</t>
  </si>
  <si>
    <t>Then the Ownership Report title is visible.</t>
  </si>
  <si>
    <t>Then the "Notes &amp; References" link is visible.</t>
  </si>
  <si>
    <t>Scenario: TC9: Verify that saving on closure saves notes</t>
  </si>
  <si>
    <t>When the user clicks the Buy Report button for the company in position "1".</t>
  </si>
  <si>
    <t>Then the user types "Note for : 999999011" in "Notes &amp; References" text area.</t>
  </si>
  <si>
    <t>When the user clicks on the Principal link button on the left menu.</t>
  </si>
  <si>
    <t>When the user buys a linked report from within the report:</t>
  </si>
  <si>
    <t>Then the user clicks on the Notes &amp; References link in tab "2".</t>
  </si>
  <si>
    <t>Then the user types "Note for : ???????" in "Notes &amp; References" text area in tab "2".</t>
  </si>
  <si>
    <t>When the user clicks on the x to close the second report.</t>
  </si>
  <si>
    <t>Then the user receives a save confirmation pop up message.</t>
  </si>
  <si>
    <t>And the pop up message contains the buttons "Save" and "Do not Save".</t>
  </si>
  <si>
    <t>When the consumer user clicks on the "Save" button.</t>
  </si>
  <si>
    <t>Nanos</t>
  </si>
  <si>
    <t>Millis</t>
  </si>
  <si>
    <t>Seconds</t>
  </si>
  <si>
    <t>Mins</t>
  </si>
  <si>
    <t>Secs</t>
  </si>
  <si>
    <t>Sum</t>
  </si>
  <si>
    <t>F1</t>
  </si>
  <si>
    <t>F2</t>
  </si>
  <si>
    <t>TC1 - Close the browser</t>
  </si>
  <si>
    <t>close the browser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</si>
</sst>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M9" sqref="M9"/>
    </sheetView>
  </sheetViews>
  <sheetFormatPr defaultRowHeight="15" x14ac:dyDescent="0.25"/>
  <cols>
    <col min="1" max="1" width="43.7109375" customWidth="1"/>
    <col min="2" max="2" width="5.42578125" bestFit="1" customWidth="1"/>
    <col min="3" max="3" width="7.140625" bestFit="1" customWidth="1"/>
    <col min="4" max="4" width="6.42578125" bestFit="1" customWidth="1"/>
    <col min="5" max="5" width="5.42578125" bestFit="1" customWidth="1"/>
    <col min="6" max="6" width="7.140625" bestFit="1" customWidth="1"/>
    <col min="7" max="7" width="6.42578125" bestFit="1" customWidth="1"/>
    <col min="8" max="8" width="8.140625" bestFit="1" customWidth="1"/>
    <col min="9" max="9" width="8.28515625" bestFit="1" customWidth="1"/>
    <col min="10" max="10" width="27.7109375" bestFit="1" customWidth="1"/>
    <col min="11" max="11" width="7.140625" bestFit="1" customWidth="1"/>
    <col min="14" max="14" width="13.140625" style="4" bestFit="1" customWidth="1"/>
  </cols>
  <sheetData>
    <row r="1" spans="1:14" x14ac:dyDescent="0.25">
      <c r="B1" s="1" t="s">
        <v>8</v>
      </c>
      <c r="C1" s="1"/>
      <c r="D1" s="1"/>
      <c r="E1" s="1" t="s">
        <v>12</v>
      </c>
      <c r="F1" s="1"/>
      <c r="G1" s="1"/>
      <c r="H1" s="1"/>
      <c r="I1" s="1"/>
      <c r="L1" s="3" t="s">
        <v>15</v>
      </c>
      <c r="M1" s="3"/>
      <c r="N1" s="3"/>
    </row>
    <row r="2" spans="1:14" x14ac:dyDescent="0.25">
      <c r="A2" t="s">
        <v>0</v>
      </c>
      <c r="B2" t="s">
        <v>9</v>
      </c>
      <c r="C2" t="s">
        <v>10</v>
      </c>
      <c r="D2" t="s">
        <v>11</v>
      </c>
      <c r="E2" t="s">
        <v>9</v>
      </c>
      <c r="F2" t="s">
        <v>10</v>
      </c>
      <c r="G2" t="s">
        <v>11</v>
      </c>
      <c r="H2" t="s">
        <v>13</v>
      </c>
      <c r="I2" t="s">
        <v>14</v>
      </c>
      <c r="J2" t="s">
        <v>15</v>
      </c>
      <c r="K2" t="s">
        <v>16</v>
      </c>
      <c r="L2" t="s">
        <v>74</v>
      </c>
      <c r="M2" t="s">
        <v>71</v>
      </c>
      <c r="N2" s="4" t="s">
        <v>70</v>
      </c>
    </row>
    <row r="3" spans="1:14" x14ac:dyDescent="0.25">
      <c r="A3" t="s">
        <v>1</v>
      </c>
      <c r="B3">
        <v>8</v>
      </c>
      <c r="C3">
        <v>8</v>
      </c>
      <c r="D3">
        <v>0</v>
      </c>
      <c r="E3">
        <v>54</v>
      </c>
      <c r="F3">
        <v>54</v>
      </c>
      <c r="G3">
        <v>0</v>
      </c>
      <c r="H3">
        <v>0</v>
      </c>
      <c r="I3">
        <v>0</v>
      </c>
      <c r="J3" t="s">
        <v>2</v>
      </c>
      <c r="K3" t="s">
        <v>3</v>
      </c>
      <c r="L3">
        <f>M3/1000</f>
        <v>191.18299999999999</v>
      </c>
      <c r="M3">
        <f>((3*60)+11)*1000+183</f>
        <v>191183</v>
      </c>
      <c r="N3" s="4">
        <f>M3*1000000</f>
        <v>191183000000</v>
      </c>
    </row>
    <row r="4" spans="1:14" x14ac:dyDescent="0.25">
      <c r="A4" t="s">
        <v>4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 t="s">
        <v>5</v>
      </c>
      <c r="K4" t="s">
        <v>3</v>
      </c>
      <c r="L4">
        <f t="shared" ref="L4:L5" si="0">M4/1000</f>
        <v>1.1659999999999999</v>
      </c>
      <c r="M4">
        <f>((0*60)+1)*1000+166</f>
        <v>1166</v>
      </c>
      <c r="N4" s="4">
        <f t="shared" ref="N4:N5" si="1">M4*1000000</f>
        <v>1166000000</v>
      </c>
    </row>
    <row r="5" spans="1:14" x14ac:dyDescent="0.25">
      <c r="A5">
        <v>2</v>
      </c>
      <c r="B5">
        <v>9</v>
      </c>
      <c r="C5">
        <v>9</v>
      </c>
      <c r="D5">
        <v>0</v>
      </c>
      <c r="E5">
        <v>55</v>
      </c>
      <c r="F5">
        <v>55</v>
      </c>
      <c r="G5">
        <v>0</v>
      </c>
      <c r="H5">
        <v>0</v>
      </c>
      <c r="I5">
        <v>0</v>
      </c>
      <c r="J5" t="s">
        <v>6</v>
      </c>
      <c r="K5" t="s">
        <v>7</v>
      </c>
      <c r="L5">
        <f t="shared" si="0"/>
        <v>192.34899999999999</v>
      </c>
      <c r="M5">
        <f>((3*60)+12)*1000+349</f>
        <v>192349</v>
      </c>
      <c r="N5" s="4">
        <f t="shared" si="1"/>
        <v>192349000000</v>
      </c>
    </row>
    <row r="8" spans="1:14" x14ac:dyDescent="0.25">
      <c r="A8" t="s">
        <v>1</v>
      </c>
      <c r="B8" t="s">
        <v>12</v>
      </c>
    </row>
    <row r="9" spans="1:14" x14ac:dyDescent="0.25">
      <c r="A9" t="s">
        <v>17</v>
      </c>
      <c r="B9">
        <v>5</v>
      </c>
    </row>
    <row r="10" spans="1:14" x14ac:dyDescent="0.25">
      <c r="A10" t="s">
        <v>18</v>
      </c>
      <c r="B10">
        <v>7</v>
      </c>
    </row>
    <row r="11" spans="1:14" x14ac:dyDescent="0.25">
      <c r="A11" t="s">
        <v>19</v>
      </c>
      <c r="B11">
        <v>4</v>
      </c>
    </row>
    <row r="12" spans="1:14" x14ac:dyDescent="0.25">
      <c r="A12" t="s">
        <v>20</v>
      </c>
      <c r="B12">
        <v>8</v>
      </c>
    </row>
    <row r="13" spans="1:14" x14ac:dyDescent="0.25">
      <c r="A13" t="s">
        <v>21</v>
      </c>
      <c r="B13">
        <v>6</v>
      </c>
    </row>
    <row r="14" spans="1:14" x14ac:dyDescent="0.25">
      <c r="A14" t="s">
        <v>22</v>
      </c>
      <c r="B14">
        <v>5</v>
      </c>
    </row>
    <row r="15" spans="1:14" x14ac:dyDescent="0.25">
      <c r="A15" t="s">
        <v>23</v>
      </c>
      <c r="B15">
        <v>5</v>
      </c>
    </row>
    <row r="16" spans="1:14" x14ac:dyDescent="0.25">
      <c r="A16" t="s">
        <v>24</v>
      </c>
      <c r="B16">
        <v>14</v>
      </c>
    </row>
  </sheetData>
  <mergeCells count="3">
    <mergeCell ref="B1:D1"/>
    <mergeCell ref="E1:I1"/>
    <mergeCell ref="L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workbookViewId="0">
      <selection activeCell="H3" sqref="H3"/>
    </sheetView>
  </sheetViews>
  <sheetFormatPr defaultRowHeight="15" x14ac:dyDescent="0.25"/>
  <cols>
    <col min="1" max="1" width="90.28515625" bestFit="1" customWidth="1"/>
    <col min="2" max="2" width="12" bestFit="1" customWidth="1"/>
    <col min="8" max="8" width="20" style="4" customWidth="1"/>
    <col min="9" max="10" width="9.140625" style="4"/>
  </cols>
  <sheetData>
    <row r="1" spans="1:10" x14ac:dyDescent="0.25">
      <c r="B1" t="s">
        <v>70</v>
      </c>
      <c r="C1" t="s">
        <v>71</v>
      </c>
      <c r="D1" t="s">
        <v>72</v>
      </c>
      <c r="E1" t="s">
        <v>73</v>
      </c>
      <c r="H1" s="4" t="s">
        <v>75</v>
      </c>
    </row>
    <row r="2" spans="1:10" x14ac:dyDescent="0.25">
      <c r="A2" t="s">
        <v>30</v>
      </c>
      <c r="H2" s="4" t="s">
        <v>70</v>
      </c>
      <c r="I2" s="4" t="s">
        <v>71</v>
      </c>
      <c r="J2" s="4" t="s">
        <v>74</v>
      </c>
    </row>
    <row r="3" spans="1:10" x14ac:dyDescent="0.25">
      <c r="A3" t="s">
        <v>25</v>
      </c>
      <c r="B3">
        <v>10957080635</v>
      </c>
      <c r="C3">
        <f>B3/1000000</f>
        <v>10957.080635</v>
      </c>
      <c r="D3">
        <f>C3/1000</f>
        <v>10.957080635000001</v>
      </c>
      <c r="E3">
        <f>D3/60</f>
        <v>0.18261801058333335</v>
      </c>
      <c r="G3" t="s">
        <v>76</v>
      </c>
      <c r="H3" s="4">
        <f>SUMIF($A1:$A80,"Total",B1:B80)</f>
        <v>191183691567</v>
      </c>
      <c r="I3" s="4">
        <f t="shared" ref="I3:J3" si="0">SUMIF($A1:$A80,"Total",C1:C80)</f>
        <v>191183.691567</v>
      </c>
      <c r="J3" s="4">
        <f t="shared" si="0"/>
        <v>191.18369156699998</v>
      </c>
    </row>
    <row r="4" spans="1:10" x14ac:dyDescent="0.25">
      <c r="A4" t="s">
        <v>26</v>
      </c>
      <c r="B4">
        <v>5970173903</v>
      </c>
      <c r="C4">
        <f t="shared" ref="C4:C7" si="1">B4/1000000</f>
        <v>5970.1739029999999</v>
      </c>
      <c r="D4">
        <f t="shared" ref="D4:E17" si="2">C4/1000</f>
        <v>5.9701739030000001</v>
      </c>
      <c r="E4">
        <f t="shared" ref="E4:E7" si="3">D4/60</f>
        <v>9.950289838333333E-2</v>
      </c>
      <c r="G4" t="s">
        <v>77</v>
      </c>
      <c r="H4" s="4">
        <f>SUMIF($A80:$A85,"Total",B80:B85)</f>
        <v>1166140914</v>
      </c>
      <c r="I4" s="4">
        <f t="shared" ref="I4:J4" si="4">SUMIF($A80:$A85,"Total",C80:C85)</f>
        <v>1166.1409140000001</v>
      </c>
      <c r="J4" s="4">
        <f t="shared" si="4"/>
        <v>1.1661409140000001</v>
      </c>
    </row>
    <row r="5" spans="1:10" x14ac:dyDescent="0.25">
      <c r="A5" t="s">
        <v>27</v>
      </c>
      <c r="B5">
        <v>330686393</v>
      </c>
      <c r="C5">
        <f t="shared" si="1"/>
        <v>330.68639300000001</v>
      </c>
      <c r="D5">
        <f t="shared" si="2"/>
        <v>0.33068639300000002</v>
      </c>
      <c r="E5">
        <f t="shared" si="3"/>
        <v>5.5114398833333335E-3</v>
      </c>
      <c r="G5" t="s">
        <v>9</v>
      </c>
      <c r="H5" s="4">
        <f>SUMIF($A:$A,"Total",B:B)</f>
        <v>192349832481</v>
      </c>
      <c r="I5" s="4">
        <f>SUMIF($A:$A,"Total",C:C)</f>
        <v>192349.83248099999</v>
      </c>
      <c r="J5" s="4">
        <f>SUMIF($A:$A,"Total",D:D)</f>
        <v>192.34983248099999</v>
      </c>
    </row>
    <row r="6" spans="1:10" x14ac:dyDescent="0.25">
      <c r="A6" t="s">
        <v>28</v>
      </c>
      <c r="B6">
        <v>44019061</v>
      </c>
      <c r="C6">
        <f t="shared" si="1"/>
        <v>44.019061000000001</v>
      </c>
      <c r="D6">
        <f t="shared" si="2"/>
        <v>4.4019060999999998E-2</v>
      </c>
      <c r="E6">
        <f t="shared" si="3"/>
        <v>7.3365101666666662E-4</v>
      </c>
    </row>
    <row r="7" spans="1:10" x14ac:dyDescent="0.25">
      <c r="A7" t="s">
        <v>29</v>
      </c>
      <c r="B7">
        <v>81368944</v>
      </c>
      <c r="C7">
        <f t="shared" si="1"/>
        <v>81.368943999999999</v>
      </c>
      <c r="D7">
        <f t="shared" si="2"/>
        <v>8.1368943999999999E-2</v>
      </c>
      <c r="E7">
        <f t="shared" si="3"/>
        <v>1.3561490666666666E-3</v>
      </c>
    </row>
    <row r="8" spans="1:10" s="2" customFormat="1" x14ac:dyDescent="0.25">
      <c r="A8" s="2" t="s">
        <v>9</v>
      </c>
      <c r="B8" s="2">
        <f>SUM(B3:B7)</f>
        <v>17383328936</v>
      </c>
      <c r="C8" s="2">
        <f t="shared" ref="C8:E8" si="5">SUM(C3:C7)</f>
        <v>17383.328936000002</v>
      </c>
      <c r="D8" s="2">
        <f t="shared" si="5"/>
        <v>17.383328936000002</v>
      </c>
      <c r="E8" s="2">
        <f t="shared" si="5"/>
        <v>0.28972214893333337</v>
      </c>
      <c r="H8" s="5"/>
      <c r="I8" s="5"/>
      <c r="J8" s="5"/>
    </row>
    <row r="10" spans="1:10" x14ac:dyDescent="0.25">
      <c r="A10" t="s">
        <v>31</v>
      </c>
    </row>
    <row r="11" spans="1:10" x14ac:dyDescent="0.25">
      <c r="A11" t="s">
        <v>25</v>
      </c>
      <c r="B11">
        <v>10665481995</v>
      </c>
      <c r="C11">
        <f t="shared" ref="C11:C17" si="6">B11/1000000</f>
        <v>10665.481995</v>
      </c>
      <c r="D11">
        <f t="shared" si="2"/>
        <v>10.665481995</v>
      </c>
      <c r="E11">
        <f t="shared" ref="E11:E16" si="7">D11/60</f>
        <v>0.17775803325</v>
      </c>
    </row>
    <row r="12" spans="1:10" x14ac:dyDescent="0.25">
      <c r="A12" t="s">
        <v>32</v>
      </c>
      <c r="B12">
        <v>4305280893</v>
      </c>
      <c r="C12">
        <f t="shared" si="6"/>
        <v>4305.2808930000001</v>
      </c>
      <c r="D12">
        <f t="shared" si="2"/>
        <v>4.3052808929999999</v>
      </c>
      <c r="E12">
        <f t="shared" si="7"/>
        <v>7.1754681550000005E-2</v>
      </c>
    </row>
    <row r="13" spans="1:10" x14ac:dyDescent="0.25">
      <c r="A13" t="s">
        <v>27</v>
      </c>
      <c r="B13">
        <v>291658522</v>
      </c>
      <c r="C13">
        <f t="shared" si="6"/>
        <v>291.658522</v>
      </c>
      <c r="D13">
        <f t="shared" si="2"/>
        <v>0.29165852200000003</v>
      </c>
      <c r="E13">
        <f t="shared" si="7"/>
        <v>4.8609753666666675E-3</v>
      </c>
    </row>
    <row r="14" spans="1:10" x14ac:dyDescent="0.25">
      <c r="A14" t="s">
        <v>33</v>
      </c>
      <c r="B14">
        <v>869942029</v>
      </c>
      <c r="C14">
        <f t="shared" si="6"/>
        <v>869.94202900000005</v>
      </c>
      <c r="D14">
        <f t="shared" si="2"/>
        <v>0.86994202900000006</v>
      </c>
      <c r="E14">
        <f t="shared" si="7"/>
        <v>1.4499033816666668E-2</v>
      </c>
    </row>
    <row r="15" spans="1:10" x14ac:dyDescent="0.25">
      <c r="A15" t="s">
        <v>34</v>
      </c>
      <c r="B15">
        <v>8251924896</v>
      </c>
      <c r="C15">
        <f t="shared" si="6"/>
        <v>8251.9248960000004</v>
      </c>
      <c r="D15">
        <f t="shared" si="2"/>
        <v>8.2519248960000002</v>
      </c>
      <c r="E15">
        <f t="shared" si="7"/>
        <v>0.13753208159999999</v>
      </c>
    </row>
    <row r="16" spans="1:10" x14ac:dyDescent="0.25">
      <c r="A16" t="s">
        <v>35</v>
      </c>
      <c r="B16">
        <v>11329314660</v>
      </c>
      <c r="C16">
        <f t="shared" si="6"/>
        <v>11329.31466</v>
      </c>
      <c r="D16">
        <f t="shared" si="2"/>
        <v>11.32931466</v>
      </c>
      <c r="E16">
        <f t="shared" si="7"/>
        <v>0.18882191099999998</v>
      </c>
    </row>
    <row r="17" spans="1:10" x14ac:dyDescent="0.25">
      <c r="A17" t="s">
        <v>36</v>
      </c>
      <c r="B17">
        <v>101330713</v>
      </c>
      <c r="C17">
        <f t="shared" si="6"/>
        <v>101.330713</v>
      </c>
      <c r="D17">
        <f t="shared" si="2"/>
        <v>0.101330713</v>
      </c>
      <c r="E17">
        <f t="shared" si="2"/>
        <v>1.01330713E-4</v>
      </c>
    </row>
    <row r="18" spans="1:10" s="2" customFormat="1" x14ac:dyDescent="0.25">
      <c r="A18" s="2" t="s">
        <v>9</v>
      </c>
      <c r="B18" s="2">
        <f>SUM(B11:B17)</f>
        <v>35814933708</v>
      </c>
      <c r="C18" s="2">
        <f t="shared" ref="C18:E18" si="8">SUM(C11:C17)</f>
        <v>35814.933708000004</v>
      </c>
      <c r="D18" s="2">
        <f t="shared" si="8"/>
        <v>35.814933708000005</v>
      </c>
      <c r="E18" s="2">
        <f t="shared" si="8"/>
        <v>0.59532804729633337</v>
      </c>
      <c r="H18" s="5"/>
      <c r="I18" s="5"/>
      <c r="J18" s="5"/>
    </row>
    <row r="20" spans="1:10" x14ac:dyDescent="0.25">
      <c r="A20" t="s">
        <v>37</v>
      </c>
    </row>
    <row r="21" spans="1:10" x14ac:dyDescent="0.25">
      <c r="A21" t="s">
        <v>25</v>
      </c>
      <c r="B21">
        <v>10860217142</v>
      </c>
      <c r="C21">
        <f t="shared" ref="C21:C24" si="9">B21/1000000</f>
        <v>10860.217142</v>
      </c>
      <c r="D21">
        <f t="shared" ref="D21:E21" si="10">C21/1000</f>
        <v>10.860217142</v>
      </c>
      <c r="E21">
        <f t="shared" ref="E21:E24" si="11">D21/60</f>
        <v>0.18100361903333334</v>
      </c>
    </row>
    <row r="22" spans="1:10" x14ac:dyDescent="0.25">
      <c r="A22" t="s">
        <v>38</v>
      </c>
      <c r="B22">
        <v>4256965703</v>
      </c>
      <c r="C22">
        <f t="shared" si="9"/>
        <v>4256.9657029999998</v>
      </c>
      <c r="D22">
        <f t="shared" ref="D22:E22" si="12">C22/1000</f>
        <v>4.2569657029999997</v>
      </c>
      <c r="E22">
        <f t="shared" si="11"/>
        <v>7.0949428383333332E-2</v>
      </c>
    </row>
    <row r="23" spans="1:10" x14ac:dyDescent="0.25">
      <c r="A23" t="s">
        <v>39</v>
      </c>
      <c r="B23">
        <v>124633061</v>
      </c>
      <c r="C23">
        <f t="shared" si="9"/>
        <v>124.633061</v>
      </c>
      <c r="D23">
        <f t="shared" ref="D23:E23" si="13">C23/1000</f>
        <v>0.124633061</v>
      </c>
      <c r="E23">
        <f t="shared" si="11"/>
        <v>2.0772176833333332E-3</v>
      </c>
    </row>
    <row r="24" spans="1:10" x14ac:dyDescent="0.25">
      <c r="A24" t="s">
        <v>40</v>
      </c>
      <c r="B24">
        <v>301903531</v>
      </c>
      <c r="C24">
        <f t="shared" si="9"/>
        <v>301.90353099999999</v>
      </c>
      <c r="D24">
        <f t="shared" ref="D24:E24" si="14">C24/1000</f>
        <v>0.301903531</v>
      </c>
      <c r="E24">
        <f t="shared" si="11"/>
        <v>5.0317255166666668E-3</v>
      </c>
    </row>
    <row r="25" spans="1:10" s="2" customFormat="1" x14ac:dyDescent="0.25">
      <c r="A25" s="2" t="s">
        <v>9</v>
      </c>
      <c r="B25" s="2">
        <f>SUM(B21:B24)</f>
        <v>15543719437</v>
      </c>
      <c r="C25" s="2">
        <f t="shared" ref="C25:E25" si="15">SUM(C21:C24)</f>
        <v>15543.719437</v>
      </c>
      <c r="D25" s="2">
        <f t="shared" si="15"/>
        <v>15.543719437</v>
      </c>
      <c r="E25" s="2">
        <f t="shared" si="15"/>
        <v>0.25906199061666668</v>
      </c>
      <c r="H25" s="5"/>
      <c r="I25" s="5"/>
      <c r="J25" s="5"/>
    </row>
    <row r="26" spans="1:10" s="2" customFormat="1" x14ac:dyDescent="0.25">
      <c r="H26" s="5"/>
      <c r="I26" s="5"/>
      <c r="J26" s="5"/>
    </row>
    <row r="27" spans="1:10" x14ac:dyDescent="0.25">
      <c r="A27" t="s">
        <v>41</v>
      </c>
    </row>
    <row r="28" spans="1:10" x14ac:dyDescent="0.25">
      <c r="A28" t="s">
        <v>25</v>
      </c>
      <c r="B28">
        <v>10251180216</v>
      </c>
      <c r="C28">
        <f t="shared" ref="C28:C35" si="16">B28/1000000</f>
        <v>10251.180216000001</v>
      </c>
      <c r="D28">
        <f t="shared" ref="D28:E28" si="17">C28/1000</f>
        <v>10.251180216</v>
      </c>
      <c r="E28">
        <f t="shared" ref="E28:E35" si="18">D28/60</f>
        <v>0.1708530036</v>
      </c>
    </row>
    <row r="29" spans="1:10" x14ac:dyDescent="0.25">
      <c r="A29" t="s">
        <v>42</v>
      </c>
      <c r="B29">
        <v>6958899773</v>
      </c>
      <c r="C29">
        <f t="shared" si="16"/>
        <v>6958.8997730000001</v>
      </c>
      <c r="D29">
        <f t="shared" ref="D29:E29" si="19">C29/1000</f>
        <v>6.9588997729999997</v>
      </c>
      <c r="E29">
        <f t="shared" si="18"/>
        <v>0.11598166288333332</v>
      </c>
    </row>
    <row r="30" spans="1:10" x14ac:dyDescent="0.25">
      <c r="A30" t="s">
        <v>27</v>
      </c>
      <c r="B30">
        <v>154130661</v>
      </c>
      <c r="C30">
        <f t="shared" si="16"/>
        <v>154.130661</v>
      </c>
      <c r="D30">
        <f t="shared" ref="D30:E30" si="20">C30/1000</f>
        <v>0.154130661</v>
      </c>
      <c r="E30">
        <f t="shared" si="18"/>
        <v>2.5688443500000002E-3</v>
      </c>
    </row>
    <row r="31" spans="1:10" x14ac:dyDescent="0.25">
      <c r="A31" t="s">
        <v>33</v>
      </c>
      <c r="B31">
        <v>692035523</v>
      </c>
      <c r="C31">
        <f t="shared" si="16"/>
        <v>692.03552300000001</v>
      </c>
      <c r="D31">
        <f t="shared" ref="D31:E31" si="21">C31/1000</f>
        <v>0.69203552300000004</v>
      </c>
      <c r="E31">
        <f t="shared" si="18"/>
        <v>1.1533925383333334E-2</v>
      </c>
    </row>
    <row r="32" spans="1:10" x14ac:dyDescent="0.25">
      <c r="A32" t="s">
        <v>43</v>
      </c>
      <c r="B32">
        <v>144442558</v>
      </c>
      <c r="C32">
        <f t="shared" si="16"/>
        <v>144.44255799999999</v>
      </c>
      <c r="D32">
        <f t="shared" ref="D32:E32" si="22">C32/1000</f>
        <v>0.144442558</v>
      </c>
      <c r="E32">
        <f t="shared" si="18"/>
        <v>2.4073759666666666E-3</v>
      </c>
    </row>
    <row r="33" spans="1:10" x14ac:dyDescent="0.25">
      <c r="A33" t="s">
        <v>44</v>
      </c>
      <c r="B33">
        <v>214486901</v>
      </c>
      <c r="C33">
        <f t="shared" si="16"/>
        <v>214.48690099999999</v>
      </c>
      <c r="D33">
        <f t="shared" ref="D33:E33" si="23">C33/1000</f>
        <v>0.21448690099999998</v>
      </c>
      <c r="E33">
        <f t="shared" si="18"/>
        <v>3.574781683333333E-3</v>
      </c>
    </row>
    <row r="34" spans="1:10" x14ac:dyDescent="0.25">
      <c r="A34" t="s">
        <v>27</v>
      </c>
      <c r="B34">
        <v>193336040</v>
      </c>
      <c r="C34">
        <f t="shared" si="16"/>
        <v>193.33604</v>
      </c>
      <c r="D34">
        <f t="shared" ref="D34:E34" si="24">C34/1000</f>
        <v>0.19333603999999999</v>
      </c>
      <c r="E34">
        <f t="shared" si="18"/>
        <v>3.2222673333333332E-3</v>
      </c>
    </row>
    <row r="35" spans="1:10" x14ac:dyDescent="0.25">
      <c r="A35" t="s">
        <v>45</v>
      </c>
      <c r="B35">
        <v>57964369</v>
      </c>
      <c r="C35">
        <f t="shared" si="16"/>
        <v>57.964368999999998</v>
      </c>
      <c r="D35">
        <f t="shared" ref="D35:E35" si="25">C35/1000</f>
        <v>5.7964368999999995E-2</v>
      </c>
      <c r="E35">
        <f t="shared" si="18"/>
        <v>9.6607281666666659E-4</v>
      </c>
    </row>
    <row r="36" spans="1:10" s="2" customFormat="1" x14ac:dyDescent="0.25">
      <c r="A36" s="2" t="s">
        <v>9</v>
      </c>
      <c r="B36" s="2">
        <f>SUM(B28:B35)</f>
        <v>18666476041</v>
      </c>
      <c r="C36" s="2">
        <f t="shared" ref="C36:E36" si="26">SUM(C28:C35)</f>
        <v>18666.476040999998</v>
      </c>
      <c r="D36" s="2">
        <f t="shared" si="26"/>
        <v>18.666476041000003</v>
      </c>
      <c r="E36" s="2">
        <f t="shared" si="26"/>
        <v>0.31110793401666659</v>
      </c>
      <c r="H36" s="5"/>
      <c r="I36" s="5"/>
      <c r="J36" s="5"/>
    </row>
    <row r="37" spans="1:10" s="2" customFormat="1" x14ac:dyDescent="0.25">
      <c r="H37" s="5"/>
      <c r="I37" s="5"/>
      <c r="J37" s="5"/>
    </row>
    <row r="38" spans="1:10" x14ac:dyDescent="0.25">
      <c r="A38" t="s">
        <v>46</v>
      </c>
    </row>
    <row r="39" spans="1:10" x14ac:dyDescent="0.25">
      <c r="A39" t="s">
        <v>25</v>
      </c>
      <c r="B39">
        <v>10303613171</v>
      </c>
      <c r="C39">
        <f t="shared" ref="C39:C44" si="27">B39/1000000</f>
        <v>10303.613171000001</v>
      </c>
      <c r="D39">
        <f t="shared" ref="D39:E39" si="28">C39/1000</f>
        <v>10.303613171</v>
      </c>
      <c r="E39">
        <f t="shared" ref="E39:E44" si="29">D39/60</f>
        <v>0.17172688618333334</v>
      </c>
    </row>
    <row r="40" spans="1:10" x14ac:dyDescent="0.25">
      <c r="A40" t="s">
        <v>47</v>
      </c>
      <c r="B40">
        <v>13328579818</v>
      </c>
      <c r="C40">
        <f t="shared" si="27"/>
        <v>13328.579818</v>
      </c>
      <c r="D40">
        <f t="shared" ref="D40:E40" si="30">C40/1000</f>
        <v>13.328579818</v>
      </c>
      <c r="E40">
        <f t="shared" si="29"/>
        <v>0.22214299696666667</v>
      </c>
    </row>
    <row r="41" spans="1:10" x14ac:dyDescent="0.25">
      <c r="A41" t="s">
        <v>27</v>
      </c>
      <c r="B41">
        <v>161929048</v>
      </c>
      <c r="C41">
        <f t="shared" si="27"/>
        <v>161.92904799999999</v>
      </c>
      <c r="D41">
        <f t="shared" ref="D41:E41" si="31">C41/1000</f>
        <v>0.16192904799999999</v>
      </c>
      <c r="E41">
        <f t="shared" si="29"/>
        <v>2.6988174666666667E-3</v>
      </c>
    </row>
    <row r="42" spans="1:10" x14ac:dyDescent="0.25">
      <c r="A42" t="s">
        <v>48</v>
      </c>
      <c r="B42">
        <v>297187799</v>
      </c>
      <c r="C42">
        <f t="shared" si="27"/>
        <v>297.18779899999998</v>
      </c>
      <c r="D42">
        <f t="shared" ref="D42:E42" si="32">C42/1000</f>
        <v>0.29718779899999997</v>
      </c>
      <c r="E42">
        <f t="shared" si="29"/>
        <v>4.9531299833333329E-3</v>
      </c>
    </row>
    <row r="43" spans="1:10" x14ac:dyDescent="0.25">
      <c r="A43" t="s">
        <v>49</v>
      </c>
      <c r="B43">
        <v>188550587</v>
      </c>
      <c r="C43">
        <f t="shared" si="27"/>
        <v>188.55058700000001</v>
      </c>
      <c r="D43">
        <f t="shared" ref="D43:E43" si="33">C43/1000</f>
        <v>0.18855058700000002</v>
      </c>
      <c r="E43">
        <f t="shared" si="29"/>
        <v>3.1425097833333335E-3</v>
      </c>
    </row>
    <row r="44" spans="1:10" x14ac:dyDescent="0.25">
      <c r="A44" t="s">
        <v>36</v>
      </c>
      <c r="B44">
        <v>47002484</v>
      </c>
      <c r="C44">
        <f t="shared" si="27"/>
        <v>47.002484000000003</v>
      </c>
      <c r="D44">
        <f t="shared" ref="D44:E44" si="34">C44/1000</f>
        <v>4.7002484000000004E-2</v>
      </c>
      <c r="E44">
        <f t="shared" si="29"/>
        <v>7.8337473333333339E-4</v>
      </c>
    </row>
    <row r="45" spans="1:10" s="2" customFormat="1" x14ac:dyDescent="0.25">
      <c r="A45" s="2" t="s">
        <v>9</v>
      </c>
      <c r="B45" s="2">
        <f>SUM(B38:B44)</f>
        <v>24326862907</v>
      </c>
      <c r="C45" s="2">
        <f t="shared" ref="C45:E45" si="35">SUM(C38:C44)</f>
        <v>24326.862907000006</v>
      </c>
      <c r="D45" s="2">
        <f t="shared" si="35"/>
        <v>24.326862907000002</v>
      </c>
      <c r="E45" s="2">
        <f t="shared" si="35"/>
        <v>0.40544771511666677</v>
      </c>
      <c r="H45" s="5"/>
      <c r="I45" s="5"/>
      <c r="J45" s="5"/>
    </row>
    <row r="47" spans="1:10" x14ac:dyDescent="0.25">
      <c r="A47" t="s">
        <v>50</v>
      </c>
    </row>
    <row r="48" spans="1:10" x14ac:dyDescent="0.25">
      <c r="A48" t="s">
        <v>25</v>
      </c>
      <c r="B48">
        <v>11464062271</v>
      </c>
      <c r="C48">
        <f t="shared" ref="C48:C51" si="36">B48/1000000</f>
        <v>11464.062271000001</v>
      </c>
      <c r="D48">
        <f t="shared" ref="D48:E48" si="37">C48/1000</f>
        <v>11.464062271000001</v>
      </c>
      <c r="E48">
        <f t="shared" ref="E48:E51" si="38">D48/60</f>
        <v>0.19106770451666669</v>
      </c>
    </row>
    <row r="49" spans="1:5" x14ac:dyDescent="0.25">
      <c r="A49" t="s">
        <v>38</v>
      </c>
      <c r="B49">
        <v>3634403929</v>
      </c>
      <c r="C49">
        <f t="shared" si="36"/>
        <v>3634.4039290000001</v>
      </c>
      <c r="D49">
        <f t="shared" ref="D49:E49" si="39">C49/1000</f>
        <v>3.6344039289999999</v>
      </c>
      <c r="E49">
        <f t="shared" si="38"/>
        <v>6.0573398816666665E-2</v>
      </c>
    </row>
    <row r="50" spans="1:5" x14ac:dyDescent="0.25">
      <c r="A50" t="s">
        <v>27</v>
      </c>
      <c r="B50">
        <v>302635806</v>
      </c>
      <c r="C50">
        <f t="shared" si="36"/>
        <v>302.635806</v>
      </c>
      <c r="D50">
        <f t="shared" ref="D50:E50" si="40">C50/1000</f>
        <v>0.30263580600000001</v>
      </c>
      <c r="E50">
        <f t="shared" si="38"/>
        <v>5.0439300999999999E-3</v>
      </c>
    </row>
    <row r="51" spans="1:5" x14ac:dyDescent="0.25">
      <c r="A51" t="s">
        <v>51</v>
      </c>
      <c r="B51">
        <v>471575791</v>
      </c>
      <c r="C51">
        <f t="shared" si="36"/>
        <v>471.57579099999998</v>
      </c>
      <c r="D51">
        <f t="shared" ref="D51:E51" si="41">C51/1000</f>
        <v>0.47157579099999997</v>
      </c>
      <c r="E51">
        <f t="shared" si="38"/>
        <v>7.859596516666666E-3</v>
      </c>
    </row>
    <row r="52" spans="1:5" x14ac:dyDescent="0.25">
      <c r="A52" t="s">
        <v>52</v>
      </c>
      <c r="B52">
        <v>5480653949</v>
      </c>
      <c r="C52">
        <f t="shared" ref="C52" si="42">B52/1000000</f>
        <v>5480.6539489999996</v>
      </c>
      <c r="D52">
        <f t="shared" ref="D52:E52" si="43">C52/1000</f>
        <v>5.4806539489999997</v>
      </c>
      <c r="E52">
        <f t="shared" ref="E52" si="44">D52/60</f>
        <v>9.1344232483333329E-2</v>
      </c>
    </row>
    <row r="53" spans="1:5" x14ac:dyDescent="0.25">
      <c r="A53" s="2" t="s">
        <v>9</v>
      </c>
      <c r="B53" s="2">
        <f>SUM(B48:B52)</f>
        <v>21353331746</v>
      </c>
      <c r="C53" s="2">
        <f>SUM(C48:C52)</f>
        <v>21353.331746</v>
      </c>
      <c r="D53" s="2">
        <f t="shared" ref="D53:E53" si="45">SUM(D48:D52)</f>
        <v>21.353331745999999</v>
      </c>
      <c r="E53" s="2">
        <f t="shared" si="45"/>
        <v>0.35588886243333334</v>
      </c>
    </row>
    <row r="55" spans="1:5" x14ac:dyDescent="0.25">
      <c r="A55" t="s">
        <v>53</v>
      </c>
    </row>
    <row r="56" spans="1:5" x14ac:dyDescent="0.25">
      <c r="A56" t="s">
        <v>54</v>
      </c>
      <c r="B56">
        <v>11751065370</v>
      </c>
      <c r="C56">
        <f t="shared" ref="C56:C59" si="46">B56/1000000</f>
        <v>11751.06537</v>
      </c>
      <c r="D56">
        <f t="shared" ref="D56:E56" si="47">C56/1000</f>
        <v>11.751065370000001</v>
      </c>
      <c r="E56">
        <f t="shared" ref="E56:E59" si="48">D56/60</f>
        <v>0.19585108950000002</v>
      </c>
    </row>
    <row r="57" spans="1:5" x14ac:dyDescent="0.25">
      <c r="A57" t="s">
        <v>55</v>
      </c>
      <c r="B57">
        <v>2666640290</v>
      </c>
      <c r="C57">
        <f t="shared" si="46"/>
        <v>2666.6402899999998</v>
      </c>
      <c r="D57">
        <f t="shared" ref="D57:E57" si="49">C57/1000</f>
        <v>2.6666402899999997</v>
      </c>
      <c r="E57">
        <f t="shared" si="48"/>
        <v>4.4444004833333328E-2</v>
      </c>
    </row>
    <row r="58" spans="1:5" x14ac:dyDescent="0.25">
      <c r="A58" t="s">
        <v>56</v>
      </c>
      <c r="B58">
        <v>1280502019</v>
      </c>
      <c r="C58">
        <f t="shared" si="46"/>
        <v>1280.502019</v>
      </c>
      <c r="D58">
        <f t="shared" ref="D58:E58" si="50">C58/1000</f>
        <v>1.280502019</v>
      </c>
      <c r="E58">
        <f t="shared" si="48"/>
        <v>2.1341700316666667E-2</v>
      </c>
    </row>
    <row r="59" spans="1:5" x14ac:dyDescent="0.25">
      <c r="A59" t="s">
        <v>57</v>
      </c>
      <c r="B59">
        <v>1877776347</v>
      </c>
      <c r="C59">
        <f t="shared" si="46"/>
        <v>1877.776347</v>
      </c>
      <c r="D59">
        <f t="shared" ref="D59:E59" si="51">C59/1000</f>
        <v>1.877776347</v>
      </c>
      <c r="E59">
        <f t="shared" si="48"/>
        <v>3.1296272450000003E-2</v>
      </c>
    </row>
    <row r="60" spans="1:5" x14ac:dyDescent="0.25">
      <c r="A60" t="s">
        <v>58</v>
      </c>
      <c r="B60">
        <v>72902868</v>
      </c>
      <c r="C60">
        <f t="shared" ref="C60" si="52">B60/1000000</f>
        <v>72.902867999999998</v>
      </c>
      <c r="D60">
        <f t="shared" ref="D60:E60" si="53">C60/1000</f>
        <v>7.2902867999999996E-2</v>
      </c>
      <c r="E60">
        <f t="shared" ref="E60" si="54">D60/60</f>
        <v>1.2150478E-3</v>
      </c>
    </row>
    <row r="61" spans="1:5" x14ac:dyDescent="0.25">
      <c r="A61" s="2" t="s">
        <v>9</v>
      </c>
      <c r="B61" s="2">
        <f>SUM(B56:B60)</f>
        <v>17648886894</v>
      </c>
      <c r="C61" s="2">
        <f>SUM(C56:C60)</f>
        <v>17648.886893999999</v>
      </c>
      <c r="D61" s="2">
        <f t="shared" ref="D61:E61" si="55">SUM(D56:D60)</f>
        <v>17.648886894</v>
      </c>
      <c r="E61" s="2">
        <f t="shared" si="55"/>
        <v>0.29414811489999998</v>
      </c>
    </row>
    <row r="63" spans="1:5" x14ac:dyDescent="0.25">
      <c r="A63" t="s">
        <v>59</v>
      </c>
    </row>
    <row r="64" spans="1:5" x14ac:dyDescent="0.25">
      <c r="A64" t="s">
        <v>25</v>
      </c>
      <c r="B64">
        <v>11870048107</v>
      </c>
      <c r="C64">
        <f t="shared" ref="C64:C76" si="56">B64/1000000</f>
        <v>11870.048107000001</v>
      </c>
      <c r="D64">
        <f t="shared" ref="D64:E64" si="57">C64/1000</f>
        <v>11.870048107000001</v>
      </c>
      <c r="E64">
        <f t="shared" ref="E64:E76" si="58">D64/60</f>
        <v>0.19783413511666667</v>
      </c>
    </row>
    <row r="65" spans="1:5" x14ac:dyDescent="0.25">
      <c r="A65" t="s">
        <v>55</v>
      </c>
      <c r="B65">
        <v>2964632650</v>
      </c>
      <c r="C65">
        <f t="shared" si="56"/>
        <v>2964.63265</v>
      </c>
      <c r="D65">
        <f t="shared" ref="D65:E65" si="59">C65/1000</f>
        <v>2.96463265</v>
      </c>
      <c r="E65">
        <f t="shared" si="58"/>
        <v>4.9410544166666667E-2</v>
      </c>
    </row>
    <row r="66" spans="1:5" x14ac:dyDescent="0.25">
      <c r="A66" t="s">
        <v>60</v>
      </c>
      <c r="B66">
        <v>1247879845</v>
      </c>
      <c r="C66">
        <f t="shared" si="56"/>
        <v>1247.8798449999999</v>
      </c>
      <c r="D66">
        <f t="shared" ref="D66:E66" si="60">C66/1000</f>
        <v>1.2478798449999999</v>
      </c>
      <c r="E66">
        <f t="shared" si="58"/>
        <v>2.0797997416666665E-2</v>
      </c>
    </row>
    <row r="67" spans="1:5" x14ac:dyDescent="0.25">
      <c r="A67" t="s">
        <v>27</v>
      </c>
      <c r="B67">
        <v>4951398658</v>
      </c>
      <c r="C67">
        <f t="shared" si="56"/>
        <v>4951.3986580000001</v>
      </c>
      <c r="D67">
        <f t="shared" ref="D67:E67" si="61">C67/1000</f>
        <v>4.9513986580000005</v>
      </c>
      <c r="E67">
        <f t="shared" si="58"/>
        <v>8.252331096666668E-2</v>
      </c>
    </row>
    <row r="68" spans="1:5" x14ac:dyDescent="0.25">
      <c r="A68" t="s">
        <v>61</v>
      </c>
      <c r="B68">
        <v>723930128</v>
      </c>
      <c r="C68">
        <f t="shared" si="56"/>
        <v>723.93012799999997</v>
      </c>
      <c r="D68">
        <f t="shared" ref="D68:E68" si="62">C68/1000</f>
        <v>0.72393012800000001</v>
      </c>
      <c r="E68">
        <f t="shared" si="58"/>
        <v>1.2065502133333333E-2</v>
      </c>
    </row>
    <row r="69" spans="1:5" x14ac:dyDescent="0.25">
      <c r="A69" t="s">
        <v>62</v>
      </c>
      <c r="B69">
        <v>2201000120</v>
      </c>
      <c r="C69">
        <f t="shared" si="56"/>
        <v>2201.0001200000002</v>
      </c>
      <c r="D69">
        <f t="shared" ref="D69:E69" si="63">C69/1000</f>
        <v>2.2010001200000002</v>
      </c>
      <c r="E69">
        <f t="shared" si="58"/>
        <v>3.6683335333333338E-2</v>
      </c>
    </row>
    <row r="70" spans="1:5" x14ac:dyDescent="0.25">
      <c r="A70" t="s">
        <v>63</v>
      </c>
      <c r="B70">
        <v>4271038903</v>
      </c>
      <c r="C70">
        <f t="shared" si="56"/>
        <v>4271.0389029999997</v>
      </c>
      <c r="D70">
        <f t="shared" ref="D70:E70" si="64">C70/1000</f>
        <v>4.271038903</v>
      </c>
      <c r="E70">
        <f t="shared" si="58"/>
        <v>7.1183981716666664E-2</v>
      </c>
    </row>
    <row r="71" spans="1:5" x14ac:dyDescent="0.25">
      <c r="A71" t="s">
        <v>64</v>
      </c>
      <c r="B71">
        <v>209095781</v>
      </c>
      <c r="C71">
        <f t="shared" si="56"/>
        <v>209.09578099999999</v>
      </c>
      <c r="D71">
        <f t="shared" ref="D71:E71" si="65">C71/1000</f>
        <v>0.20909578099999998</v>
      </c>
      <c r="E71">
        <f t="shared" si="58"/>
        <v>3.484929683333333E-3</v>
      </c>
    </row>
    <row r="72" spans="1:5" x14ac:dyDescent="0.25">
      <c r="A72" t="s">
        <v>65</v>
      </c>
      <c r="B72">
        <v>117109275</v>
      </c>
      <c r="C72">
        <f t="shared" si="56"/>
        <v>117.109275</v>
      </c>
      <c r="D72">
        <f t="shared" ref="D72:E72" si="66">C72/1000</f>
        <v>0.117109275</v>
      </c>
      <c r="E72">
        <f t="shared" si="58"/>
        <v>1.9518212499999999E-3</v>
      </c>
    </row>
    <row r="73" spans="1:5" x14ac:dyDescent="0.25">
      <c r="A73" t="s">
        <v>66</v>
      </c>
      <c r="B73">
        <v>2292885682</v>
      </c>
      <c r="C73">
        <f t="shared" si="56"/>
        <v>2292.8856820000001</v>
      </c>
      <c r="D73">
        <f t="shared" ref="D73:E73" si="67">C73/1000</f>
        <v>2.2928856820000001</v>
      </c>
      <c r="E73">
        <f t="shared" si="58"/>
        <v>3.8214761366666669E-2</v>
      </c>
    </row>
    <row r="74" spans="1:5" x14ac:dyDescent="0.25">
      <c r="A74" t="s">
        <v>67</v>
      </c>
      <c r="B74">
        <v>42377431</v>
      </c>
      <c r="C74">
        <f t="shared" si="56"/>
        <v>42.377431000000001</v>
      </c>
      <c r="D74">
        <f t="shared" ref="D74:E74" si="68">C74/1000</f>
        <v>4.2377431E-2</v>
      </c>
      <c r="E74">
        <f t="shared" si="58"/>
        <v>7.0629051666666663E-4</v>
      </c>
    </row>
    <row r="75" spans="1:5" x14ac:dyDescent="0.25">
      <c r="A75" t="s">
        <v>68</v>
      </c>
      <c r="B75">
        <v>49499576</v>
      </c>
      <c r="C75">
        <f t="shared" si="56"/>
        <v>49.499575999999998</v>
      </c>
      <c r="D75">
        <f t="shared" ref="D75:E75" si="69">C75/1000</f>
        <v>4.9499575999999997E-2</v>
      </c>
      <c r="E75">
        <f t="shared" si="58"/>
        <v>8.2499293333333323E-4</v>
      </c>
    </row>
    <row r="76" spans="1:5" x14ac:dyDescent="0.25">
      <c r="A76" t="s">
        <v>69</v>
      </c>
      <c r="B76">
        <v>266860828</v>
      </c>
      <c r="C76">
        <f t="shared" si="56"/>
        <v>266.86082800000003</v>
      </c>
      <c r="D76">
        <f t="shared" ref="D76:E76" si="70">C76/1000</f>
        <v>0.26686082800000005</v>
      </c>
      <c r="E76">
        <f t="shared" si="58"/>
        <v>4.4476804666666678E-3</v>
      </c>
    </row>
    <row r="77" spans="1:5" x14ac:dyDescent="0.25">
      <c r="A77" t="s">
        <v>35</v>
      </c>
      <c r="B77">
        <v>9238394914</v>
      </c>
      <c r="C77">
        <f t="shared" ref="C77" si="71">B77/1000000</f>
        <v>9238.3949140000004</v>
      </c>
      <c r="D77">
        <f t="shared" ref="D77:E77" si="72">C77/1000</f>
        <v>9.2383949140000006</v>
      </c>
      <c r="E77">
        <f t="shared" ref="E77" si="73">D77/60</f>
        <v>0.15397324856666667</v>
      </c>
    </row>
    <row r="78" spans="1:5" x14ac:dyDescent="0.25">
      <c r="A78" s="2" t="s">
        <v>9</v>
      </c>
      <c r="B78" s="2">
        <f>SUM(B64:B77)</f>
        <v>40446151898</v>
      </c>
      <c r="C78" s="2">
        <f>SUM(C64:C77)</f>
        <v>40446.151897999996</v>
      </c>
      <c r="D78" s="2">
        <f t="shared" ref="D78:E78" si="74">SUM(D64:D77)</f>
        <v>40.446151897999997</v>
      </c>
      <c r="E78" s="2">
        <f t="shared" si="74"/>
        <v>0.67410253163333356</v>
      </c>
    </row>
    <row r="80" spans="1:5" x14ac:dyDescent="0.25">
      <c r="A80" t="s">
        <v>77</v>
      </c>
    </row>
    <row r="81" spans="1:5" x14ac:dyDescent="0.25">
      <c r="A81" t="s">
        <v>78</v>
      </c>
    </row>
    <row r="82" spans="1:5" x14ac:dyDescent="0.25">
      <c r="A82" t="s">
        <v>79</v>
      </c>
      <c r="B82">
        <v>1166140914</v>
      </c>
      <c r="C82">
        <f t="shared" ref="C82" si="75">B82/1000000</f>
        <v>1166.1409140000001</v>
      </c>
      <c r="D82">
        <f t="shared" ref="D82:E82" si="76">C82/1000</f>
        <v>1.1661409140000001</v>
      </c>
      <c r="E82">
        <f t="shared" ref="E82" si="77">D82/60</f>
        <v>1.9435681900000001E-2</v>
      </c>
    </row>
    <row r="83" spans="1:5" x14ac:dyDescent="0.25">
      <c r="A83" t="s">
        <v>9</v>
      </c>
      <c r="B83" s="2">
        <f>SUM(B82:B82)</f>
        <v>1166140914</v>
      </c>
      <c r="C83" s="2">
        <f>SUM(C82:C82)</f>
        <v>1166.1409140000001</v>
      </c>
      <c r="D83" s="2">
        <f>SUM(D82:D82)</f>
        <v>1.1661409140000001</v>
      </c>
      <c r="E83" s="2">
        <f>SUM(E82:E82)</f>
        <v>1.9435681900000001E-2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Steps</vt:lpstr>
      <vt:lpstr>Sheet3</vt:lpstr>
    </vt:vector>
  </TitlesOfParts>
  <Company>D&amp;B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GallagherJi</dc:creator>
  <cp:lastModifiedBy>GallagherJi</cp:lastModifiedBy>
  <dcterms:created xsi:type="dcterms:W3CDTF">2013-07-26T11:58:02Z</dcterms:created>
  <dcterms:modified xsi:type="dcterms:W3CDTF">2013-07-26T15:41:58Z</dcterms:modified>
</cp:coreProperties>
</file>