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8800" windowHeight="12090"/>
  </bookViews>
  <sheets>
    <sheet name="export_title" sheetId="1" r:id="rId1"/>
    <sheet name="Sheet3" sheetId="3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I3" i="1" l="1"/>
  <c r="N9" i="1"/>
  <c r="K6" i="1" l="1"/>
  <c r="K7" i="1"/>
  <c r="K9" i="1"/>
  <c r="K10" i="1"/>
  <c r="K11" i="1"/>
  <c r="K13" i="1"/>
  <c r="K14" i="1"/>
  <c r="K15" i="1"/>
  <c r="K17" i="1"/>
  <c r="K18" i="1"/>
  <c r="K19" i="1"/>
  <c r="K20" i="1"/>
  <c r="K22" i="1"/>
  <c r="K23" i="1"/>
  <c r="K24" i="1"/>
  <c r="K25" i="1"/>
  <c r="K27" i="1"/>
  <c r="K28" i="1"/>
  <c r="K29" i="1"/>
  <c r="K30" i="1"/>
  <c r="K32" i="1"/>
  <c r="K33" i="1"/>
  <c r="K34" i="1"/>
  <c r="K35" i="1"/>
  <c r="K37" i="1"/>
  <c r="K38" i="1"/>
  <c r="K39" i="1"/>
  <c r="K40" i="1"/>
  <c r="K4" i="1"/>
  <c r="I4" i="1" s="1"/>
  <c r="I5" i="1" l="1"/>
  <c r="I6" i="1" l="1"/>
  <c r="I7" i="1" l="1"/>
  <c r="I8" i="1" l="1"/>
  <c r="I9" i="1" l="1"/>
  <c r="I10" i="1" l="1"/>
  <c r="I11" i="1" l="1"/>
  <c r="I12" i="1" l="1"/>
  <c r="I13" i="1" l="1"/>
  <c r="I14" i="1" l="1"/>
  <c r="I15" i="1" l="1"/>
  <c r="I16" i="1" l="1"/>
  <c r="I17" i="1" l="1"/>
  <c r="I18" i="1" l="1"/>
  <c r="I19" i="1" l="1"/>
  <c r="I20" i="1" l="1"/>
  <c r="I21" i="1" l="1"/>
  <c r="I22" i="1" l="1"/>
  <c r="I23" i="1" l="1"/>
  <c r="I24" i="1" l="1"/>
  <c r="I25" i="1" l="1"/>
  <c r="I26" i="1" l="1"/>
  <c r="I27" i="1" l="1"/>
  <c r="I28" i="1" l="1"/>
  <c r="I29" i="1" l="1"/>
  <c r="I30" i="1" l="1"/>
  <c r="I31" i="1" l="1"/>
  <c r="F4" i="3"/>
  <c r="F5" i="3" s="1"/>
  <c r="D4" i="3"/>
  <c r="H4" i="3" s="1"/>
  <c r="F4" i="1" s="1"/>
  <c r="G4" i="1" s="1"/>
  <c r="D5" i="3"/>
  <c r="H5" i="3" s="1"/>
  <c r="F5" i="1" s="1"/>
  <c r="G5" i="1" s="1"/>
  <c r="D6" i="3"/>
  <c r="H6" i="3" s="1"/>
  <c r="F6" i="1" s="1"/>
  <c r="G6" i="1" s="1"/>
  <c r="D7" i="3"/>
  <c r="E7" i="3" s="1"/>
  <c r="D8" i="3"/>
  <c r="H8" i="3" s="1"/>
  <c r="F8" i="1" s="1"/>
  <c r="G8" i="1" s="1"/>
  <c r="D9" i="3"/>
  <c r="H9" i="3" s="1"/>
  <c r="F9" i="1" s="1"/>
  <c r="G9" i="1" s="1"/>
  <c r="D10" i="3"/>
  <c r="H10" i="3" s="1"/>
  <c r="F10" i="1" s="1"/>
  <c r="G10" i="1" s="1"/>
  <c r="D11" i="3"/>
  <c r="H11" i="3" s="1"/>
  <c r="F11" i="1" s="1"/>
  <c r="G11" i="1" s="1"/>
  <c r="D12" i="3"/>
  <c r="H12" i="3" s="1"/>
  <c r="F12" i="1" s="1"/>
  <c r="G12" i="1" s="1"/>
  <c r="D13" i="3"/>
  <c r="E13" i="3" s="1"/>
  <c r="D14" i="3"/>
  <c r="H14" i="3" s="1"/>
  <c r="F14" i="1" s="1"/>
  <c r="G14" i="1" s="1"/>
  <c r="D15" i="3"/>
  <c r="H15" i="3" s="1"/>
  <c r="F15" i="1" s="1"/>
  <c r="G15" i="1" s="1"/>
  <c r="D16" i="3"/>
  <c r="H16" i="3" s="1"/>
  <c r="F16" i="1" s="1"/>
  <c r="G16" i="1" s="1"/>
  <c r="D17" i="3"/>
  <c r="H17" i="3" s="1"/>
  <c r="F17" i="1" s="1"/>
  <c r="G17" i="1" s="1"/>
  <c r="D18" i="3"/>
  <c r="H18" i="3" s="1"/>
  <c r="F18" i="1" s="1"/>
  <c r="G18" i="1" s="1"/>
  <c r="D19" i="3"/>
  <c r="E19" i="3" s="1"/>
  <c r="D20" i="3"/>
  <c r="H20" i="3" s="1"/>
  <c r="F20" i="1" s="1"/>
  <c r="G20" i="1" s="1"/>
  <c r="D21" i="3"/>
  <c r="H21" i="3" s="1"/>
  <c r="F21" i="1" s="1"/>
  <c r="G21" i="1" s="1"/>
  <c r="D22" i="3"/>
  <c r="H22" i="3" s="1"/>
  <c r="F22" i="1" s="1"/>
  <c r="G22" i="1" s="1"/>
  <c r="D23" i="3"/>
  <c r="H23" i="3" s="1"/>
  <c r="F23" i="1" s="1"/>
  <c r="G23" i="1" s="1"/>
  <c r="D24" i="3"/>
  <c r="H24" i="3" s="1"/>
  <c r="F24" i="1" s="1"/>
  <c r="G24" i="1" s="1"/>
  <c r="D25" i="3"/>
  <c r="E25" i="3" s="1"/>
  <c r="D26" i="3"/>
  <c r="H26" i="3" s="1"/>
  <c r="F26" i="1" s="1"/>
  <c r="G26" i="1" s="1"/>
  <c r="D27" i="3"/>
  <c r="H27" i="3" s="1"/>
  <c r="F27" i="1" s="1"/>
  <c r="G27" i="1" s="1"/>
  <c r="D28" i="3"/>
  <c r="H28" i="3" s="1"/>
  <c r="F28" i="1" s="1"/>
  <c r="G28" i="1" s="1"/>
  <c r="D29" i="3"/>
  <c r="H29" i="3" s="1"/>
  <c r="F29" i="1" s="1"/>
  <c r="G29" i="1" s="1"/>
  <c r="D30" i="3"/>
  <c r="H30" i="3" s="1"/>
  <c r="F30" i="1" s="1"/>
  <c r="G30" i="1" s="1"/>
  <c r="D31" i="3"/>
  <c r="E31" i="3" s="1"/>
  <c r="D32" i="3"/>
  <c r="H32" i="3" s="1"/>
  <c r="F32" i="1" s="1"/>
  <c r="G32" i="1" s="1"/>
  <c r="D33" i="3"/>
  <c r="H33" i="3" s="1"/>
  <c r="F33" i="1" s="1"/>
  <c r="G33" i="1" s="1"/>
  <c r="D34" i="3"/>
  <c r="H34" i="3" s="1"/>
  <c r="F34" i="1" s="1"/>
  <c r="G34" i="1" s="1"/>
  <c r="D35" i="3"/>
  <c r="H35" i="3" s="1"/>
  <c r="F35" i="1" s="1"/>
  <c r="G35" i="1" s="1"/>
  <c r="D36" i="3"/>
  <c r="H36" i="3" s="1"/>
  <c r="F36" i="1" s="1"/>
  <c r="G36" i="1" s="1"/>
  <c r="D37" i="3"/>
  <c r="E37" i="3" s="1"/>
  <c r="D38" i="3"/>
  <c r="H38" i="3" s="1"/>
  <c r="F38" i="1" s="1"/>
  <c r="G38" i="1" s="1"/>
  <c r="D39" i="3"/>
  <c r="H39" i="3" s="1"/>
  <c r="F39" i="1" s="1"/>
  <c r="G39" i="1" s="1"/>
  <c r="D40" i="3"/>
  <c r="H40" i="3" s="1"/>
  <c r="F40" i="1" s="1"/>
  <c r="G40" i="1" s="1"/>
  <c r="D41" i="3"/>
  <c r="H41" i="3" s="1"/>
  <c r="F41" i="1" s="1"/>
  <c r="G41" i="1" s="1"/>
  <c r="D3" i="3"/>
  <c r="H3" i="3" s="1"/>
  <c r="F3" i="1" s="1"/>
  <c r="G3" i="1" s="1"/>
  <c r="F6" i="3" l="1"/>
  <c r="H37" i="3"/>
  <c r="F37" i="1" s="1"/>
  <c r="G37" i="1" s="1"/>
  <c r="H31" i="3"/>
  <c r="F31" i="1" s="1"/>
  <c r="G31" i="1" s="1"/>
  <c r="H25" i="3"/>
  <c r="F25" i="1" s="1"/>
  <c r="G25" i="1" s="1"/>
  <c r="H19" i="3"/>
  <c r="F19" i="1" s="1"/>
  <c r="G19" i="1" s="1"/>
  <c r="H13" i="3"/>
  <c r="F13" i="1" s="1"/>
  <c r="G13" i="1" s="1"/>
  <c r="H7" i="3"/>
  <c r="F7" i="1" s="1"/>
  <c r="G7" i="1" s="1"/>
  <c r="E36" i="3"/>
  <c r="E30" i="3"/>
  <c r="E24" i="3"/>
  <c r="E18" i="3"/>
  <c r="E12" i="3"/>
  <c r="E6" i="3"/>
  <c r="E41" i="3"/>
  <c r="E35" i="3"/>
  <c r="E29" i="3"/>
  <c r="E23" i="3"/>
  <c r="E17" i="3"/>
  <c r="E11" i="3"/>
  <c r="E5" i="3"/>
  <c r="I5" i="3" s="1"/>
  <c r="D5" i="1" s="1"/>
  <c r="E40" i="3"/>
  <c r="E34" i="3"/>
  <c r="E28" i="3"/>
  <c r="E22" i="3"/>
  <c r="E16" i="3"/>
  <c r="E10" i="3"/>
  <c r="E4" i="3"/>
  <c r="I4" i="3" s="1"/>
  <c r="D4" i="1" s="1"/>
  <c r="E39" i="3"/>
  <c r="E33" i="3"/>
  <c r="E27" i="3"/>
  <c r="E21" i="3"/>
  <c r="E15" i="3"/>
  <c r="E9" i="3"/>
  <c r="E38" i="3"/>
  <c r="E32" i="3"/>
  <c r="E26" i="3"/>
  <c r="E20" i="3"/>
  <c r="E14" i="3"/>
  <c r="E8" i="3"/>
  <c r="I32" i="1"/>
  <c r="E3" i="3"/>
  <c r="I3" i="3" s="1"/>
  <c r="D3" i="1" s="1"/>
  <c r="F7" i="3" l="1"/>
  <c r="I6" i="3"/>
  <c r="D6" i="1" s="1"/>
  <c r="I33" i="1"/>
  <c r="F8" i="3" l="1"/>
  <c r="I7" i="3"/>
  <c r="D7" i="1" s="1"/>
  <c r="I34" i="1"/>
  <c r="F9" i="3" l="1"/>
  <c r="I8" i="3"/>
  <c r="D8" i="1" s="1"/>
  <c r="I35" i="1"/>
  <c r="F10" i="3" l="1"/>
  <c r="I9" i="3"/>
  <c r="D9" i="1" s="1"/>
  <c r="I36" i="1"/>
  <c r="F11" i="3" l="1"/>
  <c r="I10" i="3"/>
  <c r="D10" i="1" s="1"/>
  <c r="I37" i="1"/>
  <c r="F12" i="3" l="1"/>
  <c r="I11" i="3"/>
  <c r="D11" i="1" s="1"/>
  <c r="I38" i="1"/>
  <c r="F13" i="3" l="1"/>
  <c r="I12" i="3"/>
  <c r="D12" i="1" s="1"/>
  <c r="I39" i="1"/>
  <c r="F14" i="3" l="1"/>
  <c r="I13" i="3"/>
  <c r="D13" i="1" s="1"/>
  <c r="I40" i="1"/>
  <c r="I41" i="1"/>
  <c r="F15" i="3" l="1"/>
  <c r="I14" i="3"/>
  <c r="D14" i="1" s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F16" i="3" l="1"/>
  <c r="I15" i="3"/>
  <c r="D15" i="1" s="1"/>
  <c r="F17" i="3" l="1"/>
  <c r="I16" i="3"/>
  <c r="D16" i="1" s="1"/>
  <c r="F18" i="3" l="1"/>
  <c r="I17" i="3"/>
  <c r="D17" i="1" s="1"/>
  <c r="F19" i="3" l="1"/>
  <c r="I18" i="3"/>
  <c r="D18" i="1" s="1"/>
  <c r="F20" i="3" l="1"/>
  <c r="I19" i="3"/>
  <c r="D19" i="1" s="1"/>
  <c r="F21" i="3" l="1"/>
  <c r="I20" i="3"/>
  <c r="D20" i="1" s="1"/>
  <c r="F22" i="3" l="1"/>
  <c r="I21" i="3"/>
  <c r="D21" i="1" s="1"/>
  <c r="F23" i="3" l="1"/>
  <c r="I22" i="3"/>
  <c r="D22" i="1" s="1"/>
  <c r="F24" i="3" l="1"/>
  <c r="I23" i="3"/>
  <c r="D23" i="1" s="1"/>
  <c r="F25" i="3" l="1"/>
  <c r="I24" i="3"/>
  <c r="D24" i="1" s="1"/>
  <c r="F26" i="3" l="1"/>
  <c r="I25" i="3"/>
  <c r="D25" i="1" s="1"/>
  <c r="F27" i="3" l="1"/>
  <c r="I26" i="3"/>
  <c r="D26" i="1" s="1"/>
  <c r="F28" i="3" l="1"/>
  <c r="I27" i="3"/>
  <c r="D27" i="1" s="1"/>
  <c r="F29" i="3" l="1"/>
  <c r="I28" i="3"/>
  <c r="D28" i="1" s="1"/>
  <c r="F30" i="3" l="1"/>
  <c r="I29" i="3"/>
  <c r="D29" i="1" s="1"/>
  <c r="F31" i="3" l="1"/>
  <c r="I30" i="3"/>
  <c r="D30" i="1" s="1"/>
  <c r="F32" i="3" l="1"/>
  <c r="I31" i="3"/>
  <c r="D31" i="1" s="1"/>
  <c r="F33" i="3" l="1"/>
  <c r="I32" i="3"/>
  <c r="D32" i="1" s="1"/>
  <c r="F34" i="3" l="1"/>
  <c r="I33" i="3"/>
  <c r="D33" i="1" s="1"/>
  <c r="F35" i="3" l="1"/>
  <c r="I34" i="3"/>
  <c r="D34" i="1" s="1"/>
  <c r="F36" i="3" l="1"/>
  <c r="I35" i="3"/>
  <c r="D35" i="1" s="1"/>
  <c r="F37" i="3" l="1"/>
  <c r="I36" i="3"/>
  <c r="D36" i="1" s="1"/>
  <c r="F38" i="3" l="1"/>
  <c r="I37" i="3"/>
  <c r="D37" i="1" s="1"/>
  <c r="F39" i="3" l="1"/>
  <c r="I38" i="3"/>
  <c r="D38" i="1" s="1"/>
  <c r="F40" i="3" l="1"/>
  <c r="I39" i="3"/>
  <c r="D39" i="1" s="1"/>
  <c r="F41" i="3" l="1"/>
  <c r="I41" i="3" s="1"/>
  <c r="D41" i="1" s="1"/>
  <c r="I40" i="3"/>
  <c r="D40" i="1" s="1"/>
</calcChain>
</file>

<file path=xl/sharedStrings.xml><?xml version="1.0" encoding="utf-8"?>
<sst xmlns="http://schemas.openxmlformats.org/spreadsheetml/2006/main" count="105" uniqueCount="75">
  <si>
    <t>等级</t>
  </si>
  <si>
    <t>称号</t>
  </si>
  <si>
    <t>图片</t>
  </si>
  <si>
    <t>推荐战力</t>
  </si>
  <si>
    <t>关卡</t>
  </si>
  <si>
    <t>升级需要经验</t>
  </si>
  <si>
    <t>储蓄罐能存放的最大值</t>
  </si>
  <si>
    <t>奖励</t>
  </si>
  <si>
    <t>id</t>
  </si>
  <si>
    <t>name</t>
  </si>
  <si>
    <t>power</t>
  </si>
  <si>
    <t>level</t>
  </si>
  <si>
    <t>exp</t>
  </si>
  <si>
    <t>bankExp</t>
  </si>
  <si>
    <t>upReward_json</t>
  </si>
  <si>
    <t>领取存钱罐消耗钻石数</t>
    <phoneticPr fontId="2" type="noConversion"/>
  </si>
  <si>
    <t>关卡怪物产出</t>
    <phoneticPr fontId="2" type="noConversion"/>
  </si>
  <si>
    <t>速度系数</t>
    <phoneticPr fontId="2" type="noConversion"/>
  </si>
  <si>
    <t>血量系数</t>
    <phoneticPr fontId="2" type="noConversion"/>
  </si>
  <si>
    <t>血量基准值</t>
    <phoneticPr fontId="2" type="noConversion"/>
  </si>
  <si>
    <t>怪物只数基准值</t>
    <phoneticPr fontId="2" type="noConversion"/>
  </si>
  <si>
    <t>杀怪过关</t>
    <phoneticPr fontId="2" type="noConversion"/>
  </si>
  <si>
    <t>推荐战力</t>
    <phoneticPr fontId="2" type="noConversion"/>
  </si>
  <si>
    <t>炮塔系数</t>
    <phoneticPr fontId="2" type="noConversion"/>
  </si>
  <si>
    <t>"</t>
    <phoneticPr fontId="2" type="noConversion"/>
  </si>
  <si>
    <t>黑铁Ⅰ</t>
    <phoneticPr fontId="2" type="noConversion"/>
  </si>
  <si>
    <t>黑铁Ⅱ</t>
    <phoneticPr fontId="2" type="noConversion"/>
  </si>
  <si>
    <t>黑铁Ⅲ</t>
    <phoneticPr fontId="2" type="noConversion"/>
  </si>
  <si>
    <t>青铜Ⅰ</t>
    <phoneticPr fontId="2" type="noConversion"/>
  </si>
  <si>
    <t>青铜Ⅱ</t>
    <phoneticPr fontId="2" type="noConversion"/>
  </si>
  <si>
    <t>青铜Ⅲ</t>
    <phoneticPr fontId="2" type="noConversion"/>
  </si>
  <si>
    <t>白银Ⅰ</t>
    <phoneticPr fontId="2" type="noConversion"/>
  </si>
  <si>
    <t>白银Ⅲ</t>
    <phoneticPr fontId="2" type="noConversion"/>
  </si>
  <si>
    <t>白银Ⅱ</t>
    <phoneticPr fontId="2" type="noConversion"/>
  </si>
  <si>
    <t>白银Ⅳ</t>
    <phoneticPr fontId="2" type="noConversion"/>
  </si>
  <si>
    <t>黄金Ⅰ</t>
    <phoneticPr fontId="2" type="noConversion"/>
  </si>
  <si>
    <t>黄金Ⅱ</t>
    <phoneticPr fontId="2" type="noConversion"/>
  </si>
  <si>
    <t>黄金Ⅲ</t>
    <phoneticPr fontId="2" type="noConversion"/>
  </si>
  <si>
    <t>黄金Ⅳ</t>
    <phoneticPr fontId="2" type="noConversion"/>
  </si>
  <si>
    <t>铂金Ⅰ</t>
    <phoneticPr fontId="2" type="noConversion"/>
  </si>
  <si>
    <t>铂金Ⅱ</t>
    <phoneticPr fontId="2" type="noConversion"/>
  </si>
  <si>
    <t>铂金Ⅲ</t>
    <phoneticPr fontId="2" type="noConversion"/>
  </si>
  <si>
    <t>铂金Ⅳ</t>
    <phoneticPr fontId="2" type="noConversion"/>
  </si>
  <si>
    <t>铂金Ⅴ</t>
    <phoneticPr fontId="2" type="noConversion"/>
  </si>
  <si>
    <t>钻石Ⅰ</t>
    <phoneticPr fontId="2" type="noConversion"/>
  </si>
  <si>
    <t>钻石Ⅱ</t>
    <phoneticPr fontId="2" type="noConversion"/>
  </si>
  <si>
    <t>钻石Ⅲ</t>
    <phoneticPr fontId="2" type="noConversion"/>
  </si>
  <si>
    <t>钻石Ⅳ</t>
    <phoneticPr fontId="2" type="noConversion"/>
  </si>
  <si>
    <t>钻石Ⅴ</t>
    <phoneticPr fontId="2" type="noConversion"/>
  </si>
  <si>
    <t>星耀Ⅰ</t>
    <phoneticPr fontId="2" type="noConversion"/>
  </si>
  <si>
    <t>星耀Ⅱ</t>
    <phoneticPr fontId="2" type="noConversion"/>
  </si>
  <si>
    <t>星耀Ⅲ</t>
    <phoneticPr fontId="2" type="noConversion"/>
  </si>
  <si>
    <t>星耀Ⅳ</t>
    <phoneticPr fontId="2" type="noConversion"/>
  </si>
  <si>
    <t>星耀Ⅴ</t>
    <phoneticPr fontId="2" type="noConversion"/>
  </si>
  <si>
    <t>大师Ⅰ</t>
    <phoneticPr fontId="2" type="noConversion"/>
  </si>
  <si>
    <t>大师Ⅱ</t>
    <phoneticPr fontId="2" type="noConversion"/>
  </si>
  <si>
    <t>大师Ⅲ</t>
    <phoneticPr fontId="2" type="noConversion"/>
  </si>
  <si>
    <t>大师Ⅳ</t>
    <phoneticPr fontId="2" type="noConversion"/>
  </si>
  <si>
    <t>大师Ⅴ</t>
    <phoneticPr fontId="2" type="noConversion"/>
  </si>
  <si>
    <t>王者Ⅰ</t>
    <phoneticPr fontId="2" type="noConversion"/>
  </si>
  <si>
    <t>王者Ⅱ</t>
    <phoneticPr fontId="2" type="noConversion"/>
  </si>
  <si>
    <t>王者Ⅲ</t>
    <phoneticPr fontId="2" type="noConversion"/>
  </si>
  <si>
    <t>王者Ⅳ</t>
    <phoneticPr fontId="2" type="noConversion"/>
  </si>
  <si>
    <t>王者Ⅴ</t>
    <phoneticPr fontId="2" type="noConversion"/>
  </si>
  <si>
    <t>bankUse</t>
    <phoneticPr fontId="2" type="noConversion"/>
  </si>
  <si>
    <t>path</t>
    <phoneticPr fontId="2" type="noConversion"/>
  </si>
  <si>
    <t>duanwei/duanwei_01</t>
    <phoneticPr fontId="2" type="noConversion"/>
  </si>
  <si>
    <t>duanwei/duanwei_02</t>
    <phoneticPr fontId="2" type="noConversion"/>
  </si>
  <si>
    <t>duanwei/duanwei_03</t>
    <phoneticPr fontId="2" type="noConversion"/>
  </si>
  <si>
    <t>duanwei/duanwei_04</t>
    <phoneticPr fontId="2" type="noConversion"/>
  </si>
  <si>
    <t>duanwei/duanwei_05</t>
    <phoneticPr fontId="2" type="noConversion"/>
  </si>
  <si>
    <t>duanwei/duanwei_06</t>
    <phoneticPr fontId="2" type="noConversion"/>
  </si>
  <si>
    <t>duanwei/duanwei_07</t>
    <phoneticPr fontId="2" type="noConversion"/>
  </si>
  <si>
    <t>duanwei/duanwei_08</t>
    <phoneticPr fontId="2" type="noConversion"/>
  </si>
  <si>
    <t>duanwei/duanwei_09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</si>
</sst>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1" fillId="0" borderId="0" xfId="0" applyFont="1">
      <alignment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Alignment="1"/>
    <xf numFmtId="0" fontId="0" fillId="2" borderId="0" xfId="0" applyFill="1" applyAlignment="1"/>
    <xf numFmtId="0" fontId="0" fillId="2" borderId="0" xfId="0" applyFill="1" applyAlignment="1">
      <alignment horizontal="right" vertical="top"/>
    </xf>
    <xf numFmtId="0" fontId="0" fillId="2" borderId="0" xfId="0" applyFill="1" applyAlignment="1">
      <alignment horizontal="center" vertical="center"/>
    </xf>
    <xf numFmtId="0" fontId="1" fillId="2" borderId="0" xfId="0" applyFont="1" applyFill="1">
      <alignment vertical="center"/>
    </xf>
    <xf numFmtId="0" fontId="3" fillId="2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9977;&#22269;&#25968;&#20540;&#35774;&#35745;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各等级称号"/>
      <sheetName val="购买单价公式（钻石）"/>
      <sheetName val="购买单价公式（金币）"/>
      <sheetName val="购买单价"/>
      <sheetName val="周边数值设计"/>
      <sheetName val="其他设置"/>
      <sheetName val="export_global"/>
      <sheetName val="export_roll"/>
      <sheetName val="export_invite"/>
      <sheetName val="export_recommend"/>
      <sheetName val="export_share"/>
      <sheetName val="export_shop"/>
      <sheetName val="export_petEarn"/>
      <sheetName val="export_petMoneyShop"/>
      <sheetName val="export_petRmbShop"/>
      <sheetName val="export_petSell"/>
      <sheetName val="export_petCombineReward"/>
    </sheetNames>
    <sheetDataSet>
      <sheetData sheetId="0"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10</v>
          </cell>
        </row>
        <row r="12">
          <cell r="A12">
            <v>11</v>
          </cell>
        </row>
        <row r="13">
          <cell r="A13">
            <v>12</v>
          </cell>
        </row>
        <row r="14">
          <cell r="A14">
            <v>13</v>
          </cell>
        </row>
        <row r="15">
          <cell r="A15">
            <v>14</v>
          </cell>
        </row>
        <row r="16">
          <cell r="A16">
            <v>15</v>
          </cell>
        </row>
        <row r="17">
          <cell r="A17">
            <v>16</v>
          </cell>
        </row>
        <row r="18">
          <cell r="A18">
            <v>17</v>
          </cell>
        </row>
        <row r="19">
          <cell r="A19">
            <v>18</v>
          </cell>
        </row>
        <row r="20">
          <cell r="A20">
            <v>19</v>
          </cell>
        </row>
        <row r="21">
          <cell r="A21">
            <v>20</v>
          </cell>
        </row>
        <row r="22">
          <cell r="A22">
            <v>21</v>
          </cell>
        </row>
        <row r="23">
          <cell r="A23">
            <v>22</v>
          </cell>
        </row>
        <row r="24">
          <cell r="A24">
            <v>23</v>
          </cell>
        </row>
        <row r="25">
          <cell r="A25">
            <v>24</v>
          </cell>
        </row>
        <row r="26">
          <cell r="A26">
            <v>25</v>
          </cell>
        </row>
        <row r="27">
          <cell r="A27">
            <v>26</v>
          </cell>
        </row>
        <row r="28">
          <cell r="A28">
            <v>27</v>
          </cell>
        </row>
        <row r="29">
          <cell r="A29">
            <v>28</v>
          </cell>
        </row>
        <row r="30">
          <cell r="A30">
            <v>29</v>
          </cell>
        </row>
        <row r="31">
          <cell r="A31">
            <v>30</v>
          </cell>
        </row>
        <row r="32">
          <cell r="A32">
            <v>31</v>
          </cell>
        </row>
        <row r="33">
          <cell r="A33">
            <v>32</v>
          </cell>
        </row>
        <row r="34">
          <cell r="A34">
            <v>33</v>
          </cell>
        </row>
        <row r="35">
          <cell r="A35">
            <v>34</v>
          </cell>
        </row>
        <row r="36">
          <cell r="A36">
            <v>35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</row>
        <row r="40">
          <cell r="A40">
            <v>39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"/>
  <sheetViews>
    <sheetView tabSelected="1" zoomScale="115" zoomScaleNormal="115" workbookViewId="0">
      <pane xSplit="1" ySplit="2" topLeftCell="B15" activePane="bottomRight" state="frozen"/>
      <selection pane="topRight"/>
      <selection pane="bottomLeft"/>
      <selection pane="bottomRight" activeCell="M24" sqref="M24"/>
    </sheetView>
  </sheetViews>
  <sheetFormatPr defaultColWidth="9" defaultRowHeight="13.5" x14ac:dyDescent="0.15"/>
  <cols>
    <col min="1" max="1" width="7" style="1" customWidth="1"/>
    <col min="2" max="2" width="9" style="1" bestFit="1" customWidth="1"/>
    <col min="3" max="3" width="26.625" style="1" customWidth="1"/>
    <col min="4" max="4" width="9.5" style="1" customWidth="1"/>
    <col min="5" max="5" width="9.875" style="1" customWidth="1"/>
    <col min="6" max="6" width="17.875" style="1" customWidth="1"/>
    <col min="7" max="8" width="21.375" style="1" bestFit="1" customWidth="1"/>
    <col min="9" max="9" width="15" style="1" bestFit="1" customWidth="1"/>
    <col min="10" max="16384" width="9" style="1"/>
  </cols>
  <sheetData>
    <row r="1" spans="1:14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15</v>
      </c>
      <c r="I1" s="1" t="s">
        <v>7</v>
      </c>
    </row>
    <row r="2" spans="1:14" x14ac:dyDescent="0.15">
      <c r="A2" s="2" t="s">
        <v>8</v>
      </c>
      <c r="B2" s="2" t="s">
        <v>9</v>
      </c>
      <c r="C2" s="2" t="s">
        <v>65</v>
      </c>
      <c r="D2" s="2" t="s">
        <v>10</v>
      </c>
      <c r="E2" s="3" t="s">
        <v>11</v>
      </c>
      <c r="F2" s="1" t="s">
        <v>12</v>
      </c>
      <c r="G2" s="1" t="s">
        <v>13</v>
      </c>
      <c r="H2" s="1" t="s">
        <v>64</v>
      </c>
      <c r="I2" s="1" t="s">
        <v>14</v>
      </c>
    </row>
    <row r="3" spans="1:14" ht="16.5" x14ac:dyDescent="0.15">
      <c r="A3" s="2">
        <f>[1]各等级称号!A2</f>
        <v>1</v>
      </c>
      <c r="B3" s="2" t="s">
        <v>25</v>
      </c>
      <c r="C3" s="2" t="s">
        <v>66</v>
      </c>
      <c r="D3" s="2">
        <f>Sheet3!I3</f>
        <v>5</v>
      </c>
      <c r="E3" s="4">
        <v>1</v>
      </c>
      <c r="F3" s="1">
        <f>Sheet3!B3*Sheet3!H3</f>
        <v>4250</v>
      </c>
      <c r="G3" s="1">
        <f>INT(F3/2)</f>
        <v>2125</v>
      </c>
      <c r="H3" s="1">
        <v>10</v>
      </c>
      <c r="I3" s="5" t="str">
        <f>"{"&amp;L$3&amp;J3&amp;$L$3&amp;":100}"</f>
        <v>{"1003":100}</v>
      </c>
      <c r="J3" s="1">
        <v>1003</v>
      </c>
      <c r="K3" s="1">
        <v>20</v>
      </c>
      <c r="L3" s="1" t="s">
        <v>24</v>
      </c>
    </row>
    <row r="4" spans="1:14" ht="16.5" x14ac:dyDescent="0.15">
      <c r="A4" s="2">
        <f>[1]各等级称号!A3</f>
        <v>2</v>
      </c>
      <c r="B4" s="2" t="s">
        <v>26</v>
      </c>
      <c r="C4" s="2" t="s">
        <v>66</v>
      </c>
      <c r="D4" s="2">
        <f>Sheet3!I4</f>
        <v>20</v>
      </c>
      <c r="E4" s="4">
        <v>2</v>
      </c>
      <c r="F4" s="1">
        <f>Sheet3!B4*Sheet3!H4</f>
        <v>14500</v>
      </c>
      <c r="G4" s="1">
        <f t="shared" ref="G4:G41" si="0">INT(F4/2)</f>
        <v>7250</v>
      </c>
      <c r="H4" s="1">
        <v>10</v>
      </c>
      <c r="I4" s="5" t="str">
        <f t="shared" ref="I4:I41" si="1">"{"&amp;L$3&amp;J4&amp;$L$3&amp;":"&amp;K4&amp;"}"</f>
        <v>{"1002":40}</v>
      </c>
      <c r="J4" s="1">
        <v>1002</v>
      </c>
      <c r="K4" s="1">
        <f>$K$3*E4</f>
        <v>40</v>
      </c>
    </row>
    <row r="5" spans="1:14" ht="16.5" x14ac:dyDescent="0.15">
      <c r="A5" s="2">
        <f>[1]各等级称号!A4</f>
        <v>3</v>
      </c>
      <c r="B5" s="2" t="s">
        <v>27</v>
      </c>
      <c r="C5" s="2" t="s">
        <v>66</v>
      </c>
      <c r="D5" s="2">
        <f>Sheet3!I5</f>
        <v>111</v>
      </c>
      <c r="E5" s="4">
        <v>3</v>
      </c>
      <c r="F5" s="1">
        <f>Sheet3!B5*Sheet3!H5</f>
        <v>63270</v>
      </c>
      <c r="G5" s="1">
        <f t="shared" si="0"/>
        <v>31635</v>
      </c>
      <c r="H5" s="1">
        <v>10</v>
      </c>
      <c r="I5" s="5" t="str">
        <f t="shared" si="1"/>
        <v>{"1003":100}</v>
      </c>
      <c r="J5" s="1">
        <v>1003</v>
      </c>
      <c r="K5" s="1">
        <v>100</v>
      </c>
    </row>
    <row r="6" spans="1:14" ht="16.5" x14ac:dyDescent="0.15">
      <c r="A6" s="2">
        <f>[1]各等级称号!A5</f>
        <v>4</v>
      </c>
      <c r="B6" s="7" t="s">
        <v>28</v>
      </c>
      <c r="C6" s="2" t="s">
        <v>67</v>
      </c>
      <c r="D6" s="2">
        <f>Sheet3!I6</f>
        <v>440</v>
      </c>
      <c r="E6" s="4">
        <v>4</v>
      </c>
      <c r="F6" s="1">
        <f>Sheet3!B6*Sheet3!H6</f>
        <v>149600</v>
      </c>
      <c r="G6" s="1">
        <f t="shared" si="0"/>
        <v>74800</v>
      </c>
      <c r="H6" s="1">
        <v>10</v>
      </c>
      <c r="I6" s="5" t="str">
        <f t="shared" si="1"/>
        <v>{"1002":80}</v>
      </c>
      <c r="J6" s="1">
        <v>1002</v>
      </c>
      <c r="K6" s="1">
        <f t="shared" ref="K6:K40" si="2">$K$3*E6</f>
        <v>80</v>
      </c>
    </row>
    <row r="7" spans="1:14" ht="16.5" x14ac:dyDescent="0.15">
      <c r="A7" s="2">
        <f>[1]各等级称号!A6</f>
        <v>5</v>
      </c>
      <c r="B7" s="7" t="s">
        <v>29</v>
      </c>
      <c r="C7" s="2" t="s">
        <v>67</v>
      </c>
      <c r="D7" s="2">
        <f>Sheet3!I7</f>
        <v>1180</v>
      </c>
      <c r="E7" s="4">
        <v>5</v>
      </c>
      <c r="F7" s="1">
        <f>Sheet3!B7*Sheet3!H7</f>
        <v>342200</v>
      </c>
      <c r="G7" s="1">
        <f t="shared" si="0"/>
        <v>171100</v>
      </c>
      <c r="H7" s="1">
        <v>10</v>
      </c>
      <c r="I7" s="5" t="str">
        <f t="shared" si="1"/>
        <v>{"1002":100}</v>
      </c>
      <c r="J7" s="1">
        <v>1002</v>
      </c>
      <c r="K7" s="1">
        <f t="shared" si="2"/>
        <v>100</v>
      </c>
    </row>
    <row r="8" spans="1:14" s="10" customFormat="1" ht="16.5" x14ac:dyDescent="0.15">
      <c r="A8" s="8">
        <f>[1]各等级称号!A7</f>
        <v>6</v>
      </c>
      <c r="B8" s="12" t="s">
        <v>30</v>
      </c>
      <c r="C8" s="8" t="s">
        <v>67</v>
      </c>
      <c r="D8" s="8">
        <f>Sheet3!I8</f>
        <v>1820</v>
      </c>
      <c r="E8" s="9">
        <v>6</v>
      </c>
      <c r="F8" s="10">
        <f>Sheet3!B8*Sheet3!H8</f>
        <v>1062880</v>
      </c>
      <c r="G8" s="10">
        <f t="shared" si="0"/>
        <v>531440</v>
      </c>
      <c r="H8" s="10">
        <v>10</v>
      </c>
      <c r="I8" s="11" t="str">
        <f t="shared" si="1"/>
        <v>{"1003":100}</v>
      </c>
      <c r="J8" s="10">
        <v>1003</v>
      </c>
      <c r="K8" s="10">
        <v>100</v>
      </c>
    </row>
    <row r="9" spans="1:14" ht="16.5" x14ac:dyDescent="0.15">
      <c r="A9" s="2">
        <f>[1]各等级称号!A8</f>
        <v>7</v>
      </c>
      <c r="B9" s="7" t="s">
        <v>31</v>
      </c>
      <c r="C9" s="2" t="s">
        <v>68</v>
      </c>
      <c r="D9" s="2">
        <f>Sheet3!I9</f>
        <v>2145</v>
      </c>
      <c r="E9" s="4">
        <v>7</v>
      </c>
      <c r="F9" s="1">
        <f>Sheet3!B9*Sheet3!H9</f>
        <v>2277990</v>
      </c>
      <c r="G9" s="1">
        <f t="shared" si="0"/>
        <v>1138995</v>
      </c>
      <c r="H9" s="1">
        <v>10</v>
      </c>
      <c r="I9" s="5" t="str">
        <f t="shared" si="1"/>
        <v>{"1002":140}</v>
      </c>
      <c r="J9" s="1">
        <v>1002</v>
      </c>
      <c r="K9" s="1">
        <f t="shared" si="2"/>
        <v>140</v>
      </c>
      <c r="N9" s="1">
        <f>K5+K8+K12+K16+K21+K26+K31+K36+K41</f>
        <v>2000</v>
      </c>
    </row>
    <row r="10" spans="1:14" ht="16.5" x14ac:dyDescent="0.15">
      <c r="A10" s="2">
        <f>[1]各等级称号!A9</f>
        <v>8</v>
      </c>
      <c r="B10" s="7" t="s">
        <v>33</v>
      </c>
      <c r="C10" s="2" t="s">
        <v>68</v>
      </c>
      <c r="D10" s="2">
        <f>Sheet3!I10</f>
        <v>3230</v>
      </c>
      <c r="E10" s="4">
        <v>8</v>
      </c>
      <c r="F10" s="1">
        <f>Sheet3!B10*Sheet3!H10</f>
        <v>4438020</v>
      </c>
      <c r="G10" s="1">
        <f t="shared" si="0"/>
        <v>2219010</v>
      </c>
      <c r="H10" s="1">
        <v>10</v>
      </c>
      <c r="I10" s="5" t="str">
        <f t="shared" si="1"/>
        <v>{"1002":160}</v>
      </c>
      <c r="J10" s="1">
        <v>1002</v>
      </c>
      <c r="K10" s="1">
        <f t="shared" si="2"/>
        <v>160</v>
      </c>
    </row>
    <row r="11" spans="1:14" ht="16.5" x14ac:dyDescent="0.15">
      <c r="A11" s="2">
        <f>[1]各等级称号!A10</f>
        <v>9</v>
      </c>
      <c r="B11" s="7" t="s">
        <v>32</v>
      </c>
      <c r="C11" s="2" t="s">
        <v>68</v>
      </c>
      <c r="D11" s="2">
        <f>Sheet3!I11</f>
        <v>10160</v>
      </c>
      <c r="E11" s="4">
        <v>9</v>
      </c>
      <c r="F11" s="1">
        <f>Sheet3!B11*Sheet3!H11</f>
        <v>12740640</v>
      </c>
      <c r="G11" s="1">
        <f t="shared" si="0"/>
        <v>6370320</v>
      </c>
      <c r="H11" s="1">
        <v>10</v>
      </c>
      <c r="I11" s="5" t="str">
        <f t="shared" si="1"/>
        <v>{"1002":180}</v>
      </c>
      <c r="J11" s="1">
        <v>1002</v>
      </c>
      <c r="K11" s="1">
        <f t="shared" si="2"/>
        <v>180</v>
      </c>
    </row>
    <row r="12" spans="1:14" s="10" customFormat="1" ht="16.5" x14ac:dyDescent="0.15">
      <c r="A12" s="8">
        <f>[1]各等级称号!A11</f>
        <v>10</v>
      </c>
      <c r="B12" s="12" t="s">
        <v>34</v>
      </c>
      <c r="C12" s="8" t="s">
        <v>68</v>
      </c>
      <c r="D12" s="8">
        <f>Sheet3!I12</f>
        <v>32560</v>
      </c>
      <c r="E12" s="9">
        <v>10</v>
      </c>
      <c r="F12" s="10">
        <f>Sheet3!B12*Sheet3!H12</f>
        <v>27480640</v>
      </c>
      <c r="G12" s="10">
        <f t="shared" si="0"/>
        <v>13740320</v>
      </c>
      <c r="H12" s="10">
        <v>10</v>
      </c>
      <c r="I12" s="11" t="str">
        <f t="shared" si="1"/>
        <v>{"1003":150}</v>
      </c>
      <c r="J12" s="10">
        <v>1003</v>
      </c>
      <c r="K12" s="10">
        <v>150</v>
      </c>
    </row>
    <row r="13" spans="1:14" ht="16.5" x14ac:dyDescent="0.15">
      <c r="A13" s="2">
        <f>[1]各等级称号!A12</f>
        <v>11</v>
      </c>
      <c r="B13" s="7" t="s">
        <v>35</v>
      </c>
      <c r="C13" s="2" t="s">
        <v>69</v>
      </c>
      <c r="D13" s="2">
        <f>Sheet3!I13</f>
        <v>76795</v>
      </c>
      <c r="E13" s="4">
        <v>11</v>
      </c>
      <c r="F13" s="1">
        <f>Sheet3!B13*Sheet3!H13</f>
        <v>49148800</v>
      </c>
      <c r="G13" s="1">
        <f t="shared" si="0"/>
        <v>24574400</v>
      </c>
      <c r="H13" s="1">
        <v>10</v>
      </c>
      <c r="I13" s="5" t="str">
        <f t="shared" si="1"/>
        <v>{"1002":220}</v>
      </c>
      <c r="J13" s="1">
        <v>1002</v>
      </c>
      <c r="K13" s="1">
        <f t="shared" si="2"/>
        <v>220</v>
      </c>
    </row>
    <row r="14" spans="1:14" ht="16.5" x14ac:dyDescent="0.15">
      <c r="A14" s="2">
        <f>[1]各等级称号!A13</f>
        <v>12</v>
      </c>
      <c r="B14" s="7" t="s">
        <v>36</v>
      </c>
      <c r="C14" s="2" t="s">
        <v>69</v>
      </c>
      <c r="D14" s="2">
        <f>Sheet3!I14</f>
        <v>129870</v>
      </c>
      <c r="E14" s="4">
        <v>12</v>
      </c>
      <c r="F14" s="1">
        <f>Sheet3!B14*Sheet3!H14</f>
        <v>132986880</v>
      </c>
      <c r="G14" s="1">
        <f t="shared" si="0"/>
        <v>66493440</v>
      </c>
      <c r="H14" s="1">
        <v>10</v>
      </c>
      <c r="I14" s="5" t="str">
        <f t="shared" si="1"/>
        <v>{"1002":240}</v>
      </c>
      <c r="J14" s="1">
        <v>1002</v>
      </c>
      <c r="K14" s="1">
        <f t="shared" si="2"/>
        <v>240</v>
      </c>
    </row>
    <row r="15" spans="1:14" ht="16.5" x14ac:dyDescent="0.15">
      <c r="A15" s="2">
        <f>[1]各等级称号!A14</f>
        <v>13</v>
      </c>
      <c r="B15" s="7" t="s">
        <v>37</v>
      </c>
      <c r="C15" s="2" t="s">
        <v>69</v>
      </c>
      <c r="D15" s="2">
        <f>Sheet3!I15</f>
        <v>161770</v>
      </c>
      <c r="E15" s="4">
        <v>13</v>
      </c>
      <c r="F15" s="1">
        <f>Sheet3!B15*Sheet3!H15</f>
        <v>297333260</v>
      </c>
      <c r="G15" s="1">
        <f t="shared" si="0"/>
        <v>148666630</v>
      </c>
      <c r="H15" s="1">
        <v>10</v>
      </c>
      <c r="I15" s="5" t="str">
        <f t="shared" si="1"/>
        <v>{"1002":260}</v>
      </c>
      <c r="J15" s="1">
        <v>1002</v>
      </c>
      <c r="K15" s="1">
        <f t="shared" si="2"/>
        <v>260</v>
      </c>
    </row>
    <row r="16" spans="1:14" s="10" customFormat="1" ht="16.5" x14ac:dyDescent="0.15">
      <c r="A16" s="8">
        <f>[1]各等级称号!A15</f>
        <v>14</v>
      </c>
      <c r="B16" s="12" t="s">
        <v>38</v>
      </c>
      <c r="C16" s="8" t="s">
        <v>69</v>
      </c>
      <c r="D16" s="8">
        <f>Sheet3!I16</f>
        <v>206720</v>
      </c>
      <c r="E16" s="9">
        <v>14</v>
      </c>
      <c r="F16" s="10">
        <f>Sheet3!B16*Sheet3!H16</f>
        <v>506877440</v>
      </c>
      <c r="G16" s="10">
        <f t="shared" si="0"/>
        <v>253438720</v>
      </c>
      <c r="H16" s="10">
        <v>10</v>
      </c>
      <c r="I16" s="11" t="str">
        <f t="shared" si="1"/>
        <v>{"1003":200}</v>
      </c>
      <c r="J16" s="10">
        <v>1003</v>
      </c>
      <c r="K16" s="10">
        <v>200</v>
      </c>
    </row>
    <row r="17" spans="1:11" ht="16.5" x14ac:dyDescent="0.15">
      <c r="A17" s="2">
        <f>[1]各等级称号!A16</f>
        <v>15</v>
      </c>
      <c r="B17" s="7" t="s">
        <v>39</v>
      </c>
      <c r="C17" s="2" t="s">
        <v>70</v>
      </c>
      <c r="D17" s="2">
        <f>Sheet3!I17</f>
        <v>552840</v>
      </c>
      <c r="E17" s="4">
        <v>15</v>
      </c>
      <c r="F17" s="1">
        <f>Sheet3!B17*Sheet3!H17</f>
        <v>1289222880</v>
      </c>
      <c r="G17" s="1">
        <f t="shared" si="0"/>
        <v>644611440</v>
      </c>
      <c r="H17" s="1">
        <v>10</v>
      </c>
      <c r="I17" s="5" t="str">
        <f t="shared" si="1"/>
        <v>{"1002":300}</v>
      </c>
      <c r="J17" s="1">
        <v>1002</v>
      </c>
      <c r="K17" s="1">
        <f t="shared" si="2"/>
        <v>300</v>
      </c>
    </row>
    <row r="18" spans="1:11" ht="16.5" x14ac:dyDescent="0.15">
      <c r="A18" s="2">
        <f>[1]各等级称号!A17</f>
        <v>16</v>
      </c>
      <c r="B18" s="7" t="s">
        <v>40</v>
      </c>
      <c r="C18" s="2" t="s">
        <v>70</v>
      </c>
      <c r="D18" s="2">
        <f>Sheet3!I18</f>
        <v>1874250</v>
      </c>
      <c r="E18" s="4">
        <v>16</v>
      </c>
      <c r="F18" s="1">
        <f>Sheet3!B18*Sheet3!H18</f>
        <v>3013794000</v>
      </c>
      <c r="G18" s="1">
        <f t="shared" si="0"/>
        <v>1506897000</v>
      </c>
      <c r="H18" s="1">
        <v>10</v>
      </c>
      <c r="I18" s="5" t="str">
        <f t="shared" si="1"/>
        <v>{"1002":320}</v>
      </c>
      <c r="J18" s="1">
        <v>1002</v>
      </c>
      <c r="K18" s="1">
        <f t="shared" si="2"/>
        <v>320</v>
      </c>
    </row>
    <row r="19" spans="1:11" ht="16.5" x14ac:dyDescent="0.15">
      <c r="A19" s="2">
        <f>[1]各等级称号!A18</f>
        <v>17</v>
      </c>
      <c r="B19" s="7" t="s">
        <v>41</v>
      </c>
      <c r="C19" s="2" t="s">
        <v>70</v>
      </c>
      <c r="D19" s="2">
        <f>Sheet3!I19</f>
        <v>4851950</v>
      </c>
      <c r="E19" s="4">
        <v>17</v>
      </c>
      <c r="F19" s="1">
        <f>Sheet3!B19*Sheet3!H19</f>
        <v>5036324100</v>
      </c>
      <c r="G19" s="1">
        <f t="shared" si="0"/>
        <v>2518162050</v>
      </c>
      <c r="H19" s="1">
        <v>10</v>
      </c>
      <c r="I19" s="5" t="str">
        <f t="shared" si="1"/>
        <v>{"1002":340}</v>
      </c>
      <c r="J19" s="1">
        <v>1002</v>
      </c>
      <c r="K19" s="1">
        <f t="shared" si="2"/>
        <v>340</v>
      </c>
    </row>
    <row r="20" spans="1:11" ht="16.5" x14ac:dyDescent="0.15">
      <c r="A20" s="2">
        <f>[1]各等级称号!A19</f>
        <v>18</v>
      </c>
      <c r="B20" s="7" t="s">
        <v>42</v>
      </c>
      <c r="C20" s="2" t="s">
        <v>70</v>
      </c>
      <c r="D20" s="2">
        <f>Sheet3!I20</f>
        <v>9014435</v>
      </c>
      <c r="E20" s="4">
        <v>18</v>
      </c>
      <c r="F20" s="1">
        <f>Sheet3!B20*Sheet3!H20</f>
        <v>11250014880</v>
      </c>
      <c r="G20" s="1">
        <f t="shared" si="0"/>
        <v>5625007440</v>
      </c>
      <c r="H20" s="1">
        <v>10</v>
      </c>
      <c r="I20" s="5" t="str">
        <f t="shared" si="1"/>
        <v>{"1002":360}</v>
      </c>
      <c r="J20" s="1">
        <v>1002</v>
      </c>
      <c r="K20" s="1">
        <f t="shared" si="2"/>
        <v>360</v>
      </c>
    </row>
    <row r="21" spans="1:11" s="10" customFormat="1" ht="16.5" x14ac:dyDescent="0.15">
      <c r="A21" s="8">
        <f>[1]各等级称号!A20</f>
        <v>19</v>
      </c>
      <c r="B21" s="12" t="s">
        <v>43</v>
      </c>
      <c r="C21" s="8" t="s">
        <v>70</v>
      </c>
      <c r="D21" s="8">
        <f>Sheet3!I21</f>
        <v>12124960</v>
      </c>
      <c r="E21" s="9">
        <v>19</v>
      </c>
      <c r="F21" s="10">
        <f>Sheet3!B21*Sheet3!H21</f>
        <v>26044414080</v>
      </c>
      <c r="G21" s="10">
        <f t="shared" si="0"/>
        <v>13022207040</v>
      </c>
      <c r="H21" s="10">
        <v>10</v>
      </c>
      <c r="I21" s="11" t="str">
        <f t="shared" si="1"/>
        <v>{"1003":250}</v>
      </c>
      <c r="J21" s="10">
        <v>1003</v>
      </c>
      <c r="K21" s="10">
        <v>250</v>
      </c>
    </row>
    <row r="22" spans="1:11" ht="16.5" x14ac:dyDescent="0.15">
      <c r="A22" s="2">
        <f>[1]各等级称号!A21</f>
        <v>20</v>
      </c>
      <c r="B22" s="7" t="s">
        <v>44</v>
      </c>
      <c r="C22" s="2" t="s">
        <v>71</v>
      </c>
      <c r="D22" s="2">
        <f>Sheet3!I22</f>
        <v>14248240</v>
      </c>
      <c r="E22" s="4">
        <v>20</v>
      </c>
      <c r="F22" s="1">
        <f>Sheet3!B22*Sheet3!H22</f>
        <v>41490874880</v>
      </c>
      <c r="G22" s="1">
        <f t="shared" si="0"/>
        <v>20745437440</v>
      </c>
      <c r="H22" s="1">
        <v>10</v>
      </c>
      <c r="I22" s="5" t="str">
        <f t="shared" si="1"/>
        <v>{"1002":400}</v>
      </c>
      <c r="J22" s="1">
        <v>1002</v>
      </c>
      <c r="K22" s="1">
        <f t="shared" si="2"/>
        <v>400</v>
      </c>
    </row>
    <row r="23" spans="1:11" ht="16.5" x14ac:dyDescent="0.15">
      <c r="A23" s="2">
        <f>[1]各等级称号!A22</f>
        <v>21</v>
      </c>
      <c r="B23" s="7" t="s">
        <v>45</v>
      </c>
      <c r="C23" s="2" t="s">
        <v>71</v>
      </c>
      <c r="D23" s="2">
        <f>Sheet3!I23</f>
        <v>30496370</v>
      </c>
      <c r="E23" s="4">
        <v>21</v>
      </c>
      <c r="F23" s="1">
        <f>Sheet3!B23*Sheet3!H23</f>
        <v>86487705320</v>
      </c>
      <c r="G23" s="1">
        <f t="shared" si="0"/>
        <v>43243852660</v>
      </c>
      <c r="H23" s="1">
        <v>10</v>
      </c>
      <c r="I23" s="5" t="str">
        <f t="shared" si="1"/>
        <v>{"1002":420}</v>
      </c>
      <c r="J23" s="1">
        <v>1002</v>
      </c>
      <c r="K23" s="1">
        <f t="shared" si="2"/>
        <v>420</v>
      </c>
    </row>
    <row r="24" spans="1:11" ht="16.5" x14ac:dyDescent="0.15">
      <c r="A24" s="2">
        <f>[1]各等级称号!A23</f>
        <v>22</v>
      </c>
      <c r="B24" s="7" t="s">
        <v>46</v>
      </c>
      <c r="C24" s="2" t="s">
        <v>71</v>
      </c>
      <c r="D24" s="2">
        <f>Sheet3!I24</f>
        <v>105321660</v>
      </c>
      <c r="E24" s="4">
        <v>22</v>
      </c>
      <c r="F24" s="1">
        <f>Sheet3!B24*Sheet3!H24</f>
        <v>209590103400</v>
      </c>
      <c r="G24" s="1">
        <f t="shared" si="0"/>
        <v>104795051700</v>
      </c>
      <c r="H24" s="1">
        <v>10</v>
      </c>
      <c r="I24" s="5" t="str">
        <f t="shared" si="1"/>
        <v>{"1002":440}</v>
      </c>
      <c r="J24" s="1">
        <v>1002</v>
      </c>
      <c r="K24" s="1">
        <f t="shared" si="2"/>
        <v>440</v>
      </c>
    </row>
    <row r="25" spans="1:11" ht="16.5" x14ac:dyDescent="0.15">
      <c r="A25" s="2">
        <f>[1]各等级称号!A24</f>
        <v>23</v>
      </c>
      <c r="B25" s="7" t="s">
        <v>47</v>
      </c>
      <c r="C25" s="2" t="s">
        <v>71</v>
      </c>
      <c r="D25" s="2">
        <f>Sheet3!I25</f>
        <v>298447840</v>
      </c>
      <c r="E25" s="4">
        <v>23</v>
      </c>
      <c r="F25" s="1">
        <f>Sheet3!B25*Sheet3!H25</f>
        <v>343811911680</v>
      </c>
      <c r="G25" s="1">
        <f t="shared" si="0"/>
        <v>171905955840</v>
      </c>
      <c r="H25" s="1">
        <v>10</v>
      </c>
      <c r="I25" s="5" t="str">
        <f t="shared" si="1"/>
        <v>{"1002":460}</v>
      </c>
      <c r="J25" s="1">
        <v>1002</v>
      </c>
      <c r="K25" s="1">
        <f t="shared" si="2"/>
        <v>460</v>
      </c>
    </row>
    <row r="26" spans="1:11" s="10" customFormat="1" ht="16.5" x14ac:dyDescent="0.15">
      <c r="A26" s="8">
        <f>[1]各等级称号!A25</f>
        <v>24</v>
      </c>
      <c r="B26" s="12" t="s">
        <v>48</v>
      </c>
      <c r="C26" s="8" t="s">
        <v>71</v>
      </c>
      <c r="D26" s="8">
        <f>Sheet3!I26</f>
        <v>609343945</v>
      </c>
      <c r="E26" s="9">
        <v>24</v>
      </c>
      <c r="F26" s="10">
        <f>Sheet3!B26*Sheet3!H26</f>
        <v>666622275830</v>
      </c>
      <c r="G26" s="10">
        <f t="shared" si="0"/>
        <v>333311137915</v>
      </c>
      <c r="H26" s="10">
        <v>10</v>
      </c>
      <c r="I26" s="11" t="str">
        <f t="shared" si="1"/>
        <v>{"1003":300}</v>
      </c>
      <c r="J26" s="10">
        <v>1003</v>
      </c>
      <c r="K26" s="10">
        <v>300</v>
      </c>
    </row>
    <row r="27" spans="1:11" ht="16.5" x14ac:dyDescent="0.15">
      <c r="A27" s="2">
        <f>[1]各等级称号!A26</f>
        <v>25</v>
      </c>
      <c r="B27" s="7" t="s">
        <v>49</v>
      </c>
      <c r="C27" s="2" t="s">
        <v>72</v>
      </c>
      <c r="D27" s="2">
        <f>Sheet3!I27</f>
        <v>894373145</v>
      </c>
      <c r="E27" s="4">
        <v>25</v>
      </c>
      <c r="F27" s="1">
        <f>Sheet3!B27*Sheet3!H27</f>
        <v>1668900288570</v>
      </c>
      <c r="G27" s="1">
        <f t="shared" si="0"/>
        <v>834450144285</v>
      </c>
      <c r="H27" s="1">
        <v>10</v>
      </c>
      <c r="I27" s="5" t="str">
        <f t="shared" si="1"/>
        <v>{"1002":500}</v>
      </c>
      <c r="J27" s="1">
        <v>1002</v>
      </c>
      <c r="K27" s="1">
        <f t="shared" si="2"/>
        <v>500</v>
      </c>
    </row>
    <row r="28" spans="1:11" ht="16.5" x14ac:dyDescent="0.15">
      <c r="A28" s="2">
        <f>[1]各等级称号!A27</f>
        <v>26</v>
      </c>
      <c r="B28" s="7" t="s">
        <v>50</v>
      </c>
      <c r="C28" s="2" t="s">
        <v>72</v>
      </c>
      <c r="D28" s="2">
        <f>Sheet3!I28</f>
        <v>1038041205</v>
      </c>
      <c r="E28" s="4">
        <v>26</v>
      </c>
      <c r="F28" s="1">
        <f>Sheet3!B28*Sheet3!H28</f>
        <v>2867069808210</v>
      </c>
      <c r="G28" s="1">
        <f t="shared" si="0"/>
        <v>1433534904105</v>
      </c>
      <c r="H28" s="1">
        <v>10</v>
      </c>
      <c r="I28" s="5" t="str">
        <f t="shared" si="1"/>
        <v>{"1002":520}</v>
      </c>
      <c r="J28" s="1">
        <v>1002</v>
      </c>
      <c r="K28" s="1">
        <f t="shared" si="2"/>
        <v>520</v>
      </c>
    </row>
    <row r="29" spans="1:11" ht="16.5" x14ac:dyDescent="0.15">
      <c r="A29" s="2">
        <f>[1]各等级称号!A28</f>
        <v>27</v>
      </c>
      <c r="B29" s="7" t="s">
        <v>51</v>
      </c>
      <c r="C29" s="2" t="s">
        <v>72</v>
      </c>
      <c r="D29" s="2">
        <f>Sheet3!I29</f>
        <v>1750910645</v>
      </c>
      <c r="E29" s="4">
        <v>27</v>
      </c>
      <c r="F29" s="1">
        <f>Sheet3!B29*Sheet3!H29</f>
        <v>5175691866620</v>
      </c>
      <c r="G29" s="1">
        <f t="shared" si="0"/>
        <v>2587845933310</v>
      </c>
      <c r="H29" s="1">
        <v>10</v>
      </c>
      <c r="I29" s="5" t="str">
        <f t="shared" si="1"/>
        <v>{"1002":540}</v>
      </c>
      <c r="J29" s="1">
        <v>1002</v>
      </c>
      <c r="K29" s="1">
        <f t="shared" si="2"/>
        <v>540</v>
      </c>
    </row>
    <row r="30" spans="1:11" ht="16.5" x14ac:dyDescent="0.15">
      <c r="A30" s="2">
        <f>[1]各等级称号!A29</f>
        <v>28</v>
      </c>
      <c r="B30" s="7" t="s">
        <v>52</v>
      </c>
      <c r="C30" s="2" t="s">
        <v>72</v>
      </c>
      <c r="D30" s="2">
        <f>Sheet3!I30</f>
        <v>5801877410</v>
      </c>
      <c r="E30" s="4">
        <v>28</v>
      </c>
      <c r="F30" s="1">
        <f>Sheet3!B30*Sheet3!H30</f>
        <v>13170261720700</v>
      </c>
      <c r="G30" s="1">
        <f t="shared" si="0"/>
        <v>6585130860350</v>
      </c>
      <c r="H30" s="1">
        <v>10</v>
      </c>
      <c r="I30" s="5" t="str">
        <f t="shared" si="1"/>
        <v>{"1002":560}</v>
      </c>
      <c r="J30" s="1">
        <v>1002</v>
      </c>
      <c r="K30" s="1">
        <f t="shared" si="2"/>
        <v>560</v>
      </c>
    </row>
    <row r="31" spans="1:11" s="10" customFormat="1" ht="16.5" x14ac:dyDescent="0.15">
      <c r="A31" s="8">
        <f>[1]各等级称号!A30</f>
        <v>29</v>
      </c>
      <c r="B31" s="12" t="s">
        <v>53</v>
      </c>
      <c r="C31" s="8" t="s">
        <v>72</v>
      </c>
      <c r="D31" s="8">
        <f>Sheet3!I31</f>
        <v>17875344405</v>
      </c>
      <c r="E31" s="9">
        <v>29</v>
      </c>
      <c r="F31" s="10">
        <f>Sheet3!B31*Sheet3!H31</f>
        <v>23881460125080</v>
      </c>
      <c r="G31" s="10">
        <f t="shared" si="0"/>
        <v>11940730062540</v>
      </c>
      <c r="H31" s="10">
        <v>10</v>
      </c>
      <c r="I31" s="11" t="str">
        <f t="shared" si="1"/>
        <v>{"1003":300}</v>
      </c>
      <c r="J31" s="10">
        <v>1003</v>
      </c>
      <c r="K31" s="10">
        <v>300</v>
      </c>
    </row>
    <row r="32" spans="1:11" ht="16.5" x14ac:dyDescent="0.15">
      <c r="A32" s="2">
        <f>[1]各等级称号!A31</f>
        <v>30</v>
      </c>
      <c r="B32" s="7" t="s">
        <v>54</v>
      </c>
      <c r="C32" s="2" t="s">
        <v>73</v>
      </c>
      <c r="D32" s="2">
        <f>Sheet3!I32</f>
        <v>40104681575</v>
      </c>
      <c r="E32" s="4">
        <v>30</v>
      </c>
      <c r="F32" s="1">
        <f>Sheet3!B32*Sheet3!H32</f>
        <v>40505728390750</v>
      </c>
      <c r="G32" s="1">
        <f t="shared" si="0"/>
        <v>20252864195375</v>
      </c>
      <c r="H32" s="1">
        <v>10</v>
      </c>
      <c r="I32" s="5" t="str">
        <f t="shared" si="1"/>
        <v>{"1002":600}</v>
      </c>
      <c r="J32" s="1">
        <v>1002</v>
      </c>
      <c r="K32" s="1">
        <f t="shared" si="2"/>
        <v>600</v>
      </c>
    </row>
    <row r="33" spans="1:11" ht="16.5" x14ac:dyDescent="0.15">
      <c r="A33" s="2">
        <f>[1]各等级称号!A32</f>
        <v>31</v>
      </c>
      <c r="B33" s="7" t="s">
        <v>55</v>
      </c>
      <c r="C33" s="2" t="s">
        <v>73</v>
      </c>
      <c r="D33" s="2">
        <f>Sheet3!I33</f>
        <v>64532894155</v>
      </c>
      <c r="E33" s="4">
        <v>31</v>
      </c>
      <c r="F33" s="1">
        <f>Sheet3!B33*Sheet3!H33</f>
        <v>102865433283070</v>
      </c>
      <c r="G33" s="1">
        <f t="shared" si="0"/>
        <v>51432716641535</v>
      </c>
      <c r="H33" s="1">
        <v>10</v>
      </c>
      <c r="I33" s="5" t="str">
        <f t="shared" si="1"/>
        <v>{"1002":620}</v>
      </c>
      <c r="J33" s="1">
        <v>1002</v>
      </c>
      <c r="K33" s="1">
        <f t="shared" si="2"/>
        <v>620</v>
      </c>
    </row>
    <row r="34" spans="1:11" ht="16.5" x14ac:dyDescent="0.15">
      <c r="A34" s="2">
        <f>[1]各等级称号!A33</f>
        <v>32</v>
      </c>
      <c r="B34" s="7" t="s">
        <v>56</v>
      </c>
      <c r="C34" s="2" t="s">
        <v>73</v>
      </c>
      <c r="D34" s="2">
        <f>Sheet3!I34</f>
        <v>77769687870</v>
      </c>
      <c r="E34" s="4">
        <v>32</v>
      </c>
      <c r="F34" s="1">
        <f>Sheet3!B34*Sheet3!H34</f>
        <v>198312704068500</v>
      </c>
      <c r="G34" s="1">
        <f t="shared" si="0"/>
        <v>99156352034250</v>
      </c>
      <c r="H34" s="1">
        <v>10</v>
      </c>
      <c r="I34" s="5" t="str">
        <f t="shared" si="1"/>
        <v>{"1002":640}</v>
      </c>
      <c r="J34" s="1">
        <v>1002</v>
      </c>
      <c r="K34" s="1">
        <f t="shared" si="2"/>
        <v>640</v>
      </c>
    </row>
    <row r="35" spans="1:11" ht="16.5" x14ac:dyDescent="0.15">
      <c r="A35" s="2">
        <f>[1]各等级称号!A34</f>
        <v>33</v>
      </c>
      <c r="B35" s="7" t="s">
        <v>57</v>
      </c>
      <c r="C35" s="2" t="s">
        <v>73</v>
      </c>
      <c r="D35" s="2">
        <f>Sheet3!I35</f>
        <v>107383646345</v>
      </c>
      <c r="E35" s="4">
        <v>33</v>
      </c>
      <c r="F35" s="1">
        <f>Sheet3!B35*Sheet3!H35</f>
        <v>321936171742310</v>
      </c>
      <c r="G35" s="1">
        <f t="shared" si="0"/>
        <v>160968085871155</v>
      </c>
      <c r="H35" s="1">
        <v>10</v>
      </c>
      <c r="I35" s="5" t="str">
        <f t="shared" si="1"/>
        <v>{"1002":660}</v>
      </c>
      <c r="J35" s="1">
        <v>1002</v>
      </c>
      <c r="K35" s="1">
        <f t="shared" si="2"/>
        <v>660</v>
      </c>
    </row>
    <row r="36" spans="1:11" s="10" customFormat="1" ht="16.5" x14ac:dyDescent="0.15">
      <c r="A36" s="8">
        <f>[1]各等级称号!A35</f>
        <v>34</v>
      </c>
      <c r="B36" s="12" t="s">
        <v>58</v>
      </c>
      <c r="C36" s="8" t="s">
        <v>73</v>
      </c>
      <c r="D36" s="8">
        <f>Sheet3!I36</f>
        <v>315877087910</v>
      </c>
      <c r="E36" s="9">
        <v>34</v>
      </c>
      <c r="F36" s="10">
        <f>Sheet3!B36*Sheet3!H36</f>
        <v>798537278236480</v>
      </c>
      <c r="G36" s="10">
        <f t="shared" si="0"/>
        <v>399268639118240</v>
      </c>
      <c r="H36" s="10">
        <v>10</v>
      </c>
      <c r="I36" s="11" t="str">
        <f t="shared" si="1"/>
        <v>{"1003":300}</v>
      </c>
      <c r="J36" s="10">
        <v>1003</v>
      </c>
      <c r="K36" s="10">
        <v>300</v>
      </c>
    </row>
    <row r="37" spans="1:11" ht="16.5" x14ac:dyDescent="0.15">
      <c r="A37" s="2">
        <f>[1]各等级称号!A36</f>
        <v>35</v>
      </c>
      <c r="B37" s="7" t="s">
        <v>59</v>
      </c>
      <c r="C37" s="2" t="s">
        <v>74</v>
      </c>
      <c r="D37" s="2">
        <f>Sheet3!I37</f>
        <v>1042896515415</v>
      </c>
      <c r="E37" s="4">
        <v>35</v>
      </c>
      <c r="F37" s="1">
        <f>Sheet3!B37*Sheet3!H37</f>
        <v>1637347529201550</v>
      </c>
      <c r="G37" s="1">
        <f t="shared" si="0"/>
        <v>818673764600775</v>
      </c>
      <c r="H37" s="1">
        <v>10</v>
      </c>
      <c r="I37" s="5" t="str">
        <f t="shared" si="1"/>
        <v>{"1002":700}</v>
      </c>
      <c r="J37" s="1">
        <v>1002</v>
      </c>
      <c r="K37" s="1">
        <f t="shared" si="2"/>
        <v>700</v>
      </c>
    </row>
    <row r="38" spans="1:11" ht="16.5" x14ac:dyDescent="0.15">
      <c r="A38" s="2">
        <f>[1]各等级称号!A37</f>
        <v>36</v>
      </c>
      <c r="B38" s="7" t="s">
        <v>60</v>
      </c>
      <c r="C38" s="2" t="s">
        <v>74</v>
      </c>
      <c r="D38" s="2">
        <f>Sheet3!I38</f>
        <v>2569918466480</v>
      </c>
      <c r="E38" s="4">
        <v>36</v>
      </c>
      <c r="F38" s="1">
        <f>Sheet3!B38*Sheet3!H38</f>
        <v>2590477814211840</v>
      </c>
      <c r="G38" s="1">
        <f t="shared" si="0"/>
        <v>1295238907105920</v>
      </c>
      <c r="H38" s="1">
        <v>10</v>
      </c>
      <c r="I38" s="5" t="str">
        <f t="shared" si="1"/>
        <v>{"1002":720}</v>
      </c>
      <c r="J38" s="1">
        <v>1002</v>
      </c>
      <c r="K38" s="1">
        <f t="shared" si="2"/>
        <v>720</v>
      </c>
    </row>
    <row r="39" spans="1:11" ht="16.5" x14ac:dyDescent="0.15">
      <c r="A39" s="2">
        <f>[1]各等级称号!A38</f>
        <v>37</v>
      </c>
      <c r="B39" s="7" t="s">
        <v>61</v>
      </c>
      <c r="C39" s="2" t="s">
        <v>74</v>
      </c>
      <c r="D39" s="2">
        <f>Sheet3!I39</f>
        <v>4541563931395</v>
      </c>
      <c r="E39" s="4">
        <v>37</v>
      </c>
      <c r="F39" s="1">
        <f>Sheet3!B39*Sheet3!H39</f>
        <v>6158360690971620</v>
      </c>
      <c r="G39" s="1">
        <f t="shared" si="0"/>
        <v>3079180345485810</v>
      </c>
      <c r="H39" s="1">
        <v>10</v>
      </c>
      <c r="I39" s="5" t="str">
        <f t="shared" si="1"/>
        <v>{"1002":740}</v>
      </c>
      <c r="J39" s="1">
        <v>1002</v>
      </c>
      <c r="K39" s="1">
        <f t="shared" si="2"/>
        <v>740</v>
      </c>
    </row>
    <row r="40" spans="1:11" ht="16.5" x14ac:dyDescent="0.15">
      <c r="A40" s="2">
        <f>[1]各等级称号!A39</f>
        <v>38</v>
      </c>
      <c r="B40" s="7" t="s">
        <v>62</v>
      </c>
      <c r="C40" s="2" t="s">
        <v>74</v>
      </c>
      <c r="D40" s="2">
        <f>Sheet3!I40</f>
        <v>5853632991100</v>
      </c>
      <c r="E40" s="4">
        <v>38</v>
      </c>
      <c r="F40" s="1">
        <f>Sheet3!B40*Sheet3!H40</f>
        <v>1.34399413475656E+16</v>
      </c>
      <c r="G40" s="1">
        <f t="shared" si="0"/>
        <v>6719970673782800</v>
      </c>
      <c r="H40" s="1">
        <v>10</v>
      </c>
      <c r="I40" s="5" t="str">
        <f t="shared" si="1"/>
        <v>{"1002":760}</v>
      </c>
      <c r="J40" s="1">
        <v>1002</v>
      </c>
      <c r="K40" s="1">
        <f t="shared" si="2"/>
        <v>760</v>
      </c>
    </row>
    <row r="41" spans="1:11" s="10" customFormat="1" ht="16.5" x14ac:dyDescent="0.15">
      <c r="A41" s="8">
        <f>[1]各等级称号!A40</f>
        <v>39</v>
      </c>
      <c r="B41" s="12" t="s">
        <v>63</v>
      </c>
      <c r="C41" s="8" t="s">
        <v>74</v>
      </c>
      <c r="D41" s="8">
        <f>Sheet3!I41</f>
        <v>7120743884595</v>
      </c>
      <c r="E41" s="9">
        <v>39</v>
      </c>
      <c r="F41" s="10">
        <f>Sheet3!B41*Sheet3!H41</f>
        <v>2.1091643386170392E+16</v>
      </c>
      <c r="G41" s="10">
        <f t="shared" si="0"/>
        <v>1.0545821693085196E+16</v>
      </c>
      <c r="H41" s="10">
        <v>10</v>
      </c>
      <c r="I41" s="11" t="str">
        <f t="shared" si="1"/>
        <v>{"1003":300}</v>
      </c>
      <c r="J41" s="10">
        <v>1003</v>
      </c>
      <c r="K41" s="10">
        <v>300</v>
      </c>
    </row>
    <row r="42" spans="1:11" x14ac:dyDescent="0.15">
      <c r="A42" s="2"/>
      <c r="B42" s="2"/>
      <c r="C42" s="2"/>
      <c r="E42" s="4"/>
    </row>
    <row r="43" spans="1:11" x14ac:dyDescent="0.15">
      <c r="E43" s="4"/>
    </row>
    <row r="44" spans="1:11" x14ac:dyDescent="0.15">
      <c r="E44" s="4"/>
    </row>
    <row r="45" spans="1:11" x14ac:dyDescent="0.15">
      <c r="E45" s="4"/>
    </row>
    <row r="46" spans="1:11" x14ac:dyDescent="0.15">
      <c r="E46" s="4"/>
    </row>
    <row r="47" spans="1:11" x14ac:dyDescent="0.15">
      <c r="E47" s="4"/>
    </row>
    <row r="48" spans="1:11" x14ac:dyDescent="0.15">
      <c r="E48" s="4"/>
    </row>
    <row r="49" spans="5:5" x14ac:dyDescent="0.15">
      <c r="E49" s="4"/>
    </row>
    <row r="50" spans="5:5" x14ac:dyDescent="0.15">
      <c r="E50" s="4"/>
    </row>
    <row r="51" spans="5:5" x14ac:dyDescent="0.15">
      <c r="E51" s="4"/>
    </row>
    <row r="52" spans="5:5" x14ac:dyDescent="0.15">
      <c r="E52" s="4"/>
    </row>
    <row r="53" spans="5:5" x14ac:dyDescent="0.15">
      <c r="E53" s="4"/>
    </row>
    <row r="54" spans="5:5" x14ac:dyDescent="0.15">
      <c r="E54" s="4"/>
    </row>
    <row r="55" spans="5:5" x14ac:dyDescent="0.15">
      <c r="E55" s="4"/>
    </row>
    <row r="56" spans="5:5" x14ac:dyDescent="0.15">
      <c r="E56" s="4"/>
    </row>
    <row r="57" spans="5:5" x14ac:dyDescent="0.15">
      <c r="E57" s="4"/>
    </row>
    <row r="58" spans="5:5" x14ac:dyDescent="0.15">
      <c r="E58" s="4"/>
    </row>
    <row r="59" spans="5:5" x14ac:dyDescent="0.15">
      <c r="E59" s="4"/>
    </row>
    <row r="60" spans="5:5" x14ac:dyDescent="0.15">
      <c r="E60" s="4"/>
    </row>
    <row r="61" spans="5:5" x14ac:dyDescent="0.15">
      <c r="E61" s="4"/>
    </row>
    <row r="62" spans="5:5" x14ac:dyDescent="0.15">
      <c r="E62" s="4"/>
    </row>
    <row r="63" spans="5:5" x14ac:dyDescent="0.15">
      <c r="E63" s="4"/>
    </row>
    <row r="64" spans="5:5" x14ac:dyDescent="0.15">
      <c r="E64" s="4"/>
    </row>
    <row r="65" spans="5:5" x14ac:dyDescent="0.15">
      <c r="E65" s="4"/>
    </row>
    <row r="66" spans="5:5" x14ac:dyDescent="0.15">
      <c r="E66" s="4"/>
    </row>
    <row r="67" spans="5:5" x14ac:dyDescent="0.15">
      <c r="E67" s="4"/>
    </row>
    <row r="68" spans="5:5" x14ac:dyDescent="0.15">
      <c r="E68" s="4"/>
    </row>
    <row r="69" spans="5:5" x14ac:dyDescent="0.15">
      <c r="E69" s="4"/>
    </row>
    <row r="70" spans="5:5" x14ac:dyDescent="0.15">
      <c r="E70" s="4"/>
    </row>
    <row r="71" spans="5:5" x14ac:dyDescent="0.15">
      <c r="E71" s="4"/>
    </row>
    <row r="72" spans="5:5" x14ac:dyDescent="0.15">
      <c r="E72" s="4"/>
    </row>
    <row r="73" spans="5:5" x14ac:dyDescent="0.15">
      <c r="E73" s="4"/>
    </row>
    <row r="74" spans="5:5" x14ac:dyDescent="0.15">
      <c r="E74" s="4"/>
    </row>
    <row r="75" spans="5:5" x14ac:dyDescent="0.15">
      <c r="E75" s="4"/>
    </row>
    <row r="76" spans="5:5" x14ac:dyDescent="0.15">
      <c r="E76" s="4"/>
    </row>
    <row r="77" spans="5:5" x14ac:dyDescent="0.15">
      <c r="E77" s="4"/>
    </row>
    <row r="78" spans="5:5" x14ac:dyDescent="0.15">
      <c r="E78" s="4"/>
    </row>
    <row r="79" spans="5:5" x14ac:dyDescent="0.15">
      <c r="E79" s="4"/>
    </row>
    <row r="80" spans="5:5" x14ac:dyDescent="0.15">
      <c r="E80" s="4"/>
    </row>
    <row r="81" spans="5:5" x14ac:dyDescent="0.15">
      <c r="E81" s="4"/>
    </row>
    <row r="82" spans="5:5" x14ac:dyDescent="0.15">
      <c r="E82" s="4"/>
    </row>
    <row r="83" spans="5:5" x14ac:dyDescent="0.15">
      <c r="E83" s="3"/>
    </row>
    <row r="84" spans="5:5" x14ac:dyDescent="0.15">
      <c r="E84" s="3"/>
    </row>
    <row r="85" spans="5:5" x14ac:dyDescent="0.15">
      <c r="E85" s="3"/>
    </row>
    <row r="86" spans="5:5" x14ac:dyDescent="0.15">
      <c r="E86" s="3"/>
    </row>
    <row r="87" spans="5:5" x14ac:dyDescent="0.15">
      <c r="E87" s="3"/>
    </row>
    <row r="88" spans="5:5" x14ac:dyDescent="0.15">
      <c r="E88" s="3"/>
    </row>
    <row r="89" spans="5:5" x14ac:dyDescent="0.15">
      <c r="E89" s="3"/>
    </row>
    <row r="90" spans="5:5" x14ac:dyDescent="0.15">
      <c r="E90" s="3"/>
    </row>
    <row r="91" spans="5:5" x14ac:dyDescent="0.15">
      <c r="E91" s="3"/>
    </row>
    <row r="92" spans="5:5" x14ac:dyDescent="0.15">
      <c r="E92" s="3"/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5"/>
  <sheetViews>
    <sheetView workbookViewId="0">
      <selection activeCell="F15" sqref="F15"/>
    </sheetView>
  </sheetViews>
  <sheetFormatPr defaultColWidth="9" defaultRowHeight="13.5" x14ac:dyDescent="0.15"/>
  <cols>
    <col min="2" max="2" width="13" style="1" bestFit="1" customWidth="1"/>
    <col min="3" max="3" width="15.125" bestFit="1" customWidth="1"/>
    <col min="4" max="4" width="13.875" bestFit="1" customWidth="1"/>
    <col min="5" max="7" width="13.875" customWidth="1"/>
    <col min="9" max="9" width="12.75" bestFit="1" customWidth="1"/>
  </cols>
  <sheetData>
    <row r="1" spans="2:9" x14ac:dyDescent="0.15">
      <c r="B1" s="1" t="s">
        <v>16</v>
      </c>
      <c r="C1" t="s">
        <v>20</v>
      </c>
      <c r="D1" t="s">
        <v>17</v>
      </c>
      <c r="E1" t="s">
        <v>18</v>
      </c>
      <c r="F1" t="s">
        <v>19</v>
      </c>
      <c r="G1" t="s">
        <v>23</v>
      </c>
      <c r="H1" t="s">
        <v>21</v>
      </c>
      <c r="I1" t="s">
        <v>22</v>
      </c>
    </row>
    <row r="3" spans="2:9" x14ac:dyDescent="0.15">
      <c r="B3" s="1">
        <v>50</v>
      </c>
      <c r="C3">
        <v>30</v>
      </c>
      <c r="D3">
        <f>SIN(ROW()-2)+2</f>
        <v>2.8414709848078967</v>
      </c>
      <c r="E3">
        <f>3-D3</f>
        <v>0.15852901519210327</v>
      </c>
      <c r="F3">
        <v>5</v>
      </c>
      <c r="G3">
        <v>1</v>
      </c>
      <c r="H3">
        <f>INT(C3*D3)</f>
        <v>85</v>
      </c>
      <c r="I3">
        <f>INT(F3*E3+F3)*G3</f>
        <v>5</v>
      </c>
    </row>
    <row r="4" spans="2:9" x14ac:dyDescent="0.15">
      <c r="B4" s="1">
        <v>100</v>
      </c>
      <c r="C4">
        <v>50</v>
      </c>
      <c r="D4">
        <f t="shared" ref="D4:D41" si="0">SIN(ROW()-2)+2</f>
        <v>2.9092974268256819</v>
      </c>
      <c r="E4">
        <f t="shared" ref="E4:E41" si="1">3-D4</f>
        <v>9.0702573174318069E-2</v>
      </c>
      <c r="F4">
        <f>F3*2</f>
        <v>10</v>
      </c>
      <c r="G4">
        <v>2</v>
      </c>
      <c r="H4">
        <f t="shared" ref="H4:H41" si="2">INT(C4*D4)</f>
        <v>145</v>
      </c>
      <c r="I4">
        <f t="shared" ref="I4:I41" si="3">INT(F4*E4+F4)*G4</f>
        <v>20</v>
      </c>
    </row>
    <row r="5" spans="2:9" x14ac:dyDescent="0.15">
      <c r="B5" s="1">
        <v>370</v>
      </c>
      <c r="C5">
        <v>80</v>
      </c>
      <c r="D5">
        <f t="shared" si="0"/>
        <v>2.1411200080598674</v>
      </c>
      <c r="E5">
        <f t="shared" si="1"/>
        <v>0.85887999194013265</v>
      </c>
      <c r="F5">
        <f t="shared" ref="F5:F41" si="4">F4*2</f>
        <v>20</v>
      </c>
      <c r="G5">
        <v>3</v>
      </c>
      <c r="H5">
        <f t="shared" si="2"/>
        <v>171</v>
      </c>
      <c r="I5">
        <f t="shared" si="3"/>
        <v>111</v>
      </c>
    </row>
    <row r="6" spans="2:9" x14ac:dyDescent="0.15">
      <c r="B6" s="1">
        <v>1100</v>
      </c>
      <c r="C6">
        <v>110</v>
      </c>
      <c r="D6">
        <f t="shared" si="0"/>
        <v>1.2431975046920718</v>
      </c>
      <c r="E6">
        <f t="shared" si="1"/>
        <v>1.7568024953079282</v>
      </c>
      <c r="F6">
        <f t="shared" si="4"/>
        <v>40</v>
      </c>
      <c r="G6">
        <v>4</v>
      </c>
      <c r="H6">
        <f t="shared" si="2"/>
        <v>136</v>
      </c>
      <c r="I6">
        <f t="shared" si="3"/>
        <v>440</v>
      </c>
    </row>
    <row r="7" spans="2:9" x14ac:dyDescent="0.15">
      <c r="B7" s="6">
        <v>2360</v>
      </c>
      <c r="C7">
        <v>140</v>
      </c>
      <c r="D7">
        <f t="shared" si="0"/>
        <v>1.0410757253368614</v>
      </c>
      <c r="E7">
        <f t="shared" si="1"/>
        <v>1.9589242746631386</v>
      </c>
      <c r="F7">
        <f t="shared" si="4"/>
        <v>80</v>
      </c>
      <c r="G7">
        <v>5</v>
      </c>
      <c r="H7">
        <f t="shared" si="2"/>
        <v>145</v>
      </c>
      <c r="I7">
        <f t="shared" si="3"/>
        <v>1180</v>
      </c>
    </row>
    <row r="8" spans="2:9" x14ac:dyDescent="0.15">
      <c r="B8" s="6">
        <v>3640</v>
      </c>
      <c r="C8">
        <v>170</v>
      </c>
      <c r="D8">
        <f t="shared" si="0"/>
        <v>1.7205845018010741</v>
      </c>
      <c r="E8">
        <f t="shared" si="1"/>
        <v>1.2794154981989259</v>
      </c>
      <c r="F8">
        <f t="shared" si="4"/>
        <v>160</v>
      </c>
      <c r="G8">
        <v>5</v>
      </c>
      <c r="H8">
        <f t="shared" si="2"/>
        <v>292</v>
      </c>
      <c r="I8">
        <f t="shared" si="3"/>
        <v>1820</v>
      </c>
    </row>
    <row r="9" spans="2:9" x14ac:dyDescent="0.15">
      <c r="B9" s="6">
        <v>4290</v>
      </c>
      <c r="C9">
        <v>200</v>
      </c>
      <c r="D9">
        <f t="shared" si="0"/>
        <v>2.6569865987187891</v>
      </c>
      <c r="E9">
        <f t="shared" si="1"/>
        <v>0.34301340128121094</v>
      </c>
      <c r="F9">
        <f t="shared" si="4"/>
        <v>320</v>
      </c>
      <c r="G9">
        <v>5</v>
      </c>
      <c r="H9">
        <f t="shared" si="2"/>
        <v>531</v>
      </c>
      <c r="I9">
        <f t="shared" si="3"/>
        <v>2145</v>
      </c>
    </row>
    <row r="10" spans="2:9" x14ac:dyDescent="0.15">
      <c r="B10" s="6">
        <v>6460</v>
      </c>
      <c r="C10">
        <v>230</v>
      </c>
      <c r="D10">
        <f t="shared" si="0"/>
        <v>2.9893582466233819</v>
      </c>
      <c r="E10">
        <f t="shared" si="1"/>
        <v>1.0641753376618102E-2</v>
      </c>
      <c r="F10">
        <f t="shared" si="4"/>
        <v>640</v>
      </c>
      <c r="G10">
        <v>5</v>
      </c>
      <c r="H10">
        <f t="shared" si="2"/>
        <v>687</v>
      </c>
      <c r="I10">
        <f t="shared" si="3"/>
        <v>3230</v>
      </c>
    </row>
    <row r="11" spans="2:9" x14ac:dyDescent="0.15">
      <c r="B11" s="6">
        <v>20320</v>
      </c>
      <c r="C11">
        <v>260</v>
      </c>
      <c r="D11">
        <f t="shared" si="0"/>
        <v>2.4121184852417565</v>
      </c>
      <c r="E11">
        <f t="shared" si="1"/>
        <v>0.58788151475824346</v>
      </c>
      <c r="F11">
        <f t="shared" si="4"/>
        <v>1280</v>
      </c>
      <c r="G11">
        <v>5</v>
      </c>
      <c r="H11">
        <f t="shared" si="2"/>
        <v>627</v>
      </c>
      <c r="I11">
        <f t="shared" si="3"/>
        <v>10160</v>
      </c>
    </row>
    <row r="12" spans="2:9" x14ac:dyDescent="0.15">
      <c r="B12" s="6">
        <v>65120</v>
      </c>
      <c r="C12">
        <v>290</v>
      </c>
      <c r="D12">
        <f t="shared" si="0"/>
        <v>1.4559788891106302</v>
      </c>
      <c r="E12">
        <f t="shared" si="1"/>
        <v>1.5440211108893698</v>
      </c>
      <c r="F12">
        <f t="shared" si="4"/>
        <v>2560</v>
      </c>
      <c r="G12">
        <v>5</v>
      </c>
      <c r="H12">
        <f t="shared" si="2"/>
        <v>422</v>
      </c>
      <c r="I12">
        <f t="shared" si="3"/>
        <v>32560</v>
      </c>
    </row>
    <row r="13" spans="2:9" x14ac:dyDescent="0.15">
      <c r="B13" s="6">
        <v>153590</v>
      </c>
      <c r="C13">
        <v>320</v>
      </c>
      <c r="D13">
        <f t="shared" si="0"/>
        <v>1.0000097934492964</v>
      </c>
      <c r="E13">
        <f t="shared" si="1"/>
        <v>1.9999902065507036</v>
      </c>
      <c r="F13">
        <f t="shared" si="4"/>
        <v>5120</v>
      </c>
      <c r="G13">
        <v>5</v>
      </c>
      <c r="H13">
        <f t="shared" si="2"/>
        <v>320</v>
      </c>
      <c r="I13">
        <f t="shared" si="3"/>
        <v>76795</v>
      </c>
    </row>
    <row r="14" spans="2:9" x14ac:dyDescent="0.15">
      <c r="B14" s="6">
        <v>259740</v>
      </c>
      <c r="C14">
        <v>350</v>
      </c>
      <c r="D14">
        <f t="shared" si="0"/>
        <v>1.4634270819995652</v>
      </c>
      <c r="E14">
        <f t="shared" si="1"/>
        <v>1.5365729180004348</v>
      </c>
      <c r="F14">
        <f t="shared" si="4"/>
        <v>10240</v>
      </c>
      <c r="G14">
        <v>5</v>
      </c>
      <c r="H14">
        <f t="shared" si="2"/>
        <v>512</v>
      </c>
      <c r="I14">
        <f t="shared" si="3"/>
        <v>129870</v>
      </c>
    </row>
    <row r="15" spans="2:9" x14ac:dyDescent="0.15">
      <c r="B15" s="6">
        <v>323540</v>
      </c>
      <c r="C15">
        <v>380</v>
      </c>
      <c r="D15">
        <f t="shared" si="0"/>
        <v>2.420167036826641</v>
      </c>
      <c r="E15">
        <f t="shared" si="1"/>
        <v>0.57983296317335897</v>
      </c>
      <c r="F15">
        <f t="shared" si="4"/>
        <v>20480</v>
      </c>
      <c r="G15">
        <v>5</v>
      </c>
      <c r="H15">
        <f t="shared" si="2"/>
        <v>919</v>
      </c>
      <c r="I15">
        <f t="shared" si="3"/>
        <v>161770</v>
      </c>
    </row>
    <row r="16" spans="2:9" x14ac:dyDescent="0.15">
      <c r="B16" s="6">
        <v>413440</v>
      </c>
      <c r="C16">
        <v>410</v>
      </c>
      <c r="D16">
        <f t="shared" si="0"/>
        <v>2.9906073556948702</v>
      </c>
      <c r="E16">
        <f t="shared" si="1"/>
        <v>9.3926443051297603E-3</v>
      </c>
      <c r="F16">
        <f t="shared" si="4"/>
        <v>40960</v>
      </c>
      <c r="G16">
        <v>5</v>
      </c>
      <c r="H16">
        <f t="shared" si="2"/>
        <v>1226</v>
      </c>
      <c r="I16">
        <f t="shared" si="3"/>
        <v>206720</v>
      </c>
    </row>
    <row r="17" spans="2:9" x14ac:dyDescent="0.15">
      <c r="B17" s="6">
        <v>1105680</v>
      </c>
      <c r="C17">
        <v>440</v>
      </c>
      <c r="D17">
        <f t="shared" si="0"/>
        <v>2.6502878401571168</v>
      </c>
      <c r="E17">
        <f t="shared" si="1"/>
        <v>0.34971215984288317</v>
      </c>
      <c r="F17">
        <f t="shared" si="4"/>
        <v>81920</v>
      </c>
      <c r="G17">
        <v>5</v>
      </c>
      <c r="H17">
        <f t="shared" si="2"/>
        <v>1166</v>
      </c>
      <c r="I17">
        <f t="shared" si="3"/>
        <v>552840</v>
      </c>
    </row>
    <row r="18" spans="2:9" x14ac:dyDescent="0.15">
      <c r="B18" s="6">
        <v>3748500</v>
      </c>
      <c r="C18">
        <v>470</v>
      </c>
      <c r="D18">
        <f t="shared" si="0"/>
        <v>1.7120966833349347</v>
      </c>
      <c r="E18">
        <f t="shared" si="1"/>
        <v>1.2879033166650653</v>
      </c>
      <c r="F18">
        <f t="shared" si="4"/>
        <v>163840</v>
      </c>
      <c r="G18">
        <v>5</v>
      </c>
      <c r="H18">
        <f t="shared" si="2"/>
        <v>804</v>
      </c>
      <c r="I18">
        <f t="shared" si="3"/>
        <v>1874250</v>
      </c>
    </row>
    <row r="19" spans="2:9" x14ac:dyDescent="0.15">
      <c r="B19" s="6">
        <v>9703900</v>
      </c>
      <c r="C19">
        <v>500</v>
      </c>
      <c r="D19">
        <f t="shared" si="0"/>
        <v>1.0386025081204431</v>
      </c>
      <c r="E19">
        <f t="shared" si="1"/>
        <v>1.9613974918795569</v>
      </c>
      <c r="F19">
        <f t="shared" si="4"/>
        <v>327680</v>
      </c>
      <c r="G19">
        <v>5</v>
      </c>
      <c r="H19">
        <f t="shared" si="2"/>
        <v>519</v>
      </c>
      <c r="I19">
        <f t="shared" si="3"/>
        <v>4851950</v>
      </c>
    </row>
    <row r="20" spans="2:9" x14ac:dyDescent="0.15">
      <c r="B20" s="6">
        <v>18028870</v>
      </c>
      <c r="C20">
        <v>500</v>
      </c>
      <c r="D20">
        <f t="shared" si="0"/>
        <v>1.2490127532283239</v>
      </c>
      <c r="E20">
        <f t="shared" si="1"/>
        <v>1.7509872467716761</v>
      </c>
      <c r="F20">
        <f t="shared" si="4"/>
        <v>655360</v>
      </c>
      <c r="G20">
        <v>5</v>
      </c>
      <c r="H20">
        <f t="shared" si="2"/>
        <v>624</v>
      </c>
      <c r="I20">
        <f t="shared" si="3"/>
        <v>9014435</v>
      </c>
    </row>
    <row r="21" spans="2:9" x14ac:dyDescent="0.15">
      <c r="B21" s="6">
        <v>24249920</v>
      </c>
      <c r="C21">
        <v>500</v>
      </c>
      <c r="D21">
        <f t="shared" si="0"/>
        <v>2.1498772096629524</v>
      </c>
      <c r="E21">
        <f t="shared" si="1"/>
        <v>0.85012279033704763</v>
      </c>
      <c r="F21">
        <f t="shared" si="4"/>
        <v>1310720</v>
      </c>
      <c r="G21">
        <v>5</v>
      </c>
      <c r="H21">
        <f t="shared" si="2"/>
        <v>1074</v>
      </c>
      <c r="I21">
        <f t="shared" si="3"/>
        <v>12124960</v>
      </c>
    </row>
    <row r="22" spans="2:9" x14ac:dyDescent="0.15">
      <c r="B22" s="6">
        <v>28496480</v>
      </c>
      <c r="C22">
        <v>500</v>
      </c>
      <c r="D22">
        <f t="shared" si="0"/>
        <v>2.9129452507276277</v>
      </c>
      <c r="E22">
        <f t="shared" si="1"/>
        <v>8.7054749272372334E-2</v>
      </c>
      <c r="F22">
        <f t="shared" si="4"/>
        <v>2621440</v>
      </c>
      <c r="G22">
        <v>5</v>
      </c>
      <c r="H22">
        <f t="shared" si="2"/>
        <v>1456</v>
      </c>
      <c r="I22">
        <f t="shared" si="3"/>
        <v>14248240</v>
      </c>
    </row>
    <row r="23" spans="2:9" x14ac:dyDescent="0.15">
      <c r="B23" s="6">
        <v>60992740</v>
      </c>
      <c r="C23">
        <v>500</v>
      </c>
      <c r="D23">
        <f t="shared" si="0"/>
        <v>2.836655638536056</v>
      </c>
      <c r="E23">
        <f t="shared" si="1"/>
        <v>0.16334436146394404</v>
      </c>
      <c r="F23">
        <f t="shared" si="4"/>
        <v>5242880</v>
      </c>
      <c r="G23">
        <v>5</v>
      </c>
      <c r="H23">
        <f t="shared" si="2"/>
        <v>1418</v>
      </c>
      <c r="I23">
        <f t="shared" si="3"/>
        <v>30496370</v>
      </c>
    </row>
    <row r="24" spans="2:9" x14ac:dyDescent="0.15">
      <c r="B24" s="6">
        <v>210643320</v>
      </c>
      <c r="C24">
        <v>500</v>
      </c>
      <c r="D24">
        <f t="shared" si="0"/>
        <v>1.9911486907095961</v>
      </c>
      <c r="E24">
        <f t="shared" si="1"/>
        <v>1.0088513092904039</v>
      </c>
      <c r="F24">
        <f t="shared" si="4"/>
        <v>10485760</v>
      </c>
      <c r="G24">
        <v>5</v>
      </c>
      <c r="H24">
        <f t="shared" si="2"/>
        <v>995</v>
      </c>
      <c r="I24">
        <f t="shared" si="3"/>
        <v>105321660</v>
      </c>
    </row>
    <row r="25" spans="2:9" x14ac:dyDescent="0.15">
      <c r="B25" s="6">
        <v>596895680</v>
      </c>
      <c r="C25">
        <v>500</v>
      </c>
      <c r="D25">
        <f t="shared" si="0"/>
        <v>1.1537795958248294</v>
      </c>
      <c r="E25">
        <f t="shared" si="1"/>
        <v>1.8462204041751706</v>
      </c>
      <c r="F25">
        <f t="shared" si="4"/>
        <v>20971520</v>
      </c>
      <c r="G25">
        <v>5</v>
      </c>
      <c r="H25">
        <f t="shared" si="2"/>
        <v>576</v>
      </c>
      <c r="I25">
        <f t="shared" si="3"/>
        <v>298447840</v>
      </c>
    </row>
    <row r="26" spans="2:9" x14ac:dyDescent="0.15">
      <c r="B26" s="6">
        <v>1218687890</v>
      </c>
      <c r="C26">
        <v>500</v>
      </c>
      <c r="D26">
        <f t="shared" si="0"/>
        <v>1.094421637993376</v>
      </c>
      <c r="E26">
        <f t="shared" si="1"/>
        <v>1.905578362006624</v>
      </c>
      <c r="F26">
        <f t="shared" si="4"/>
        <v>41943040</v>
      </c>
      <c r="G26">
        <v>5</v>
      </c>
      <c r="H26">
        <f t="shared" si="2"/>
        <v>547</v>
      </c>
      <c r="I26">
        <f t="shared" si="3"/>
        <v>609343945</v>
      </c>
    </row>
    <row r="27" spans="2:9" x14ac:dyDescent="0.15">
      <c r="B27" s="6">
        <v>1788746290</v>
      </c>
      <c r="C27">
        <v>500</v>
      </c>
      <c r="D27">
        <f t="shared" si="0"/>
        <v>1.8676482499022269</v>
      </c>
      <c r="E27">
        <f t="shared" si="1"/>
        <v>1.1323517500977731</v>
      </c>
      <c r="F27">
        <f t="shared" si="4"/>
        <v>83886080</v>
      </c>
      <c r="G27">
        <v>5</v>
      </c>
      <c r="H27">
        <f t="shared" si="2"/>
        <v>933</v>
      </c>
      <c r="I27">
        <f t="shared" si="3"/>
        <v>894373145</v>
      </c>
    </row>
    <row r="28" spans="2:9" x14ac:dyDescent="0.15">
      <c r="B28" s="6">
        <v>2076082410</v>
      </c>
      <c r="C28">
        <v>500</v>
      </c>
      <c r="D28">
        <f t="shared" si="0"/>
        <v>2.7625584504796028</v>
      </c>
      <c r="E28">
        <f t="shared" si="1"/>
        <v>0.2374415495203972</v>
      </c>
      <c r="F28">
        <f t="shared" si="4"/>
        <v>167772160</v>
      </c>
      <c r="G28">
        <v>5</v>
      </c>
      <c r="H28">
        <f t="shared" si="2"/>
        <v>1381</v>
      </c>
      <c r="I28">
        <f t="shared" si="3"/>
        <v>1038041205</v>
      </c>
    </row>
    <row r="29" spans="2:9" x14ac:dyDescent="0.15">
      <c r="B29" s="6">
        <v>3501821290</v>
      </c>
      <c r="C29">
        <v>500</v>
      </c>
      <c r="D29">
        <f t="shared" si="0"/>
        <v>2.956375928404503</v>
      </c>
      <c r="E29">
        <f t="shared" si="1"/>
        <v>4.3624071595496972E-2</v>
      </c>
      <c r="F29">
        <f t="shared" si="4"/>
        <v>335544320</v>
      </c>
      <c r="G29">
        <v>5</v>
      </c>
      <c r="H29">
        <f t="shared" si="2"/>
        <v>1478</v>
      </c>
      <c r="I29">
        <f t="shared" si="3"/>
        <v>1750910645</v>
      </c>
    </row>
    <row r="30" spans="2:9" x14ac:dyDescent="0.15">
      <c r="B30" s="6">
        <v>11603754820</v>
      </c>
      <c r="C30">
        <v>500</v>
      </c>
      <c r="D30">
        <f t="shared" si="0"/>
        <v>2.2709057883078692</v>
      </c>
      <c r="E30">
        <f t="shared" si="1"/>
        <v>0.72909421169213084</v>
      </c>
      <c r="F30">
        <f t="shared" si="4"/>
        <v>671088640</v>
      </c>
      <c r="G30">
        <v>5</v>
      </c>
      <c r="H30">
        <f t="shared" si="2"/>
        <v>1135</v>
      </c>
      <c r="I30">
        <f t="shared" si="3"/>
        <v>5801877410</v>
      </c>
    </row>
    <row r="31" spans="2:9" x14ac:dyDescent="0.15">
      <c r="B31" s="6">
        <v>35750688810</v>
      </c>
      <c r="C31">
        <v>500</v>
      </c>
      <c r="D31">
        <f t="shared" si="0"/>
        <v>1.3363661157870323</v>
      </c>
      <c r="E31">
        <f t="shared" si="1"/>
        <v>1.6636338842129677</v>
      </c>
      <c r="F31">
        <f t="shared" si="4"/>
        <v>1342177280</v>
      </c>
      <c r="G31">
        <v>5</v>
      </c>
      <c r="H31">
        <f t="shared" si="2"/>
        <v>668</v>
      </c>
      <c r="I31">
        <f t="shared" si="3"/>
        <v>17875344405</v>
      </c>
    </row>
    <row r="32" spans="2:9" x14ac:dyDescent="0.15">
      <c r="B32" s="6">
        <v>80209363150</v>
      </c>
      <c r="C32">
        <v>500</v>
      </c>
      <c r="D32">
        <f t="shared" si="0"/>
        <v>1.0119683759071383</v>
      </c>
      <c r="E32">
        <f t="shared" si="1"/>
        <v>1.9880316240928617</v>
      </c>
      <c r="F32">
        <f t="shared" si="4"/>
        <v>2684354560</v>
      </c>
      <c r="G32">
        <v>5</v>
      </c>
      <c r="H32">
        <f t="shared" si="2"/>
        <v>505</v>
      </c>
      <c r="I32">
        <f t="shared" si="3"/>
        <v>40104681575</v>
      </c>
    </row>
    <row r="33" spans="2:9" x14ac:dyDescent="0.15">
      <c r="B33" s="6">
        <v>129065788310</v>
      </c>
      <c r="C33">
        <v>500</v>
      </c>
      <c r="D33">
        <f t="shared" si="0"/>
        <v>1.595962354676935</v>
      </c>
      <c r="E33">
        <f t="shared" si="1"/>
        <v>1.404037645323065</v>
      </c>
      <c r="F33">
        <f t="shared" si="4"/>
        <v>5368709120</v>
      </c>
      <c r="G33">
        <v>5</v>
      </c>
      <c r="H33">
        <f t="shared" si="2"/>
        <v>797</v>
      </c>
      <c r="I33">
        <f t="shared" si="3"/>
        <v>64532894155</v>
      </c>
    </row>
    <row r="34" spans="2:9" x14ac:dyDescent="0.15">
      <c r="B34" s="6">
        <v>155539375740</v>
      </c>
      <c r="C34">
        <v>500</v>
      </c>
      <c r="D34">
        <f t="shared" si="0"/>
        <v>2.5514266812416908</v>
      </c>
      <c r="E34">
        <f t="shared" si="1"/>
        <v>0.44857331875830919</v>
      </c>
      <c r="F34">
        <f t="shared" si="4"/>
        <v>10737418240</v>
      </c>
      <c r="G34">
        <v>5</v>
      </c>
      <c r="H34">
        <f t="shared" si="2"/>
        <v>1275</v>
      </c>
      <c r="I34">
        <f t="shared" si="3"/>
        <v>77769687870</v>
      </c>
    </row>
    <row r="35" spans="2:9" x14ac:dyDescent="0.15">
      <c r="B35" s="6">
        <v>214767292690</v>
      </c>
      <c r="C35">
        <v>500</v>
      </c>
      <c r="D35">
        <f t="shared" si="0"/>
        <v>2.9999118601072672</v>
      </c>
      <c r="E35">
        <f t="shared" si="1"/>
        <v>8.8139892732819192E-5</v>
      </c>
      <c r="F35">
        <f t="shared" si="4"/>
        <v>21474836480</v>
      </c>
      <c r="G35">
        <v>5</v>
      </c>
      <c r="H35">
        <f t="shared" si="2"/>
        <v>1499</v>
      </c>
      <c r="I35">
        <f t="shared" si="3"/>
        <v>107383646345</v>
      </c>
    </row>
    <row r="36" spans="2:9" x14ac:dyDescent="0.15">
      <c r="B36" s="6">
        <v>631754175820</v>
      </c>
      <c r="C36">
        <v>500</v>
      </c>
      <c r="D36">
        <f t="shared" si="0"/>
        <v>2.5290826861200237</v>
      </c>
      <c r="E36">
        <f t="shared" si="1"/>
        <v>0.47091731387997626</v>
      </c>
      <c r="F36">
        <f t="shared" si="4"/>
        <v>42949672960</v>
      </c>
      <c r="G36">
        <v>5</v>
      </c>
      <c r="H36">
        <f t="shared" si="2"/>
        <v>1264</v>
      </c>
      <c r="I36">
        <f t="shared" si="3"/>
        <v>315877087910</v>
      </c>
    </row>
    <row r="37" spans="2:9" x14ac:dyDescent="0.15">
      <c r="B37" s="6">
        <v>2085793030830</v>
      </c>
      <c r="C37">
        <v>500</v>
      </c>
      <c r="D37">
        <f t="shared" si="0"/>
        <v>1.571817330503849</v>
      </c>
      <c r="E37">
        <f t="shared" si="1"/>
        <v>1.428182669496151</v>
      </c>
      <c r="F37">
        <f t="shared" si="4"/>
        <v>85899345920</v>
      </c>
      <c r="G37">
        <v>5</v>
      </c>
      <c r="H37">
        <f t="shared" si="2"/>
        <v>785</v>
      </c>
      <c r="I37">
        <f t="shared" si="3"/>
        <v>1042896515415</v>
      </c>
    </row>
    <row r="38" spans="2:9" x14ac:dyDescent="0.15">
      <c r="B38" s="6">
        <v>5139836932960</v>
      </c>
      <c r="C38">
        <v>500</v>
      </c>
      <c r="D38">
        <f t="shared" si="0"/>
        <v>1.0082211465568842</v>
      </c>
      <c r="E38">
        <f t="shared" si="1"/>
        <v>1.9917788534431158</v>
      </c>
      <c r="F38">
        <f t="shared" si="4"/>
        <v>171798691840</v>
      </c>
      <c r="G38">
        <v>5</v>
      </c>
      <c r="H38">
        <f t="shared" si="2"/>
        <v>504</v>
      </c>
      <c r="I38">
        <f t="shared" si="3"/>
        <v>2569918466480</v>
      </c>
    </row>
    <row r="39" spans="2:9" x14ac:dyDescent="0.15">
      <c r="B39" s="6">
        <v>9083127862790</v>
      </c>
      <c r="C39">
        <v>500</v>
      </c>
      <c r="D39">
        <f t="shared" si="0"/>
        <v>1.3564618666430004</v>
      </c>
      <c r="E39">
        <f t="shared" si="1"/>
        <v>1.6435381333569996</v>
      </c>
      <c r="F39">
        <f t="shared" si="4"/>
        <v>343597383680</v>
      </c>
      <c r="G39">
        <v>5</v>
      </c>
      <c r="H39">
        <f t="shared" si="2"/>
        <v>678</v>
      </c>
      <c r="I39">
        <f t="shared" si="3"/>
        <v>4541563931395</v>
      </c>
    </row>
    <row r="40" spans="2:9" x14ac:dyDescent="0.15">
      <c r="B40" s="6">
        <v>11707265982200</v>
      </c>
      <c r="C40">
        <v>500</v>
      </c>
      <c r="D40">
        <f t="shared" si="0"/>
        <v>2.2963685787093855</v>
      </c>
      <c r="E40">
        <f t="shared" si="1"/>
        <v>0.70363142129061451</v>
      </c>
      <c r="F40">
        <f t="shared" si="4"/>
        <v>687194767360</v>
      </c>
      <c r="G40">
        <v>5</v>
      </c>
      <c r="H40">
        <f t="shared" si="2"/>
        <v>1148</v>
      </c>
      <c r="I40">
        <f t="shared" si="3"/>
        <v>5853632991100</v>
      </c>
    </row>
    <row r="41" spans="2:9" x14ac:dyDescent="0.15">
      <c r="B41" s="6">
        <v>14241487769190</v>
      </c>
      <c r="C41">
        <v>500</v>
      </c>
      <c r="D41">
        <f t="shared" si="0"/>
        <v>2.9637953862840876</v>
      </c>
      <c r="E41">
        <f t="shared" si="1"/>
        <v>3.6204613715912437E-2</v>
      </c>
      <c r="F41">
        <f t="shared" si="4"/>
        <v>1374389534720</v>
      </c>
      <c r="G41">
        <v>5</v>
      </c>
      <c r="H41">
        <f t="shared" si="2"/>
        <v>1481</v>
      </c>
      <c r="I41">
        <f t="shared" si="3"/>
        <v>7120743884595</v>
      </c>
    </row>
    <row r="42" spans="2:9" x14ac:dyDescent="0.15">
      <c r="B42" s="6"/>
    </row>
    <row r="43" spans="2:9" x14ac:dyDescent="0.15">
      <c r="B43" s="6"/>
    </row>
    <row r="44" spans="2:9" x14ac:dyDescent="0.15">
      <c r="B44" s="6"/>
    </row>
    <row r="45" spans="2:9" x14ac:dyDescent="0.15">
      <c r="B45" s="6"/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export_title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2017-09-04T08:26:00Z</dcterms:created>
  <dcterms:modified xsi:type="dcterms:W3CDTF">2020-05-14T12:21:25Z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