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um\Sommersemester 4\STA4VO\"/>
    </mc:Choice>
  </mc:AlternateContent>
  <xr:revisionPtr revIDLastSave="0" documentId="13_ncr:1_{CBB7CB6C-FFD0-4FB8-8052-1F71224AC0B8}" xr6:coauthVersionLast="41" xr6:coauthVersionMax="41" xr10:uidLastSave="{00000000-0000-0000-0000-000000000000}"/>
  <bookViews>
    <workbookView xWindow="-108" yWindow="-108" windowWidth="23256" windowHeight="12576" activeTab="1" xr2:uid="{4273914F-9B24-4F01-A5F2-0319B0078253}"/>
  </bookViews>
  <sheets>
    <sheet name="Tabelle1" sheetId="1" r:id="rId1"/>
    <sheet name="Tabelle2" sheetId="2" r:id="rId2"/>
  </sheets>
  <definedNames>
    <definedName name="_xlchart.v1.0" hidden="1">Tabelle1!$A$18:$A$24</definedName>
    <definedName name="_xlchart.v1.1" hidden="1">Tabelle1!$B$18:$B$24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" i="2" l="1"/>
  <c r="F16" i="2"/>
  <c r="F15" i="2"/>
  <c r="F14" i="2"/>
  <c r="F13" i="2"/>
  <c r="F12" i="2"/>
  <c r="F11" i="2"/>
  <c r="E17" i="2"/>
  <c r="E16" i="2"/>
  <c r="E15" i="2"/>
  <c r="E14" i="2"/>
  <c r="E13" i="2"/>
  <c r="E12" i="2"/>
  <c r="E11" i="2"/>
  <c r="L3" i="1"/>
  <c r="G3" i="1" s="1"/>
  <c r="K2" i="2"/>
  <c r="J2" i="2"/>
  <c r="I2" i="2"/>
  <c r="H3" i="2"/>
  <c r="H2" i="2"/>
  <c r="G4" i="2"/>
  <c r="G3" i="2"/>
  <c r="G2" i="2"/>
  <c r="F7" i="2"/>
  <c r="B17" i="2"/>
  <c r="B16" i="2"/>
  <c r="B15" i="2"/>
  <c r="B14" i="2"/>
  <c r="B13" i="2"/>
  <c r="B12" i="2"/>
  <c r="B11" i="2"/>
  <c r="F3" i="2"/>
  <c r="F2" i="2"/>
  <c r="A17" i="2"/>
  <c r="A16" i="2"/>
  <c r="A15" i="2"/>
  <c r="A14" i="2"/>
  <c r="A13" i="2"/>
  <c r="A12" i="2"/>
  <c r="A11" i="2"/>
  <c r="G14" i="1"/>
  <c r="G13" i="1"/>
  <c r="G12" i="1"/>
  <c r="G7" i="1" l="1"/>
  <c r="N7" i="1"/>
  <c r="L8" i="1"/>
  <c r="L7" i="1"/>
  <c r="A16" i="1"/>
  <c r="A15" i="1"/>
  <c r="A14" i="1"/>
  <c r="A13" i="1"/>
  <c r="A12" i="1"/>
  <c r="A11" i="1"/>
  <c r="A10" i="1"/>
  <c r="G4" i="1"/>
  <c r="G2" i="1"/>
  <c r="L4" i="1"/>
  <c r="L2" i="1"/>
  <c r="I4" i="1"/>
  <c r="I3" i="1"/>
  <c r="I2" i="1"/>
  <c r="A8" i="1"/>
  <c r="A7" i="1"/>
  <c r="A6" i="1"/>
  <c r="A5" i="1"/>
  <c r="A4" i="1"/>
  <c r="A2" i="1"/>
  <c r="A3" i="1"/>
</calcChain>
</file>

<file path=xl/sharedStrings.xml><?xml version="1.0" encoding="utf-8"?>
<sst xmlns="http://schemas.openxmlformats.org/spreadsheetml/2006/main" count="62" uniqueCount="37">
  <si>
    <t>Klasse</t>
  </si>
  <si>
    <t>A</t>
  </si>
  <si>
    <t>B</t>
  </si>
  <si>
    <t>C</t>
  </si>
  <si>
    <t>Arithmetisches Mittel</t>
  </si>
  <si>
    <t>Anzahl Beobachtungen</t>
  </si>
  <si>
    <t>Summe</t>
  </si>
  <si>
    <t>Varianz</t>
  </si>
  <si>
    <t>Summe für Varianz</t>
  </si>
  <si>
    <t>x Quadratisch</t>
  </si>
  <si>
    <t>Quadratisch</t>
  </si>
  <si>
    <t>Wurzel</t>
  </si>
  <si>
    <t>Schiefe</t>
  </si>
  <si>
    <t>(Q3-xTilde)-(xTilde-Q1)/IQR</t>
  </si>
  <si>
    <t>xTilde = Modus?</t>
  </si>
  <si>
    <t>1 - 6</t>
  </si>
  <si>
    <t>6 - 11</t>
  </si>
  <si>
    <t>11 - 16</t>
  </si>
  <si>
    <t>16 - 21</t>
  </si>
  <si>
    <t>21 - 26</t>
  </si>
  <si>
    <t>26 - 31</t>
  </si>
  <si>
    <t>31 - 36</t>
  </si>
  <si>
    <t>IQR</t>
  </si>
  <si>
    <t>2 - 9</t>
  </si>
  <si>
    <t>9 - 16</t>
  </si>
  <si>
    <t>16 - 23</t>
  </si>
  <si>
    <t>23 - 30</t>
  </si>
  <si>
    <t>30 - 37</t>
  </si>
  <si>
    <t>37 - 44</t>
  </si>
  <si>
    <t>44 - 51</t>
  </si>
  <si>
    <t>Klassenmitte</t>
  </si>
  <si>
    <t>Arith. Mittel</t>
  </si>
  <si>
    <t>Anzahl</t>
  </si>
  <si>
    <t>Summe Varianz</t>
  </si>
  <si>
    <t>Richtige Varianz</t>
  </si>
  <si>
    <t>A03</t>
  </si>
  <si>
    <t>A04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</si>
</sst>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Linearer</a:t>
            </a:r>
            <a:r>
              <a:rPr lang="de-AT" baseline="0"/>
              <a:t> Zusammenhang der Klassen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Tabelle2!$E$10</c:f>
              <c:strCache>
                <c:ptCount val="1"/>
                <c:pt idx="0">
                  <c:v>A03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Tabelle2!$E$11:$E$17</c:f>
              <c:numCache>
                <c:formatCode>0.00</c:formatCode>
                <c:ptCount val="7"/>
                <c:pt idx="0">
                  <c:v>3.5</c:v>
                </c:pt>
                <c:pt idx="1">
                  <c:v>8.5</c:v>
                </c:pt>
                <c:pt idx="2">
                  <c:v>13.5</c:v>
                </c:pt>
                <c:pt idx="3">
                  <c:v>18.5</c:v>
                </c:pt>
                <c:pt idx="4">
                  <c:v>23.5</c:v>
                </c:pt>
                <c:pt idx="5">
                  <c:v>28.5</c:v>
                </c:pt>
                <c:pt idx="6">
                  <c:v>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D3-41CB-83E3-8D4F53BEF9D8}"/>
            </c:ext>
          </c:extLst>
        </c:ser>
        <c:ser>
          <c:idx val="1"/>
          <c:order val="1"/>
          <c:tx>
            <c:strRef>
              <c:f>Tabelle2!$F$10</c:f>
              <c:strCache>
                <c:ptCount val="1"/>
                <c:pt idx="0">
                  <c:v>A04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Tabelle2!$F$11:$F$17</c:f>
              <c:numCache>
                <c:formatCode>0.00</c:formatCode>
                <c:ptCount val="7"/>
                <c:pt idx="0">
                  <c:v>5.5</c:v>
                </c:pt>
                <c:pt idx="1">
                  <c:v>12.5</c:v>
                </c:pt>
                <c:pt idx="2">
                  <c:v>19.5</c:v>
                </c:pt>
                <c:pt idx="3">
                  <c:v>26.5</c:v>
                </c:pt>
                <c:pt idx="4">
                  <c:v>33.5</c:v>
                </c:pt>
                <c:pt idx="5">
                  <c:v>40.5</c:v>
                </c:pt>
                <c:pt idx="6">
                  <c:v>47.5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D3-41CB-83E3-8D4F53BEF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666840"/>
        <c:axId val="438665200"/>
      </c:lineChart>
      <c:catAx>
        <c:axId val="438666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8665200"/>
        <c:crosses val="autoZero"/>
        <c:auto val="1"/>
        <c:lblAlgn val="ctr"/>
        <c:lblOffset val="100"/>
        <c:noMultiLvlLbl val="0"/>
      </c:catAx>
      <c:valAx>
        <c:axId val="43866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8666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0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         Verteilung B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         Verteilung B</a:t>
          </a:r>
        </a:p>
      </cx:txPr>
    </cx:title>
    <cx:plotArea>
      <cx:plotAreaRegion>
        <cx:series layoutId="clusteredColumn" uniqueId="{391F6BAF-CB88-4A1A-8E83-BBC66014144B}"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655320</xdr:colOff>
      <xdr:row>14</xdr:row>
      <xdr:rowOff>144780</xdr:rowOff>
    </xdr:from>
    <xdr:to>
      <xdr:col>13</xdr:col>
      <xdr:colOff>472440</xdr:colOff>
      <xdr:row>29</xdr:row>
      <xdr:rowOff>144780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37B56CF0-5781-4AC8-939A-D0B516E7D9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02680" y="27051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AT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579120</xdr:colOff>
      <xdr:row>6</xdr:row>
      <xdr:rowOff>76200</xdr:rowOff>
    </xdr:from>
    <xdr:to>
      <xdr:col>12</xdr:col>
      <xdr:colOff>396240</xdr:colOff>
      <xdr:row>21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ED67A35-F4D9-4D35-AF09-A174959C8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046CA-25DD-400C-A997-6E02B2A4B742}">
  <dimension ref="A1:N29"/>
  <sheetViews>
    <sheetView workbookViewId="0">
      <selection activeCell="A2" sqref="A2:A8"/>
    </sheetView>
  </sheetViews>
  <sheetFormatPr baseColWidth="10" defaultRowHeight="14.4" x14ac:dyDescent="0.3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H1" s="1" t="s">
        <v>5</v>
      </c>
      <c r="K1" t="s">
        <v>6</v>
      </c>
    </row>
    <row r="2" spans="1:14" x14ac:dyDescent="0.3">
      <c r="A2" s="1">
        <f>(6-1)/2+1</f>
        <v>3.5</v>
      </c>
      <c r="B2" s="1">
        <v>0</v>
      </c>
      <c r="C2" s="1">
        <v>4</v>
      </c>
      <c r="D2" s="1">
        <v>0</v>
      </c>
      <c r="E2" s="1"/>
      <c r="F2" t="s">
        <v>1</v>
      </c>
      <c r="G2">
        <f>L2/I2</f>
        <v>18.5</v>
      </c>
      <c r="H2" t="s">
        <v>1</v>
      </c>
      <c r="I2" s="1">
        <f>SUM(B2:B8)</f>
        <v>100</v>
      </c>
      <c r="K2" t="s">
        <v>1</v>
      </c>
      <c r="L2">
        <f>A2*B2+A3*B3+A4*B4+A5*B5+A6*B6+A7*B7+A8*B8</f>
        <v>1850</v>
      </c>
    </row>
    <row r="3" spans="1:14" x14ac:dyDescent="0.3">
      <c r="A3" s="1">
        <f>(11-6)/2+6</f>
        <v>8.5</v>
      </c>
      <c r="B3" s="1">
        <v>12</v>
      </c>
      <c r="C3" s="1">
        <v>4</v>
      </c>
      <c r="D3" s="1">
        <v>4</v>
      </c>
      <c r="E3" s="1"/>
      <c r="F3" t="s">
        <v>2</v>
      </c>
      <c r="G3">
        <f>L3/I3</f>
        <v>18.5</v>
      </c>
      <c r="H3" t="s">
        <v>2</v>
      </c>
      <c r="I3" s="1">
        <f>SUM(C2:C8)</f>
        <v>100</v>
      </c>
      <c r="K3" t="s">
        <v>2</v>
      </c>
      <c r="L3">
        <f>1850</f>
        <v>1850</v>
      </c>
    </row>
    <row r="4" spans="1:14" x14ac:dyDescent="0.3">
      <c r="A4" s="1">
        <f>(16-11)/2+11</f>
        <v>13.5</v>
      </c>
      <c r="B4" s="1">
        <v>24</v>
      </c>
      <c r="C4" s="1">
        <v>20</v>
      </c>
      <c r="D4" s="1">
        <v>40</v>
      </c>
      <c r="E4" s="1"/>
      <c r="F4" t="s">
        <v>3</v>
      </c>
      <c r="G4" s="1">
        <f>L4/I4</f>
        <v>18.5</v>
      </c>
      <c r="H4" t="s">
        <v>3</v>
      </c>
      <c r="I4" s="1">
        <f>SUM(D2:D8)</f>
        <v>100</v>
      </c>
      <c r="K4" t="s">
        <v>3</v>
      </c>
      <c r="L4">
        <f>A2*D2+A3*D3+A4*D4+A5*D5+A6*D6+A7*D7+A8*D8</f>
        <v>1850</v>
      </c>
    </row>
    <row r="5" spans="1:14" x14ac:dyDescent="0.3">
      <c r="A5" s="1">
        <f>(21-16)/2+16</f>
        <v>18.5</v>
      </c>
      <c r="B5" s="1">
        <v>28</v>
      </c>
      <c r="C5" s="1">
        <v>44</v>
      </c>
      <c r="D5" s="1">
        <v>24</v>
      </c>
      <c r="E5" s="1"/>
    </row>
    <row r="6" spans="1:14" x14ac:dyDescent="0.3">
      <c r="A6" s="1">
        <f>(26-21)/2+21</f>
        <v>23.5</v>
      </c>
      <c r="B6" s="1">
        <v>24</v>
      </c>
      <c r="C6" s="1">
        <v>20</v>
      </c>
      <c r="D6" s="1">
        <v>20</v>
      </c>
      <c r="E6" s="1"/>
      <c r="F6" t="s">
        <v>7</v>
      </c>
      <c r="G6" t="s">
        <v>10</v>
      </c>
      <c r="H6" t="s">
        <v>11</v>
      </c>
      <c r="K6" t="s">
        <v>8</v>
      </c>
      <c r="N6" t="s">
        <v>9</v>
      </c>
    </row>
    <row r="7" spans="1:14" x14ac:dyDescent="0.3">
      <c r="A7" s="1">
        <f>(31-26)/2+26</f>
        <v>28.5</v>
      </c>
      <c r="B7" s="1">
        <v>12</v>
      </c>
      <c r="C7" s="1">
        <v>4</v>
      </c>
      <c r="D7" s="1">
        <v>8</v>
      </c>
      <c r="E7" s="1"/>
      <c r="F7" t="s">
        <v>1</v>
      </c>
      <c r="G7">
        <f>N7-G2*G2</f>
        <v>36</v>
      </c>
      <c r="H7">
        <v>6</v>
      </c>
      <c r="K7" t="s">
        <v>1</v>
      </c>
      <c r="L7">
        <f>A10*B2+A11*B3+A12*B4+A13*B5+A14*B6+A15*B7+A16*B8</f>
        <v>37825</v>
      </c>
      <c r="N7">
        <f>L7/I2</f>
        <v>378.25</v>
      </c>
    </row>
    <row r="8" spans="1:14" x14ac:dyDescent="0.3">
      <c r="A8" s="1">
        <f>(36-31)/2+31</f>
        <v>33.5</v>
      </c>
      <c r="B8" s="1">
        <v>0</v>
      </c>
      <c r="C8" s="1">
        <v>4</v>
      </c>
      <c r="D8" s="1">
        <v>4</v>
      </c>
      <c r="E8" s="1"/>
      <c r="F8" t="s">
        <v>2</v>
      </c>
      <c r="G8" s="1">
        <v>36</v>
      </c>
      <c r="H8" s="1">
        <v>6</v>
      </c>
      <c r="K8" t="s">
        <v>2</v>
      </c>
      <c r="L8">
        <f>A10*C2+A11*C3+A12*C4+A13*C5+A14*C6+A15*C7+A16*C8</f>
        <v>37825</v>
      </c>
      <c r="N8" s="1">
        <v>378.25</v>
      </c>
    </row>
    <row r="9" spans="1:14" x14ac:dyDescent="0.3">
      <c r="A9" s="1" t="s">
        <v>22</v>
      </c>
      <c r="B9" t="s">
        <v>1</v>
      </c>
      <c r="C9" t="s">
        <v>2</v>
      </c>
      <c r="D9" t="s">
        <v>3</v>
      </c>
      <c r="E9" s="1"/>
      <c r="F9" t="s">
        <v>3</v>
      </c>
      <c r="G9">
        <v>36</v>
      </c>
      <c r="H9">
        <v>6</v>
      </c>
      <c r="K9" t="s">
        <v>3</v>
      </c>
      <c r="L9">
        <v>37825</v>
      </c>
      <c r="N9">
        <v>378.25</v>
      </c>
    </row>
    <row r="10" spans="1:14" x14ac:dyDescent="0.3">
      <c r="A10" s="1">
        <f t="shared" ref="A10:A16" si="0">A2*A2</f>
        <v>12.25</v>
      </c>
      <c r="C10" s="1"/>
      <c r="D10" s="1"/>
      <c r="E10" s="1"/>
    </row>
    <row r="11" spans="1:14" x14ac:dyDescent="0.3">
      <c r="A11" s="1">
        <f t="shared" si="0"/>
        <v>72.25</v>
      </c>
      <c r="B11" s="1"/>
      <c r="C11" s="1"/>
      <c r="D11" s="1"/>
      <c r="E11" s="1"/>
      <c r="F11" t="s">
        <v>12</v>
      </c>
      <c r="G11" t="s">
        <v>13</v>
      </c>
      <c r="I11" t="s">
        <v>14</v>
      </c>
    </row>
    <row r="12" spans="1:14" x14ac:dyDescent="0.3">
      <c r="A12" s="1">
        <f t="shared" si="0"/>
        <v>182.25</v>
      </c>
      <c r="B12" s="1"/>
      <c r="C12" s="1"/>
      <c r="D12" s="1"/>
      <c r="E12" s="1"/>
      <c r="F12" t="s">
        <v>1</v>
      </c>
      <c r="G12" s="1">
        <f>SKEW(B2:B8)</f>
        <v>-0.22042195416457949</v>
      </c>
    </row>
    <row r="13" spans="1:14" x14ac:dyDescent="0.3">
      <c r="A13" s="1">
        <f t="shared" si="0"/>
        <v>342.25</v>
      </c>
      <c r="B13" s="1"/>
      <c r="C13" s="1"/>
      <c r="D13" s="1"/>
      <c r="E13" s="1"/>
      <c r="F13" t="s">
        <v>2</v>
      </c>
      <c r="G13">
        <f>SKEW(C2:C8)</f>
        <v>1.5027867446846879</v>
      </c>
    </row>
    <row r="14" spans="1:14" x14ac:dyDescent="0.3">
      <c r="A14" s="1">
        <f t="shared" si="0"/>
        <v>552.25</v>
      </c>
      <c r="B14" s="1"/>
      <c r="C14" s="1"/>
      <c r="D14" s="1"/>
      <c r="E14" s="1"/>
      <c r="F14" t="s">
        <v>3</v>
      </c>
      <c r="G14">
        <f>SKEW(D2:D8)</f>
        <v>0.99845529853510795</v>
      </c>
    </row>
    <row r="15" spans="1:14" x14ac:dyDescent="0.3">
      <c r="A15" s="1">
        <f t="shared" si="0"/>
        <v>812.25</v>
      </c>
      <c r="B15" s="1"/>
      <c r="C15" s="1"/>
      <c r="D15" s="1"/>
      <c r="E15" s="1"/>
    </row>
    <row r="16" spans="1:14" x14ac:dyDescent="0.3">
      <c r="A16" s="1">
        <f t="shared" si="0"/>
        <v>1122.25</v>
      </c>
    </row>
    <row r="18" spans="1:2" x14ac:dyDescent="0.3">
      <c r="A18" s="2" t="s">
        <v>15</v>
      </c>
      <c r="B18" s="1">
        <v>0</v>
      </c>
    </row>
    <row r="19" spans="1:2" x14ac:dyDescent="0.3">
      <c r="A19" s="2" t="s">
        <v>16</v>
      </c>
      <c r="B19" s="1">
        <v>4</v>
      </c>
    </row>
    <row r="20" spans="1:2" x14ac:dyDescent="0.3">
      <c r="A20" s="2" t="s">
        <v>17</v>
      </c>
      <c r="B20" s="1">
        <v>40</v>
      </c>
    </row>
    <row r="21" spans="1:2" x14ac:dyDescent="0.3">
      <c r="A21" s="2" t="s">
        <v>18</v>
      </c>
      <c r="B21" s="1">
        <v>24</v>
      </c>
    </row>
    <row r="22" spans="1:2" x14ac:dyDescent="0.3">
      <c r="A22" s="2" t="s">
        <v>19</v>
      </c>
      <c r="B22" s="1">
        <v>20</v>
      </c>
    </row>
    <row r="23" spans="1:2" x14ac:dyDescent="0.3">
      <c r="A23" s="2" t="s">
        <v>20</v>
      </c>
      <c r="B23" s="1">
        <v>8</v>
      </c>
    </row>
    <row r="24" spans="1:2" x14ac:dyDescent="0.3">
      <c r="A24" s="2" t="s">
        <v>21</v>
      </c>
      <c r="B24" s="1">
        <v>4</v>
      </c>
    </row>
    <row r="25" spans="1:2" x14ac:dyDescent="0.3">
      <c r="A25" s="2"/>
    </row>
    <row r="26" spans="1:2" x14ac:dyDescent="0.3">
      <c r="A26" s="2"/>
    </row>
    <row r="27" spans="1:2" x14ac:dyDescent="0.3">
      <c r="A27" s="2"/>
    </row>
    <row r="28" spans="1:2" x14ac:dyDescent="0.3">
      <c r="A28" s="2"/>
    </row>
    <row r="29" spans="1:2" x14ac:dyDescent="0.3">
      <c r="A29" s="2"/>
    </row>
  </sheetData>
  <pageMargins left="0.7" right="0.7" top="0.78740157499999996" bottom="0.78740157499999996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749BA-8417-42D5-8886-D1D9A20C71E0}">
  <dimension ref="A1:K20"/>
  <sheetViews>
    <sheetView tabSelected="1" workbookViewId="0">
      <selection activeCell="D17" sqref="D17"/>
    </sheetView>
  </sheetViews>
  <sheetFormatPr baseColWidth="10" defaultRowHeight="14.4" x14ac:dyDescent="0.3"/>
  <sheetData>
    <row r="1" spans="1:11" x14ac:dyDescent="0.3">
      <c r="A1" s="2" t="s">
        <v>0</v>
      </c>
      <c r="F1" t="s">
        <v>6</v>
      </c>
      <c r="G1" t="s">
        <v>31</v>
      </c>
      <c r="H1" t="s">
        <v>33</v>
      </c>
      <c r="I1" t="s">
        <v>7</v>
      </c>
      <c r="J1" t="s">
        <v>34</v>
      </c>
    </row>
    <row r="2" spans="1:11" x14ac:dyDescent="0.3">
      <c r="A2" s="2" t="s">
        <v>23</v>
      </c>
      <c r="B2">
        <v>0</v>
      </c>
      <c r="C2">
        <v>4</v>
      </c>
      <c r="D2">
        <v>0</v>
      </c>
      <c r="F2">
        <f>A11*B2+A12*B3+A13*B4+A14*B5+A15*B6+A16*B7+A17*B8</f>
        <v>2650</v>
      </c>
      <c r="G2">
        <f>F2/F7</f>
        <v>26.5</v>
      </c>
      <c r="H2">
        <f>B11*B2+B12*B3+B13*B4+B14*B5+B15*B6+B16*B7+B17*B8</f>
        <v>77281</v>
      </c>
      <c r="I2">
        <f>H2/F7</f>
        <v>772.81</v>
      </c>
      <c r="J2">
        <f>I2-G2*G2</f>
        <v>70.559999999999945</v>
      </c>
      <c r="K2">
        <f>SQRT(J2)</f>
        <v>8.3999999999999968</v>
      </c>
    </row>
    <row r="3" spans="1:11" x14ac:dyDescent="0.3">
      <c r="A3" s="2" t="s">
        <v>24</v>
      </c>
      <c r="B3">
        <v>12</v>
      </c>
      <c r="C3">
        <v>4</v>
      </c>
      <c r="D3">
        <v>4</v>
      </c>
      <c r="F3">
        <f>A11*C2+A12*C3+A13*C4+A14*C5+A15*C6+A16*C7+A17*C8</f>
        <v>2650</v>
      </c>
      <c r="G3">
        <f>F3/F7</f>
        <v>26.5</v>
      </c>
      <c r="H3">
        <f>B11*C2+B12*C3+B13*C4+B14*C5+B15*C6+B16*C7+B17*C8</f>
        <v>77281</v>
      </c>
      <c r="I3">
        <v>772.81</v>
      </c>
    </row>
    <row r="4" spans="1:11" x14ac:dyDescent="0.3">
      <c r="A4" s="2" t="s">
        <v>25</v>
      </c>
      <c r="B4">
        <v>24</v>
      </c>
      <c r="C4">
        <v>20</v>
      </c>
      <c r="D4">
        <v>40</v>
      </c>
      <c r="F4">
        <v>2650</v>
      </c>
      <c r="G4">
        <f>F4/F7</f>
        <v>26.5</v>
      </c>
      <c r="H4">
        <v>77281</v>
      </c>
      <c r="I4">
        <v>772.81</v>
      </c>
    </row>
    <row r="5" spans="1:11" x14ac:dyDescent="0.3">
      <c r="A5" s="2" t="s">
        <v>26</v>
      </c>
      <c r="B5">
        <v>28</v>
      </c>
      <c r="C5">
        <v>44</v>
      </c>
      <c r="D5">
        <v>24</v>
      </c>
    </row>
    <row r="6" spans="1:11" x14ac:dyDescent="0.3">
      <c r="A6" s="2" t="s">
        <v>27</v>
      </c>
      <c r="B6">
        <v>24</v>
      </c>
      <c r="C6">
        <v>20</v>
      </c>
      <c r="D6">
        <v>20</v>
      </c>
      <c r="F6" t="s">
        <v>32</v>
      </c>
    </row>
    <row r="7" spans="1:11" x14ac:dyDescent="0.3">
      <c r="A7" s="2" t="s">
        <v>28</v>
      </c>
      <c r="B7">
        <v>12</v>
      </c>
      <c r="C7">
        <v>4</v>
      </c>
      <c r="D7">
        <v>8</v>
      </c>
      <c r="F7">
        <f>SUM(B2:B8)</f>
        <v>100</v>
      </c>
    </row>
    <row r="8" spans="1:11" x14ac:dyDescent="0.3">
      <c r="A8" s="2" t="s">
        <v>29</v>
      </c>
      <c r="B8">
        <v>0</v>
      </c>
      <c r="C8">
        <v>4</v>
      </c>
      <c r="D8">
        <v>4</v>
      </c>
    </row>
    <row r="9" spans="1:11" x14ac:dyDescent="0.3">
      <c r="A9" s="2"/>
    </row>
    <row r="10" spans="1:11" x14ac:dyDescent="0.3">
      <c r="A10" s="2" t="s">
        <v>30</v>
      </c>
      <c r="B10" t="s">
        <v>10</v>
      </c>
      <c r="E10" t="s">
        <v>35</v>
      </c>
      <c r="F10" t="s">
        <v>36</v>
      </c>
    </row>
    <row r="11" spans="1:11" x14ac:dyDescent="0.3">
      <c r="A11" s="1">
        <f>(9-2)/2+2</f>
        <v>5.5</v>
      </c>
      <c r="B11">
        <f>A11*A11</f>
        <v>30.25</v>
      </c>
      <c r="E11" s="1">
        <f>(6-1)/2+1</f>
        <v>3.5</v>
      </c>
      <c r="F11" s="1">
        <f>(9-2)/2+2</f>
        <v>5.5</v>
      </c>
    </row>
    <row r="12" spans="1:11" x14ac:dyDescent="0.3">
      <c r="A12" s="1">
        <f>(16-9)/2+9</f>
        <v>12.5</v>
      </c>
      <c r="B12">
        <f>A12*A12</f>
        <v>156.25</v>
      </c>
      <c r="E12" s="1">
        <f>(11-6)/2+6</f>
        <v>8.5</v>
      </c>
      <c r="F12" s="1">
        <f>(16-9)/2+9</f>
        <v>12.5</v>
      </c>
    </row>
    <row r="13" spans="1:11" x14ac:dyDescent="0.3">
      <c r="A13" s="1">
        <f>(23-16)/2+16</f>
        <v>19.5</v>
      </c>
      <c r="B13">
        <f>A13*A13</f>
        <v>380.25</v>
      </c>
      <c r="E13" s="1">
        <f>(16-11)/2+11</f>
        <v>13.5</v>
      </c>
      <c r="F13" s="1">
        <f>(23-16)/2+16</f>
        <v>19.5</v>
      </c>
    </row>
    <row r="14" spans="1:11" x14ac:dyDescent="0.3">
      <c r="A14" s="1">
        <f>(30-23)/2+23</f>
        <v>26.5</v>
      </c>
      <c r="B14">
        <f>A14*A14</f>
        <v>702.25</v>
      </c>
      <c r="E14" s="1">
        <f>(21-16)/2+16</f>
        <v>18.5</v>
      </c>
      <c r="F14" s="1">
        <f>(30-23)/2+23</f>
        <v>26.5</v>
      </c>
    </row>
    <row r="15" spans="1:11" x14ac:dyDescent="0.3">
      <c r="A15" s="1">
        <f>(37-30)/2+30</f>
        <v>33.5</v>
      </c>
      <c r="B15">
        <f>A15*A15</f>
        <v>1122.25</v>
      </c>
      <c r="E15" s="1">
        <f>(26-21)/2+21</f>
        <v>23.5</v>
      </c>
      <c r="F15" s="1">
        <f>(37-30)/2+30</f>
        <v>33.5</v>
      </c>
    </row>
    <row r="16" spans="1:11" x14ac:dyDescent="0.3">
      <c r="A16" s="1">
        <f>(44-37)/2+37</f>
        <v>40.5</v>
      </c>
      <c r="B16">
        <f>A16*A16</f>
        <v>1640.25</v>
      </c>
      <c r="E16" s="1">
        <f>(31-26)/2+26</f>
        <v>28.5</v>
      </c>
      <c r="F16" s="1">
        <f>(44-37)/2+37</f>
        <v>40.5</v>
      </c>
    </row>
    <row r="17" spans="1:6" x14ac:dyDescent="0.3">
      <c r="A17" s="1">
        <f>(51-44)/2+44</f>
        <v>47.5</v>
      </c>
      <c r="B17">
        <f>A17*A17</f>
        <v>2256.25</v>
      </c>
      <c r="E17" s="1">
        <f>(36-31)/2+31</f>
        <v>33.5</v>
      </c>
      <c r="F17" s="1">
        <f>(51-44)/2+44</f>
        <v>47.5</v>
      </c>
    </row>
    <row r="18" spans="1:6" x14ac:dyDescent="0.3">
      <c r="A18" s="1"/>
    </row>
    <row r="19" spans="1:6" x14ac:dyDescent="0.3">
      <c r="A19" s="1"/>
    </row>
    <row r="20" spans="1:6" x14ac:dyDescent="0.3">
      <c r="A20" s="1"/>
    </row>
  </sheetData>
  <pageMargins left="0.7" right="0.7" top="0.78740157499999996" bottom="0.78740157499999996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Ichiro Akuma</dc:creator>
  <cp:lastModifiedBy>Ichiro Akuma</cp:lastModifiedBy>
  <dcterms:created xsi:type="dcterms:W3CDTF">2019-03-18T09:37:57Z</dcterms:created>
  <dcterms:modified xsi:type="dcterms:W3CDTF">2019-03-19T18:13:20Z</dcterms:modified>
</cp:coreProperties>
</file>