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ommersemester 4\STA4VO\A1214\"/>
    </mc:Choice>
  </mc:AlternateContent>
  <xr:revisionPtr revIDLastSave="0" documentId="13_ncr:1_{86BAB2EA-5FAA-4AC0-90F6-5E3A040B2E0B}" xr6:coauthVersionLast="43" xr6:coauthVersionMax="43" xr10:uidLastSave="{00000000-0000-0000-0000-000000000000}"/>
  <bookViews>
    <workbookView xWindow="-108" yWindow="-108" windowWidth="23256" windowHeight="12576" xr2:uid="{5DDAE1D0-15BA-4E8E-8216-B50EA4106D2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Q19" i="1"/>
  <c r="M19" i="1"/>
  <c r="N15" i="1"/>
  <c r="N14" i="1"/>
  <c r="M15" i="1"/>
  <c r="M14" i="1"/>
  <c r="K15" i="1"/>
  <c r="K14" i="1"/>
  <c r="N10" i="1"/>
  <c r="N11" i="1"/>
  <c r="N12" i="1"/>
  <c r="N13" i="1"/>
  <c r="N9" i="1"/>
  <c r="M10" i="1"/>
  <c r="M11" i="1"/>
  <c r="M12" i="1"/>
  <c r="M13" i="1"/>
  <c r="M9" i="1"/>
  <c r="K9" i="1"/>
  <c r="L10" i="1"/>
  <c r="L11" i="1"/>
  <c r="L12" i="1"/>
  <c r="L13" i="1"/>
  <c r="L9" i="1"/>
  <c r="K13" i="1"/>
  <c r="K12" i="1"/>
  <c r="K11" i="1"/>
  <c r="K10" i="1"/>
  <c r="O3" i="1"/>
  <c r="Q3" i="1"/>
  <c r="M3" i="1"/>
  <c r="H14" i="1" l="1"/>
  <c r="F16" i="1"/>
  <c r="D16" i="1"/>
  <c r="F15" i="1"/>
  <c r="I10" i="1"/>
  <c r="I9" i="1"/>
  <c r="I5" i="1"/>
  <c r="I6" i="1"/>
  <c r="I7" i="1"/>
  <c r="I8" i="1"/>
  <c r="I4" i="1"/>
  <c r="D11" i="1"/>
  <c r="D15" i="1"/>
  <c r="C11" i="1"/>
  <c r="H10" i="1"/>
  <c r="H9" i="1"/>
  <c r="H5" i="1"/>
  <c r="H6" i="1"/>
  <c r="H7" i="1"/>
  <c r="H8" i="1"/>
  <c r="H4" i="1"/>
  <c r="B15" i="1"/>
  <c r="D10" i="1"/>
  <c r="C10" i="1"/>
  <c r="D9" i="1"/>
  <c r="C9" i="1"/>
  <c r="F5" i="1"/>
  <c r="F6" i="1"/>
  <c r="F7" i="1"/>
  <c r="F8" i="1"/>
  <c r="F9" i="1" s="1"/>
  <c r="F10" i="1" s="1"/>
  <c r="F4" i="1"/>
</calcChain>
</file>

<file path=xl/sharedStrings.xml><?xml version="1.0" encoding="utf-8"?>
<sst xmlns="http://schemas.openxmlformats.org/spreadsheetml/2006/main" count="37" uniqueCount="33">
  <si>
    <t>X</t>
  </si>
  <si>
    <t>Y</t>
  </si>
  <si>
    <t>Xi * Yi</t>
  </si>
  <si>
    <t>Summe:</t>
  </si>
  <si>
    <t>Quer:</t>
  </si>
  <si>
    <t>SXY</t>
  </si>
  <si>
    <t>X^2</t>
  </si>
  <si>
    <t>SX^2</t>
  </si>
  <si>
    <t>Quadrat:</t>
  </si>
  <si>
    <t>SY^2</t>
  </si>
  <si>
    <t>Y^2</t>
  </si>
  <si>
    <t>Wurzel:</t>
  </si>
  <si>
    <t>Regressionsgeraden</t>
  </si>
  <si>
    <t>y^ = b0 +b1x</t>
  </si>
  <si>
    <t>k = SXY/SX^2</t>
  </si>
  <si>
    <t>yQuer = k * xQuer + d</t>
  </si>
  <si>
    <t>k * xQuer</t>
  </si>
  <si>
    <t>d = yQuer - (k * xQuer)</t>
  </si>
  <si>
    <t>d</t>
  </si>
  <si>
    <t>y^ = 0,03608247 * x + 5,2628866</t>
  </si>
  <si>
    <t>y^i</t>
  </si>
  <si>
    <t>x-Werte einsetzen</t>
  </si>
  <si>
    <t>(y^i - yi)</t>
  </si>
  <si>
    <t>Quadrat</t>
  </si>
  <si>
    <t>y^i^2</t>
  </si>
  <si>
    <t>Für x</t>
  </si>
  <si>
    <t>x^ = b0 + b1*y</t>
  </si>
  <si>
    <t>k = SXY/SY^2</t>
  </si>
  <si>
    <t>xQuer = k * yQuer + d</t>
  </si>
  <si>
    <t>k * yQuer</t>
  </si>
  <si>
    <t>x^i</t>
  </si>
  <si>
    <t>(x^i - xi)</t>
  </si>
  <si>
    <t>x^i^2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</si>
</sst>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Tabelle1!$C$4:$C$8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</c:numCache>
            </c:numRef>
          </c:xVal>
          <c:yVal>
            <c:numRef>
              <c:f>Tabelle1!$D$4:$D$8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D-43CC-93CC-6AB1F1BE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78703"/>
        <c:axId val="1838893631"/>
      </c:scatterChart>
      <c:valAx>
        <c:axId val="19094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8893631"/>
        <c:crosses val="autoZero"/>
        <c:crossBetween val="midCat"/>
      </c:valAx>
      <c:valAx>
        <c:axId val="18388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4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16</xdr:row>
      <xdr:rowOff>157162</xdr:rowOff>
    </xdr:from>
    <xdr:to>
      <xdr:col>8</xdr:col>
      <xdr:colOff>523874</xdr:colOff>
      <xdr:row>35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9E43E1-0AB1-4D91-8295-30CF6F919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EFFD-62F4-4D06-9348-8AE6EB667A7D}">
  <dimension ref="B1:Q21"/>
  <sheetViews>
    <sheetView tabSelected="1" workbookViewId="0">
      <selection activeCell="O21" sqref="O21"/>
    </sheetView>
  </sheetViews>
  <sheetFormatPr baseColWidth="10" defaultRowHeight="14.4" x14ac:dyDescent="0.3"/>
  <cols>
    <col min="12" max="12" width="12" bestFit="1" customWidth="1"/>
  </cols>
  <sheetData>
    <row r="1" spans="2:17" x14ac:dyDescent="0.3">
      <c r="O1" t="s">
        <v>15</v>
      </c>
    </row>
    <row r="2" spans="2:17" x14ac:dyDescent="0.3">
      <c r="K2" t="s">
        <v>12</v>
      </c>
      <c r="M2" t="s">
        <v>14</v>
      </c>
      <c r="O2" t="s">
        <v>18</v>
      </c>
      <c r="Q2" t="s">
        <v>16</v>
      </c>
    </row>
    <row r="3" spans="2:17" x14ac:dyDescent="0.3">
      <c r="C3" t="s">
        <v>0</v>
      </c>
      <c r="D3" t="s">
        <v>1</v>
      </c>
      <c r="F3" t="s">
        <v>2</v>
      </c>
      <c r="H3" t="s">
        <v>6</v>
      </c>
      <c r="I3" t="s">
        <v>10</v>
      </c>
      <c r="K3" t="s">
        <v>13</v>
      </c>
      <c r="M3">
        <f>B15/D15</f>
        <v>3.6082474226804273E-2</v>
      </c>
      <c r="O3">
        <f>D10-Q3</f>
        <v>5.2628865979381443</v>
      </c>
      <c r="Q3">
        <f>M3*C10</f>
        <v>0.13711340206185624</v>
      </c>
    </row>
    <row r="4" spans="2:17" x14ac:dyDescent="0.3">
      <c r="C4">
        <v>4</v>
      </c>
      <c r="D4">
        <v>5</v>
      </c>
      <c r="F4">
        <f>C4*D4</f>
        <v>20</v>
      </c>
      <c r="H4">
        <f>C4*C4</f>
        <v>16</v>
      </c>
      <c r="I4">
        <f>D4*D4</f>
        <v>25</v>
      </c>
    </row>
    <row r="5" spans="2:17" x14ac:dyDescent="0.3">
      <c r="C5">
        <v>1</v>
      </c>
      <c r="D5">
        <v>8</v>
      </c>
      <c r="F5">
        <f t="shared" ref="F5:F8" si="0">C5*D5</f>
        <v>8</v>
      </c>
      <c r="H5">
        <f t="shared" ref="H5:H8" si="1">C5*C5</f>
        <v>1</v>
      </c>
      <c r="I5">
        <f t="shared" ref="I5:I8" si="2">D5*D5</f>
        <v>64</v>
      </c>
      <c r="K5" t="s">
        <v>19</v>
      </c>
    </row>
    <row r="6" spans="2:17" x14ac:dyDescent="0.3">
      <c r="C6">
        <v>3</v>
      </c>
      <c r="D6">
        <v>6</v>
      </c>
      <c r="F6">
        <f t="shared" si="0"/>
        <v>18</v>
      </c>
      <c r="H6">
        <f t="shared" si="1"/>
        <v>9</v>
      </c>
      <c r="I6">
        <f t="shared" si="2"/>
        <v>36</v>
      </c>
    </row>
    <row r="7" spans="2:17" x14ac:dyDescent="0.3">
      <c r="C7">
        <v>2</v>
      </c>
      <c r="D7">
        <v>2</v>
      </c>
      <c r="F7">
        <f t="shared" si="0"/>
        <v>4</v>
      </c>
      <c r="H7">
        <f t="shared" si="1"/>
        <v>4</v>
      </c>
      <c r="I7">
        <f t="shared" si="2"/>
        <v>4</v>
      </c>
      <c r="K7" t="s">
        <v>21</v>
      </c>
      <c r="O7" t="s">
        <v>17</v>
      </c>
    </row>
    <row r="8" spans="2:17" x14ac:dyDescent="0.3">
      <c r="C8">
        <v>9</v>
      </c>
      <c r="D8">
        <v>6</v>
      </c>
      <c r="F8">
        <f t="shared" si="0"/>
        <v>54</v>
      </c>
      <c r="H8">
        <f t="shared" si="1"/>
        <v>81</v>
      </c>
      <c r="I8">
        <f t="shared" si="2"/>
        <v>36</v>
      </c>
      <c r="K8" t="s">
        <v>20</v>
      </c>
      <c r="L8" t="s">
        <v>22</v>
      </c>
      <c r="M8" t="s">
        <v>23</v>
      </c>
      <c r="N8" t="s">
        <v>24</v>
      </c>
    </row>
    <row r="9" spans="2:17" x14ac:dyDescent="0.3">
      <c r="B9" t="s">
        <v>3</v>
      </c>
      <c r="C9">
        <f>SUM(C4:C8)</f>
        <v>19</v>
      </c>
      <c r="D9">
        <f>SUM(D4:D8)</f>
        <v>27</v>
      </c>
      <c r="F9">
        <f>SUM(F4:F8)</f>
        <v>104</v>
      </c>
      <c r="H9">
        <f>SUM(H4:H8)</f>
        <v>111</v>
      </c>
      <c r="I9">
        <f>SUM(I4:I8)</f>
        <v>165</v>
      </c>
      <c r="K9">
        <f>M3*C4+O3</f>
        <v>5.4072164948453612</v>
      </c>
      <c r="L9">
        <f>K9-D4</f>
        <v>0.40721649484536115</v>
      </c>
      <c r="M9">
        <f>SUMSQ(K9-D4)</f>
        <v>0.16582527367414204</v>
      </c>
      <c r="N9">
        <f>SUMSQ(K9)</f>
        <v>29.237990222127753</v>
      </c>
    </row>
    <row r="10" spans="2:17" x14ac:dyDescent="0.3">
      <c r="B10" t="s">
        <v>4</v>
      </c>
      <c r="C10">
        <f>C9/5</f>
        <v>3.8</v>
      </c>
      <c r="D10">
        <f>D9/5</f>
        <v>5.4</v>
      </c>
      <c r="F10">
        <f>F9/5</f>
        <v>20.8</v>
      </c>
      <c r="H10">
        <f>H9/5</f>
        <v>22.2</v>
      </c>
      <c r="I10">
        <f>I9/5</f>
        <v>33</v>
      </c>
      <c r="K10">
        <f>M3*C5+O3</f>
        <v>5.2989690721649483</v>
      </c>
      <c r="L10">
        <f>K10-D5</f>
        <v>-2.7010309278350517</v>
      </c>
      <c r="M10">
        <f t="shared" ref="M10:M13" si="3">SUMSQ(K10-D5)</f>
        <v>7.2955680731214807</v>
      </c>
      <c r="N10">
        <f t="shared" ref="N10:N13" si="4">SUMSQ(K10)</f>
        <v>28.079073227760652</v>
      </c>
    </row>
    <row r="11" spans="2:17" x14ac:dyDescent="0.3">
      <c r="B11" t="s">
        <v>8</v>
      </c>
      <c r="C11">
        <f>C10*C10</f>
        <v>14.44</v>
      </c>
      <c r="D11">
        <f>D10*D10</f>
        <v>29.160000000000004</v>
      </c>
      <c r="K11">
        <f>$M$3*C6+$O$3</f>
        <v>5.3711340206185572</v>
      </c>
      <c r="L11">
        <f t="shared" ref="L10:L13" si="5">K11-D6</f>
        <v>-0.62886597938144284</v>
      </c>
      <c r="M11">
        <f t="shared" si="3"/>
        <v>0.39547242002338129</v>
      </c>
      <c r="N11">
        <f t="shared" si="4"/>
        <v>28.849080667446067</v>
      </c>
    </row>
    <row r="12" spans="2:17" x14ac:dyDescent="0.3">
      <c r="K12">
        <f>$M$3*C7+$O$3</f>
        <v>5.3350515463917532</v>
      </c>
      <c r="L12">
        <f t="shared" si="5"/>
        <v>3.3350515463917532</v>
      </c>
      <c r="M12">
        <f t="shared" si="3"/>
        <v>11.122568817090023</v>
      </c>
      <c r="N12">
        <f t="shared" si="4"/>
        <v>28.462775002657036</v>
      </c>
    </row>
    <row r="13" spans="2:17" x14ac:dyDescent="0.3">
      <c r="K13">
        <f>$M$3*C8+$O$3</f>
        <v>5.5876288659793829</v>
      </c>
      <c r="L13">
        <f t="shared" si="5"/>
        <v>-0.41237113402061709</v>
      </c>
      <c r="M13">
        <f t="shared" si="3"/>
        <v>0.17004995217344973</v>
      </c>
      <c r="N13">
        <f t="shared" si="4"/>
        <v>31.221596343926045</v>
      </c>
    </row>
    <row r="14" spans="2:17" x14ac:dyDescent="0.3">
      <c r="B14" t="s">
        <v>5</v>
      </c>
      <c r="D14" t="s">
        <v>7</v>
      </c>
      <c r="F14" t="s">
        <v>9</v>
      </c>
      <c r="H14">
        <f>B15/(D16*F16)</f>
        <v>5.1293408404048287E-2</v>
      </c>
      <c r="J14" t="s">
        <v>3</v>
      </c>
      <c r="K14">
        <f>SUM(K9:K13)</f>
        <v>27</v>
      </c>
      <c r="M14">
        <f>SUM(M9:M13)</f>
        <v>19.149484536082475</v>
      </c>
      <c r="N14">
        <f>SUM(N9:N13)</f>
        <v>145.85051546391756</v>
      </c>
    </row>
    <row r="15" spans="2:17" x14ac:dyDescent="0.3">
      <c r="B15">
        <f>F10-C10*D10</f>
        <v>0.28000000000000114</v>
      </c>
      <c r="D15">
        <f>H10-C11</f>
        <v>7.76</v>
      </c>
      <c r="F15">
        <f>I10-D11</f>
        <v>3.8399999999999963</v>
      </c>
      <c r="J15" t="s">
        <v>4</v>
      </c>
      <c r="K15">
        <f>K14/5</f>
        <v>5.4</v>
      </c>
      <c r="M15">
        <f>M14/5</f>
        <v>3.829896907216495</v>
      </c>
      <c r="N15">
        <f>N14/5</f>
        <v>29.170103092783513</v>
      </c>
    </row>
    <row r="16" spans="2:17" x14ac:dyDescent="0.3">
      <c r="C16" t="s">
        <v>11</v>
      </c>
      <c r="D16">
        <f>SQRT(D15)</f>
        <v>2.7856776554368237</v>
      </c>
      <c r="F16">
        <f>SQRT(F15)</f>
        <v>1.9595917942265415</v>
      </c>
    </row>
    <row r="17" spans="11:17" x14ac:dyDescent="0.3">
      <c r="K17" t="s">
        <v>25</v>
      </c>
      <c r="O17" t="s">
        <v>28</v>
      </c>
    </row>
    <row r="18" spans="11:17" x14ac:dyDescent="0.3">
      <c r="M18" t="s">
        <v>27</v>
      </c>
      <c r="O18" t="s">
        <v>18</v>
      </c>
      <c r="Q18" t="s">
        <v>29</v>
      </c>
    </row>
    <row r="19" spans="11:17" x14ac:dyDescent="0.3">
      <c r="K19" t="s">
        <v>26</v>
      </c>
      <c r="M19">
        <f>B15/F15</f>
        <v>7.2916666666667032E-2</v>
      </c>
      <c r="O19">
        <f>C10-Q19</f>
        <v>3.4062499999999978</v>
      </c>
      <c r="Q19">
        <f>M19*D10</f>
        <v>0.39375000000000199</v>
      </c>
    </row>
    <row r="21" spans="11:17" x14ac:dyDescent="0.3">
      <c r="K21" t="s">
        <v>30</v>
      </c>
      <c r="L21" t="s">
        <v>31</v>
      </c>
      <c r="M21" t="s">
        <v>23</v>
      </c>
      <c r="N21" t="s">
        <v>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</dc:creator>
  <cp:lastModifiedBy>Ichiro Akuma</cp:lastModifiedBy>
  <dcterms:created xsi:type="dcterms:W3CDTF">2019-04-08T22:35:21Z</dcterms:created>
  <dcterms:modified xsi:type="dcterms:W3CDTF">2019-04-09T15:18:23Z</dcterms:modified>
</cp:coreProperties>
</file>