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ew site public\Stats19\"/>
    </mc:Choice>
  </mc:AlternateContent>
  <xr:revisionPtr revIDLastSave="0" documentId="13_ncr:1_{834EC78F-29D8-4A03-BBD3-AC3CE2B49074}" xr6:coauthVersionLast="45" xr6:coauthVersionMax="45" xr10:uidLastSave="{00000000-0000-0000-0000-000000000000}"/>
  <bookViews>
    <workbookView xWindow="-120" yWindow="-120" windowWidth="29040" windowHeight="15840" xr2:uid="{E4A262A6-90D6-4845-A082-81B5ED67ACB1}"/>
  </bookViews>
  <sheets>
    <sheet name="BASEPROTOTAL" sheetId="1" r:id="rId1"/>
  </sheets>
  <externalReferences>
    <externalReference r:id="rId2"/>
    <externalReference r:id="rId3"/>
  </externalReferences>
  <definedNames>
    <definedName name="AA">[1]PROCARS!#REF!</definedName>
    <definedName name="compa">[1]PROCARS!#REF!</definedName>
    <definedName name="P91_">[1]PROCARS!#REF!</definedName>
    <definedName name="P92_">[1]PROCARS!#REF!</definedName>
    <definedName name="_xlnm.Print_Area" localSheetId="0">BASEPROTOTAL!$B$1:$E$93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3" i="1" l="1"/>
  <c r="D86" i="1"/>
  <c r="E86" i="1" s="1"/>
  <c r="C86" i="1"/>
  <c r="D84" i="1"/>
  <c r="E84" i="1" s="1"/>
  <c r="C84" i="1"/>
  <c r="D81" i="1"/>
  <c r="C81" i="1"/>
  <c r="D79" i="1"/>
  <c r="E79" i="1" s="1"/>
  <c r="C79" i="1"/>
  <c r="D75" i="1"/>
  <c r="E75" i="1" s="1"/>
  <c r="C75" i="1"/>
  <c r="D74" i="1"/>
  <c r="C74" i="1"/>
  <c r="D73" i="1"/>
  <c r="E73" i="1" s="1"/>
  <c r="C73" i="1"/>
  <c r="D72" i="1"/>
  <c r="E72" i="1" s="1"/>
  <c r="C72" i="1"/>
  <c r="D71" i="1"/>
  <c r="E71" i="1" s="1"/>
  <c r="C71" i="1"/>
  <c r="D70" i="1"/>
  <c r="E70" i="1" s="1"/>
  <c r="C70" i="1"/>
  <c r="D69" i="1"/>
  <c r="C69" i="1"/>
  <c r="E68" i="1"/>
  <c r="D68" i="1"/>
  <c r="C68" i="1"/>
  <c r="D67" i="1"/>
  <c r="E67" i="1" s="1"/>
  <c r="C67" i="1"/>
  <c r="D66" i="1"/>
  <c r="C66" i="1"/>
  <c r="D65" i="1"/>
  <c r="E65" i="1" s="1"/>
  <c r="C65" i="1"/>
  <c r="D64" i="1"/>
  <c r="C64" i="1"/>
  <c r="D62" i="1"/>
  <c r="E62" i="1" s="1"/>
  <c r="C62" i="1"/>
  <c r="D55" i="1"/>
  <c r="C55" i="1"/>
  <c r="D53" i="1"/>
  <c r="C53" i="1"/>
  <c r="D52" i="1"/>
  <c r="C52" i="1"/>
  <c r="D49" i="1"/>
  <c r="E49" i="1" s="1"/>
  <c r="C49" i="1"/>
  <c r="D48" i="1"/>
  <c r="C48" i="1"/>
  <c r="D47" i="1"/>
  <c r="C47" i="1"/>
  <c r="D44" i="1"/>
  <c r="C44" i="1"/>
  <c r="D43" i="1"/>
  <c r="E43" i="1" s="1"/>
  <c r="C43" i="1"/>
  <c r="D42" i="1"/>
  <c r="E42" i="1" s="1"/>
  <c r="C42" i="1"/>
  <c r="D41" i="1"/>
  <c r="E41" i="1" s="1"/>
  <c r="C41" i="1"/>
  <c r="D40" i="1"/>
  <c r="C40" i="1"/>
  <c r="C35" i="1" s="1"/>
  <c r="D39" i="1"/>
  <c r="E39" i="1" s="1"/>
  <c r="C39" i="1"/>
  <c r="D38" i="1"/>
  <c r="E38" i="1" s="1"/>
  <c r="C38" i="1"/>
  <c r="D34" i="1"/>
  <c r="C34" i="1"/>
  <c r="C33" i="1" s="1"/>
  <c r="D32" i="1"/>
  <c r="C32" i="1"/>
  <c r="E32" i="1" s="1"/>
  <c r="D31" i="1"/>
  <c r="E31" i="1" s="1"/>
  <c r="C31" i="1"/>
  <c r="D30" i="1"/>
  <c r="C30" i="1"/>
  <c r="D29" i="1"/>
  <c r="E29" i="1" s="1"/>
  <c r="C29" i="1"/>
  <c r="D28" i="1"/>
  <c r="E28" i="1" s="1"/>
  <c r="C28" i="1"/>
  <c r="C25" i="1" s="1"/>
  <c r="D27" i="1"/>
  <c r="E27" i="1" s="1"/>
  <c r="C27" i="1"/>
  <c r="E24" i="1"/>
  <c r="D24" i="1"/>
  <c r="C24" i="1"/>
  <c r="D23" i="1"/>
  <c r="E23" i="1" s="1"/>
  <c r="C23" i="1"/>
  <c r="D22" i="1"/>
  <c r="C22" i="1"/>
  <c r="D21" i="1"/>
  <c r="E21" i="1" s="1"/>
  <c r="C21" i="1"/>
  <c r="D20" i="1"/>
  <c r="E20" i="1" s="1"/>
  <c r="C20" i="1"/>
  <c r="D19" i="1"/>
  <c r="C19" i="1"/>
  <c r="E19" i="1" s="1"/>
  <c r="D18" i="1"/>
  <c r="E18" i="1" s="1"/>
  <c r="C18" i="1"/>
  <c r="D17" i="1"/>
  <c r="C17" i="1"/>
  <c r="E16" i="1"/>
  <c r="D16" i="1"/>
  <c r="C16" i="1"/>
  <c r="D15" i="1"/>
  <c r="E15" i="1" s="1"/>
  <c r="C15" i="1"/>
  <c r="D14" i="1"/>
  <c r="C14" i="1"/>
  <c r="E40" i="1" l="1"/>
  <c r="C60" i="1"/>
  <c r="E81" i="1"/>
  <c r="E14" i="1"/>
  <c r="E17" i="1"/>
  <c r="E22" i="1"/>
  <c r="E30" i="1"/>
  <c r="D35" i="1"/>
  <c r="E44" i="1"/>
  <c r="E48" i="1"/>
  <c r="E52" i="1"/>
  <c r="E55" i="1"/>
  <c r="E64" i="1"/>
  <c r="E66" i="1"/>
  <c r="E69" i="1"/>
  <c r="E74" i="1"/>
  <c r="C76" i="1"/>
  <c r="C8" i="1"/>
  <c r="C7" i="1" s="1"/>
  <c r="E34" i="1"/>
  <c r="C46" i="1"/>
  <c r="E53" i="1"/>
  <c r="C6" i="1"/>
  <c r="E35" i="1"/>
  <c r="D46" i="1"/>
  <c r="E47" i="1"/>
  <c r="D50" i="1"/>
  <c r="D60" i="1"/>
  <c r="E60" i="1" s="1"/>
  <c r="D8" i="1"/>
  <c r="D25" i="1"/>
  <c r="E25" i="1" s="1"/>
  <c r="D76" i="1"/>
  <c r="E76" i="1" s="1"/>
  <c r="D33" i="1"/>
  <c r="E33" i="1" s="1"/>
  <c r="C50" i="1"/>
  <c r="C45" i="1" s="1"/>
  <c r="E8" i="1" l="1"/>
  <c r="D7" i="1"/>
  <c r="D45" i="1"/>
  <c r="E45" i="1" s="1"/>
  <c r="E46" i="1"/>
  <c r="E50" i="1"/>
  <c r="C91" i="1"/>
  <c r="E7" i="1" l="1"/>
  <c r="D6" i="1"/>
  <c r="E6" i="1" l="1"/>
  <c r="D91" i="1"/>
  <c r="E91" i="1" s="1"/>
</calcChain>
</file>

<file path=xl/sharedStrings.xml><?xml version="1.0" encoding="utf-8"?>
<sst xmlns="http://schemas.openxmlformats.org/spreadsheetml/2006/main" count="117" uniqueCount="99">
  <si>
    <t>BASEPROTOTAL</t>
  </si>
  <si>
    <t>WORLD MOTOR VEHICLE PRODUCTION BY COUNTRY AND TYPE</t>
  </si>
  <si>
    <t>OICA correspondents survey</t>
  </si>
  <si>
    <t>UNITS</t>
  </si>
  <si>
    <t>YTD 2018</t>
  </si>
  <si>
    <t>YTD 2019</t>
  </si>
  <si>
    <t xml:space="preserve"> </t>
  </si>
  <si>
    <t>ALL VEHICLES</t>
  </si>
  <si>
    <t>Q1-Q4</t>
  </si>
  <si>
    <t>VARIATION</t>
  </si>
  <si>
    <t xml:space="preserve"> EUROPE</t>
  </si>
  <si>
    <t xml:space="preserve"> - EUROPEAN UNION 27 countries</t>
  </si>
  <si>
    <t xml:space="preserve"> - EUROPEAN UNION 15 countries</t>
  </si>
  <si>
    <t>Double Counts Austria / Germany</t>
  </si>
  <si>
    <t>Double Counts Austria / Japan</t>
  </si>
  <si>
    <t>Double Counts Belgium / Germany</t>
  </si>
  <si>
    <t>Double Counts Italy / Germany</t>
  </si>
  <si>
    <t>Double Counts Portugal / World</t>
  </si>
  <si>
    <t>AUSTRIA</t>
  </si>
  <si>
    <t>BELGIUM</t>
  </si>
  <si>
    <t>FINLAND</t>
  </si>
  <si>
    <t>FRANCE *** AS OF 2011,  CARS AND LCV ONLY</t>
  </si>
  <si>
    <t>GERMANY *** AS OF 2016, CARS ONLY</t>
  </si>
  <si>
    <t>ITALY</t>
  </si>
  <si>
    <t>NETHERLANDS *** AS OF 2013,  FIGURES ONCE A YEAR ONLY</t>
  </si>
  <si>
    <t>PORTUGAL</t>
  </si>
  <si>
    <t>SPAIN</t>
  </si>
  <si>
    <t>SWEDEN *** AS OF 2011, CARS ONLY</t>
  </si>
  <si>
    <t>UNITED KINGDOM</t>
  </si>
  <si>
    <t xml:space="preserve"> - EUROPEAN UNION New Members</t>
  </si>
  <si>
    <t>Double Counts East Europe / World</t>
  </si>
  <si>
    <t>CZECH REPUBLIC</t>
  </si>
  <si>
    <t>HUNGARY</t>
  </si>
  <si>
    <t>POLAND</t>
  </si>
  <si>
    <t>ROMANIA</t>
  </si>
  <si>
    <t>SLOVAKIA</t>
  </si>
  <si>
    <t>SLOVENIA</t>
  </si>
  <si>
    <t xml:space="preserve"> - OTHER EUROPE</t>
  </si>
  <si>
    <t>SERBIA</t>
  </si>
  <si>
    <t>CIS</t>
  </si>
  <si>
    <t>Double Counts CIS / World</t>
  </si>
  <si>
    <t>Double Counts Ukraine / World</t>
  </si>
  <si>
    <t>RUSSIA</t>
  </si>
  <si>
    <t>AZERBAIJAN</t>
  </si>
  <si>
    <t>BELARUS</t>
  </si>
  <si>
    <t>KAZAKHSTAN</t>
  </si>
  <si>
    <t>UKRAINE</t>
  </si>
  <si>
    <t>UZBEKISTAN</t>
  </si>
  <si>
    <t>TURKEY</t>
  </si>
  <si>
    <t>AMERICA</t>
  </si>
  <si>
    <t xml:space="preserve"> - NAFTA</t>
  </si>
  <si>
    <t>CANADA</t>
  </si>
  <si>
    <t>MEXICO</t>
  </si>
  <si>
    <t>USA</t>
  </si>
  <si>
    <t xml:space="preserve"> - SOUTH AMERICA</t>
  </si>
  <si>
    <t>Double counts South America / World</t>
  </si>
  <si>
    <t>ARGENTINA *** AS OF 2016, CARS AND LCV ONLY</t>
  </si>
  <si>
    <t>BRAZIL</t>
  </si>
  <si>
    <t>CHILE</t>
  </si>
  <si>
    <t>COLOMBIA</t>
  </si>
  <si>
    <t>ECUADOR</t>
  </si>
  <si>
    <t>PERU</t>
  </si>
  <si>
    <t>URUGUAY</t>
  </si>
  <si>
    <t>VENEZUELA</t>
  </si>
  <si>
    <t>ASIA-OCEANIA</t>
  </si>
  <si>
    <t>Double Counts Asia / World</t>
  </si>
  <si>
    <t>AUSTRALIA</t>
  </si>
  <si>
    <t>BANGLADESH</t>
  </si>
  <si>
    <t>CHINA</t>
  </si>
  <si>
    <t>INDIA</t>
  </si>
  <si>
    <t>INDONESIA</t>
  </si>
  <si>
    <t>IRAN</t>
  </si>
  <si>
    <t>JAPAN</t>
  </si>
  <si>
    <t>MALAYSIA</t>
  </si>
  <si>
    <t>PAKISTAN</t>
  </si>
  <si>
    <t>PHILIPPINES</t>
  </si>
  <si>
    <t>SOUTH KOREA</t>
  </si>
  <si>
    <t>TAIWAN</t>
  </si>
  <si>
    <t>THAILAND</t>
  </si>
  <si>
    <t>VIETNAM</t>
  </si>
  <si>
    <t>AFRICA</t>
  </si>
  <si>
    <t>Double Counts Egypt / World</t>
  </si>
  <si>
    <t>Double Counts South Africa / World</t>
  </si>
  <si>
    <t>ALGERIA</t>
  </si>
  <si>
    <t>BOTSWANA</t>
  </si>
  <si>
    <t>EGYPT</t>
  </si>
  <si>
    <t>KENYA</t>
  </si>
  <si>
    <t>LIBYA</t>
  </si>
  <si>
    <t>MOROCCO</t>
  </si>
  <si>
    <t>NIGERIA</t>
  </si>
  <si>
    <t>SOUTH AFRICA</t>
  </si>
  <si>
    <t>SUDAN</t>
  </si>
  <si>
    <t>TUNISIA</t>
  </si>
  <si>
    <t>ZIMBABWE</t>
  </si>
  <si>
    <t>OTHERS</t>
  </si>
  <si>
    <t xml:space="preserve">TOTAL </t>
  </si>
  <si>
    <t>Note: Audi, BMW, JLR, Mercedes, Scania and Daimler Trucks data not reported</t>
  </si>
  <si>
    <t>Estimate</t>
  </si>
  <si>
    <t>Not disclosed/ confidential/ publication 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</si>
</sst>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24"/>
      <name val="Helv"/>
    </font>
    <font>
      <b/>
      <sz val="24"/>
      <name val="Helv"/>
    </font>
    <font>
      <b/>
      <sz val="18"/>
      <name val="Helv"/>
    </font>
    <font>
      <b/>
      <sz val="22"/>
      <name val="Helv"/>
    </font>
    <font>
      <b/>
      <sz val="12"/>
      <name val="Helv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i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name val="Calibri"/>
      <family val="2"/>
    </font>
    <font>
      <i/>
      <sz val="18"/>
      <color indexed="8"/>
      <name val="Arial"/>
      <family val="2"/>
    </font>
    <font>
      <sz val="20"/>
      <color rgb="FFFF0000"/>
      <name val="Helv"/>
    </font>
    <font>
      <u/>
      <sz val="11"/>
      <color theme="10"/>
      <name val="Calibri"/>
      <family val="2"/>
      <scheme val="minor"/>
    </font>
    <font>
      <sz val="18"/>
      <color indexed="8"/>
      <name val="Arial"/>
      <family val="2"/>
    </font>
    <font>
      <sz val="18"/>
      <name val="Cambria"/>
      <family val="1"/>
    </font>
    <font>
      <b/>
      <sz val="20"/>
      <name val="Arial"/>
      <family val="2"/>
    </font>
    <font>
      <sz val="16"/>
      <name val="Helv"/>
    </font>
    <font>
      <b/>
      <sz val="16"/>
      <color theme="1"/>
      <name val="Helv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gray0625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fgColor indexed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0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2"/>
    <xf numFmtId="0" fontId="4" fillId="0" borderId="0" xfId="2" applyFont="1" applyAlignment="1">
      <alignment horizontal="centerContinuous" vertical="center"/>
    </xf>
    <xf numFmtId="3" fontId="5" fillId="2" borderId="0" xfId="2" applyNumberFormat="1" applyFont="1" applyFill="1"/>
    <xf numFmtId="0" fontId="6" fillId="0" borderId="0" xfId="3" applyFont="1" applyAlignment="1">
      <alignment horizontal="centerContinuous" vertical="top"/>
    </xf>
    <xf numFmtId="0" fontId="3" fillId="0" borderId="0" xfId="2" applyAlignment="1">
      <alignment horizontal="centerContinuous"/>
    </xf>
    <xf numFmtId="0" fontId="3" fillId="0" borderId="0" xfId="2" applyAlignment="1">
      <alignment wrapText="1"/>
    </xf>
    <xf numFmtId="0" fontId="7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Continuous" vertical="top"/>
    </xf>
    <xf numFmtId="0" fontId="6" fillId="0" borderId="3" xfId="3" applyFont="1" applyBorder="1" applyAlignment="1">
      <alignment horizontal="centerContinuous" vertical="top"/>
    </xf>
    <xf numFmtId="3" fontId="3" fillId="0" borderId="0" xfId="2" applyNumberFormat="1"/>
    <xf numFmtId="1" fontId="7" fillId="0" borderId="4" xfId="3" applyNumberFormat="1" applyFont="1" applyBorder="1" applyAlignment="1">
      <alignment horizontal="centerContinuous" vertical="center"/>
    </xf>
    <xf numFmtId="1" fontId="7" fillId="2" borderId="5" xfId="3" applyNumberFormat="1" applyFont="1" applyFill="1" applyBorder="1" applyAlignment="1">
      <alignment horizontal="centerContinuous" vertical="center"/>
    </xf>
    <xf numFmtId="1" fontId="7" fillId="0" borderId="6" xfId="3" applyNumberFormat="1" applyFont="1" applyBorder="1" applyAlignment="1">
      <alignment horizontal="centerContinuous" vertical="center"/>
    </xf>
    <xf numFmtId="3" fontId="8" fillId="3" borderId="0" xfId="2" applyNumberFormat="1" applyFont="1" applyFill="1" applyAlignment="1">
      <alignment vertical="center"/>
    </xf>
    <xf numFmtId="3" fontId="9" fillId="4" borderId="7" xfId="2" applyNumberFormat="1" applyFont="1" applyFill="1" applyBorder="1" applyAlignment="1">
      <alignment horizontal="left" vertical="center"/>
    </xf>
    <xf numFmtId="3" fontId="10" fillId="0" borderId="8" xfId="3" applyNumberFormat="1" applyFont="1" applyBorder="1" applyAlignment="1">
      <alignment vertical="center"/>
    </xf>
    <xf numFmtId="164" fontId="10" fillId="4" borderId="9" xfId="3" applyNumberFormat="1" applyFont="1" applyFill="1" applyBorder="1" applyAlignment="1">
      <alignment vertical="center"/>
    </xf>
    <xf numFmtId="165" fontId="8" fillId="3" borderId="0" xfId="2" applyNumberFormat="1" applyFont="1" applyFill="1" applyAlignment="1">
      <alignment vertical="center"/>
    </xf>
    <xf numFmtId="3" fontId="11" fillId="5" borderId="10" xfId="2" applyNumberFormat="1" applyFont="1" applyFill="1" applyBorder="1" applyAlignment="1">
      <alignment horizontal="left" vertical="center"/>
    </xf>
    <xf numFmtId="3" fontId="8" fillId="5" borderId="0" xfId="2" applyNumberFormat="1" applyFont="1" applyFill="1" applyAlignment="1">
      <alignment vertical="center"/>
    </xf>
    <xf numFmtId="3" fontId="10" fillId="0" borderId="11" xfId="3" applyNumberFormat="1" applyFont="1" applyBorder="1" applyAlignment="1">
      <alignment vertical="center"/>
    </xf>
    <xf numFmtId="3" fontId="8" fillId="5" borderId="0" xfId="4" applyNumberFormat="1" applyFont="1" applyFill="1" applyAlignment="1">
      <alignment vertical="center"/>
    </xf>
    <xf numFmtId="3" fontId="12" fillId="5" borderId="10" xfId="4" applyNumberFormat="1" applyFont="1" applyFill="1" applyBorder="1" applyAlignment="1">
      <alignment horizontal="left" vertical="center"/>
    </xf>
    <xf numFmtId="3" fontId="13" fillId="0" borderId="12" xfId="3" applyNumberFormat="1" applyFont="1" applyBorder="1" applyAlignment="1">
      <alignment vertical="center"/>
    </xf>
    <xf numFmtId="164" fontId="14" fillId="4" borderId="9" xfId="3" applyNumberFormat="1" applyFont="1" applyFill="1" applyBorder="1" applyAlignment="1">
      <alignment vertical="center"/>
    </xf>
    <xf numFmtId="3" fontId="13" fillId="0" borderId="11" xfId="3" applyNumberFormat="1" applyFont="1" applyBorder="1" applyAlignment="1" applyProtection="1">
      <alignment vertical="center"/>
      <protection locked="0"/>
    </xf>
    <xf numFmtId="164" fontId="14" fillId="4" borderId="13" xfId="3" applyNumberFormat="1" applyFont="1" applyFill="1" applyBorder="1" applyAlignment="1">
      <alignment vertical="center"/>
    </xf>
    <xf numFmtId="3" fontId="15" fillId="0" borderId="14" xfId="2" applyNumberFormat="1" applyFont="1" applyBorder="1" applyAlignment="1">
      <alignment horizontal="center" vertical="center"/>
    </xf>
    <xf numFmtId="3" fontId="14" fillId="0" borderId="15" xfId="3" applyNumberFormat="1" applyFont="1" applyBorder="1" applyAlignment="1" applyProtection="1">
      <alignment vertical="center"/>
      <protection locked="0"/>
    </xf>
    <xf numFmtId="164" fontId="14" fillId="4" borderId="16" xfId="3" applyNumberFormat="1" applyFont="1" applyFill="1" applyBorder="1" applyAlignment="1">
      <alignment vertical="center"/>
    </xf>
    <xf numFmtId="3" fontId="14" fillId="0" borderId="17" xfId="3" applyNumberFormat="1" applyFont="1" applyBorder="1" applyAlignment="1" applyProtection="1">
      <alignment vertical="center"/>
      <protection locked="0"/>
    </xf>
    <xf numFmtId="3" fontId="15" fillId="6" borderId="14" xfId="2" applyNumberFormat="1" applyFont="1" applyFill="1" applyBorder="1" applyAlignment="1">
      <alignment horizontal="center" vertical="center"/>
    </xf>
    <xf numFmtId="3" fontId="14" fillId="7" borderId="15" xfId="3" applyNumberFormat="1" applyFont="1" applyFill="1" applyBorder="1" applyAlignment="1" applyProtection="1">
      <alignment vertical="center"/>
      <protection locked="0"/>
    </xf>
    <xf numFmtId="3" fontId="16" fillId="6" borderId="18" xfId="2" applyNumberFormat="1" applyFont="1" applyFill="1" applyBorder="1" applyAlignment="1">
      <alignment horizontal="center" vertical="center"/>
    </xf>
    <xf numFmtId="3" fontId="14" fillId="6" borderId="19" xfId="3" applyNumberFormat="1" applyFont="1" applyFill="1" applyBorder="1" applyAlignment="1" applyProtection="1">
      <alignment vertical="center"/>
      <protection locked="0"/>
    </xf>
    <xf numFmtId="3" fontId="14" fillId="6" borderId="0" xfId="3" applyNumberFormat="1" applyFont="1" applyFill="1" applyAlignment="1" applyProtection="1">
      <alignment vertical="center"/>
      <protection locked="0"/>
    </xf>
    <xf numFmtId="164" fontId="14" fillId="4" borderId="20" xfId="3" applyNumberFormat="1" applyFont="1" applyFill="1" applyBorder="1" applyAlignment="1">
      <alignment vertical="center"/>
    </xf>
    <xf numFmtId="3" fontId="15" fillId="6" borderId="18" xfId="2" applyNumberFormat="1" applyFont="1" applyFill="1" applyBorder="1" applyAlignment="1">
      <alignment horizontal="center" vertical="center"/>
    </xf>
    <xf numFmtId="3" fontId="14" fillId="6" borderId="21" xfId="3" applyNumberFormat="1" applyFont="1" applyFill="1" applyBorder="1" applyAlignment="1" applyProtection="1">
      <alignment vertical="center"/>
      <protection locked="0"/>
    </xf>
    <xf numFmtId="164" fontId="10" fillId="4" borderId="13" xfId="3" applyNumberFormat="1" applyFont="1" applyFill="1" applyBorder="1" applyAlignment="1">
      <alignment vertical="center"/>
    </xf>
    <xf numFmtId="3" fontId="13" fillId="0" borderId="12" xfId="3" applyNumberFormat="1" applyFont="1" applyBorder="1" applyAlignment="1" applyProtection="1">
      <alignment vertical="center"/>
      <protection locked="0"/>
    </xf>
    <xf numFmtId="3" fontId="14" fillId="0" borderId="12" xfId="3" applyNumberFormat="1" applyFont="1" applyBorder="1" applyAlignment="1" applyProtection="1">
      <alignment vertical="center"/>
      <protection locked="0"/>
    </xf>
    <xf numFmtId="3" fontId="13" fillId="5" borderId="9" xfId="3" applyNumberFormat="1" applyFont="1" applyFill="1" applyBorder="1" applyAlignment="1">
      <alignment vertical="center"/>
    </xf>
    <xf numFmtId="164" fontId="14" fillId="8" borderId="22" xfId="1" applyNumberFormat="1" applyFont="1" applyFill="1" applyBorder="1" applyAlignment="1">
      <alignment vertical="center"/>
    </xf>
    <xf numFmtId="3" fontId="14" fillId="0" borderId="15" xfId="3" applyNumberFormat="1" applyFont="1" applyBorder="1" applyAlignment="1" applyProtection="1">
      <alignment horizontal="right" vertical="center"/>
      <protection locked="0"/>
    </xf>
    <xf numFmtId="3" fontId="3" fillId="0" borderId="0" xfId="2" applyNumberFormat="1" applyAlignment="1">
      <alignment vertical="center"/>
    </xf>
    <xf numFmtId="0" fontId="17" fillId="0" borderId="0" xfId="2" applyFont="1" applyAlignment="1">
      <alignment vertical="center"/>
    </xf>
    <xf numFmtId="3" fontId="15" fillId="0" borderId="23" xfId="2" applyNumberFormat="1" applyFont="1" applyBorder="1" applyAlignment="1">
      <alignment horizontal="center" vertical="center"/>
    </xf>
    <xf numFmtId="3" fontId="14" fillId="9" borderId="24" xfId="3" applyNumberFormat="1" applyFont="1" applyFill="1" applyBorder="1" applyAlignment="1" applyProtection="1">
      <alignment vertical="center"/>
      <protection locked="0"/>
    </xf>
    <xf numFmtId="3" fontId="11" fillId="5" borderId="7" xfId="2" applyNumberFormat="1" applyFont="1" applyFill="1" applyBorder="1" applyAlignment="1">
      <alignment horizontal="left" vertical="center"/>
    </xf>
    <xf numFmtId="164" fontId="10" fillId="4" borderId="25" xfId="3" applyNumberFormat="1" applyFont="1" applyFill="1" applyBorder="1" applyAlignment="1">
      <alignment vertical="center"/>
    </xf>
    <xf numFmtId="3" fontId="14" fillId="0" borderId="26" xfId="3" applyNumberFormat="1" applyFont="1" applyBorder="1" applyAlignment="1" applyProtection="1">
      <alignment vertical="center"/>
      <protection locked="0"/>
    </xf>
    <xf numFmtId="3" fontId="11" fillId="5" borderId="10" xfId="2" applyNumberFormat="1" applyFont="1" applyFill="1" applyBorder="1" applyAlignment="1">
      <alignment horizontal="center" vertical="center"/>
    </xf>
    <xf numFmtId="3" fontId="10" fillId="0" borderId="11" xfId="3" applyNumberFormat="1" applyFont="1" applyBorder="1" applyAlignment="1" applyProtection="1">
      <alignment vertical="center"/>
      <protection locked="0"/>
    </xf>
    <xf numFmtId="3" fontId="18" fillId="0" borderId="12" xfId="3" applyNumberFormat="1" applyFont="1" applyBorder="1" applyAlignment="1">
      <alignment vertical="center"/>
    </xf>
    <xf numFmtId="164" fontId="13" fillId="4" borderId="9" xfId="3" applyNumberFormat="1" applyFont="1" applyFill="1" applyBorder="1" applyAlignment="1">
      <alignment vertical="center"/>
    </xf>
    <xf numFmtId="3" fontId="8" fillId="5" borderId="0" xfId="2" applyNumberFormat="1" applyFont="1" applyFill="1"/>
    <xf numFmtId="3" fontId="14" fillId="9" borderId="15" xfId="3" applyNumberFormat="1" applyFont="1" applyFill="1" applyBorder="1" applyAlignment="1" applyProtection="1">
      <alignment vertical="center"/>
      <protection locked="0"/>
    </xf>
    <xf numFmtId="164" fontId="14" fillId="4" borderId="27" xfId="3" applyNumberFormat="1" applyFont="1" applyFill="1" applyBorder="1" applyAlignment="1">
      <alignment vertical="center"/>
    </xf>
    <xf numFmtId="164" fontId="10" fillId="4" borderId="27" xfId="3" applyNumberFormat="1" applyFont="1" applyFill="1" applyBorder="1" applyAlignment="1">
      <alignment vertical="center"/>
    </xf>
    <xf numFmtId="3" fontId="9" fillId="4" borderId="10" xfId="2" applyNumberFormat="1" applyFont="1" applyFill="1" applyBorder="1" applyAlignment="1">
      <alignment horizontal="left" vertical="center"/>
    </xf>
    <xf numFmtId="3" fontId="14" fillId="0" borderId="17" xfId="3" applyNumberFormat="1" applyFont="1" applyBorder="1" applyAlignment="1">
      <alignment vertical="center"/>
    </xf>
    <xf numFmtId="164" fontId="13" fillId="4" borderId="27" xfId="3" applyNumberFormat="1" applyFont="1" applyFill="1" applyBorder="1" applyAlignment="1">
      <alignment vertical="center"/>
    </xf>
    <xf numFmtId="3" fontId="14" fillId="0" borderId="15" xfId="3" applyNumberFormat="1" applyFont="1" applyBorder="1" applyAlignment="1">
      <alignment vertical="center"/>
    </xf>
    <xf numFmtId="3" fontId="14" fillId="9" borderId="17" xfId="3" applyNumberFormat="1" applyFont="1" applyFill="1" applyBorder="1" applyAlignment="1" applyProtection="1">
      <alignment vertical="center"/>
      <protection locked="0"/>
    </xf>
    <xf numFmtId="3" fontId="19" fillId="0" borderId="0" xfId="2" applyNumberFormat="1" applyFont="1"/>
    <xf numFmtId="3" fontId="20" fillId="0" borderId="0" xfId="5" applyNumberFormat="1"/>
    <xf numFmtId="164" fontId="14" fillId="4" borderId="28" xfId="3" applyNumberFormat="1" applyFont="1" applyFill="1" applyBorder="1" applyAlignment="1">
      <alignment vertical="center"/>
    </xf>
    <xf numFmtId="3" fontId="14" fillId="0" borderId="21" xfId="3" applyNumberFormat="1" applyFont="1" applyBorder="1" applyAlignment="1" applyProtection="1">
      <alignment vertical="center"/>
      <protection locked="0"/>
    </xf>
    <xf numFmtId="3" fontId="14" fillId="0" borderId="0" xfId="3" applyNumberFormat="1" applyFont="1" applyAlignment="1" applyProtection="1">
      <alignment vertical="center"/>
      <protection locked="0"/>
    </xf>
    <xf numFmtId="3" fontId="14" fillId="9" borderId="15" xfId="3" applyNumberFormat="1" applyFont="1" applyFill="1" applyBorder="1" applyAlignment="1" applyProtection="1">
      <alignment horizontal="right" vertical="center"/>
      <protection locked="0"/>
    </xf>
    <xf numFmtId="3" fontId="14" fillId="9" borderId="21" xfId="3" applyNumberFormat="1" applyFont="1" applyFill="1" applyBorder="1" applyAlignment="1" applyProtection="1">
      <alignment horizontal="right" vertical="center"/>
      <protection locked="0"/>
    </xf>
    <xf numFmtId="3" fontId="14" fillId="9" borderId="21" xfId="3" applyNumberFormat="1" applyFont="1" applyFill="1" applyBorder="1" applyAlignment="1" applyProtection="1">
      <alignment vertical="center"/>
      <protection locked="0"/>
    </xf>
    <xf numFmtId="3" fontId="14" fillId="9" borderId="0" xfId="3" applyNumberFormat="1" applyFont="1" applyFill="1" applyAlignment="1" applyProtection="1">
      <alignment vertical="center"/>
      <protection locked="0"/>
    </xf>
    <xf numFmtId="3" fontId="21" fillId="0" borderId="17" xfId="3" applyNumberFormat="1" applyFont="1" applyBorder="1" applyAlignment="1" applyProtection="1">
      <alignment vertical="center"/>
      <protection locked="0"/>
    </xf>
    <xf numFmtId="3" fontId="14" fillId="0" borderId="29" xfId="3" applyNumberFormat="1" applyFont="1" applyBorder="1" applyAlignment="1" applyProtection="1">
      <alignment vertical="center"/>
      <protection locked="0"/>
    </xf>
    <xf numFmtId="3" fontId="13" fillId="0" borderId="30" xfId="3" applyNumberFormat="1" applyFont="1" applyBorder="1" applyAlignment="1" applyProtection="1">
      <alignment vertical="center"/>
      <protection locked="0"/>
    </xf>
    <xf numFmtId="3" fontId="13" fillId="0" borderId="31" xfId="3" applyNumberFormat="1" applyFont="1" applyBorder="1" applyAlignment="1" applyProtection="1">
      <alignment vertical="center"/>
      <protection locked="0"/>
    </xf>
    <xf numFmtId="3" fontId="15" fillId="5" borderId="14" xfId="4" applyNumberFormat="1" applyFont="1" applyFill="1" applyBorder="1" applyAlignment="1">
      <alignment horizontal="center" vertical="center"/>
    </xf>
    <xf numFmtId="3" fontId="14" fillId="9" borderId="17" xfId="3" quotePrefix="1" applyNumberFormat="1" applyFont="1" applyFill="1" applyBorder="1" applyAlignment="1" applyProtection="1">
      <alignment vertical="center"/>
      <protection locked="0"/>
    </xf>
    <xf numFmtId="164" fontId="14" fillId="4" borderId="22" xfId="3" applyNumberFormat="1" applyFont="1" applyFill="1" applyBorder="1" applyAlignment="1">
      <alignment vertical="center"/>
    </xf>
    <xf numFmtId="3" fontId="14" fillId="0" borderId="17" xfId="3" quotePrefix="1" applyNumberFormat="1" applyFont="1" applyBorder="1" applyAlignment="1" applyProtection="1">
      <alignment vertical="center"/>
      <protection locked="0"/>
    </xf>
    <xf numFmtId="164" fontId="10" fillId="4" borderId="16" xfId="3" applyNumberFormat="1" applyFont="1" applyFill="1" applyBorder="1" applyAlignment="1">
      <alignment vertical="center"/>
    </xf>
    <xf numFmtId="3" fontId="21" fillId="9" borderId="17" xfId="3" applyNumberFormat="1" applyFont="1" applyFill="1" applyBorder="1" applyAlignment="1" applyProtection="1">
      <alignment vertical="center"/>
      <protection locked="0"/>
    </xf>
    <xf numFmtId="3" fontId="22" fillId="0" borderId="32" xfId="2" applyNumberFormat="1" applyFont="1" applyBorder="1"/>
    <xf numFmtId="164" fontId="14" fillId="4" borderId="33" xfId="3" applyNumberFormat="1" applyFont="1" applyFill="1" applyBorder="1" applyAlignment="1">
      <alignment vertical="center"/>
    </xf>
    <xf numFmtId="3" fontId="9" fillId="4" borderId="34" xfId="2" applyNumberFormat="1" applyFont="1" applyFill="1" applyBorder="1" applyAlignment="1">
      <alignment horizontal="left" vertical="center"/>
    </xf>
    <xf numFmtId="3" fontId="23" fillId="0" borderId="35" xfId="3" applyNumberFormat="1" applyFont="1" applyBorder="1" applyAlignment="1">
      <alignment vertical="center"/>
    </xf>
    <xf numFmtId="164" fontId="10" fillId="4" borderId="36" xfId="3" applyNumberFormat="1" applyFont="1" applyFill="1" applyBorder="1" applyAlignment="1">
      <alignment vertical="center"/>
    </xf>
    <xf numFmtId="3" fontId="3" fillId="0" borderId="37" xfId="2" applyNumberFormat="1" applyBorder="1"/>
    <xf numFmtId="0" fontId="25" fillId="10" borderId="0" xfId="2" applyFont="1" applyFill="1" applyAlignment="1">
      <alignment horizontal="left"/>
    </xf>
    <xf numFmtId="3" fontId="2" fillId="0" borderId="0" xfId="3" applyNumberFormat="1" applyFont="1"/>
    <xf numFmtId="0" fontId="3" fillId="2" borderId="0" xfId="2" applyFill="1"/>
    <xf numFmtId="3" fontId="14" fillId="7" borderId="0" xfId="3" applyNumberFormat="1" applyFont="1" applyFill="1" applyAlignment="1" applyProtection="1">
      <alignment vertical="center"/>
      <protection locked="0"/>
    </xf>
    <xf numFmtId="0" fontId="3" fillId="0" borderId="0" xfId="3"/>
    <xf numFmtId="3" fontId="3" fillId="0" borderId="0" xfId="3" applyNumberFormat="1"/>
    <xf numFmtId="3" fontId="0" fillId="0" borderId="0" xfId="3" applyNumberFormat="1" applyFont="1"/>
    <xf numFmtId="0" fontId="5" fillId="0" borderId="0" xfId="2" applyFont="1" applyAlignment="1">
      <alignment horizontal="left" vertical="center" wrapText="1"/>
    </xf>
    <xf numFmtId="0" fontId="3" fillId="0" borderId="0" xfId="2" applyAlignment="1">
      <alignment horizontal="left" vertical="center" wrapText="1"/>
    </xf>
    <xf numFmtId="3" fontId="5" fillId="2" borderId="0" xfId="2" applyNumberFormat="1" applyFont="1" applyFill="1" applyAlignment="1">
      <alignment wrapText="1"/>
    </xf>
    <xf numFmtId="0" fontId="3" fillId="2" borderId="0" xfId="2" applyFill="1" applyAlignment="1">
      <alignment wrapText="1"/>
    </xf>
    <xf numFmtId="0" fontId="24" fillId="0" borderId="0" xfId="2" applyFont="1" applyAlignment="1">
      <alignment horizontal="left" wrapText="1"/>
    </xf>
  </cellXfs>
  <cellStyles count="6">
    <cellStyle name="Lien hypertexte" xfId="5" builtinId="8"/>
    <cellStyle name="Normal" xfId="0" builtinId="0"/>
    <cellStyle name="Normal 3" xfId="2" xr:uid="{BD44DDE1-7CE2-44F9-AD2A-96E3DEBF6BCC}"/>
    <cellStyle name="Normal_PROV2001" xfId="4" xr:uid="{1121CB3D-A542-45C3-9592-8D4514E2B700}"/>
    <cellStyle name="Normal_PROV20012002" xfId="3" xr:uid="{3F76DAD4-F4A3-4B84-9589-AA66EC809E4F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2019300</xdr:colOff>
      <xdr:row>1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B85AD9-E273-403F-AC58-D428D26AD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0"/>
          <a:ext cx="2019300" cy="1343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EcoInfo\STAT\OICA\EXP-PRO-SURVEY\PROBYQUAR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ICA_Survey_PROD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DEFINITIONS"/>
      <sheetName val="CONVENTIONS"/>
      <sheetName val="THE CASE OF CHINA"/>
      <sheetName val="PERIMETER"/>
      <sheetName val="TOTAL"/>
      <sheetName val="PROCARS"/>
      <sheetName val="PROLCV"/>
      <sheetName val="PROHCV"/>
      <sheetName val="PROBC"/>
      <sheetName val="BASEPROTOTAL"/>
      <sheetName val="LAST QUARTERS"/>
      <sheetName val="BASEPROCARS"/>
      <sheetName val="BASEPROLCV"/>
      <sheetName val="BASEPROHCV"/>
      <sheetName val="BASEPROBC"/>
      <sheetName val="GLOBAL CHART"/>
      <sheetName val="DETAILED CHART"/>
      <sheetName val="COUNTRYRANKBASE"/>
      <sheetName val="COUNTRYRANK 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SEPROTOTAL"/>
      <sheetName val="BASEPROCARS"/>
      <sheetName val="BASEPROLCV"/>
      <sheetName val="BASEPROHCV"/>
      <sheetName val="BASEPROBC"/>
    </sheetNames>
    <sheetDataSet>
      <sheetData sheetId="0"/>
      <sheetData sheetId="1"/>
      <sheetData sheetId="2">
        <row r="14">
          <cell r="C14">
            <v>144500</v>
          </cell>
          <cell r="D14">
            <v>158400</v>
          </cell>
        </row>
        <row r="15">
          <cell r="C15">
            <v>265958</v>
          </cell>
          <cell r="D15">
            <v>247020</v>
          </cell>
        </row>
        <row r="16">
          <cell r="C16">
            <v>112000</v>
          </cell>
          <cell r="D16">
            <v>114785</v>
          </cell>
        </row>
        <row r="17">
          <cell r="C17">
            <v>1772641.0000000002</v>
          </cell>
          <cell r="D17">
            <v>1675198</v>
          </cell>
        </row>
        <row r="18">
          <cell r="C18">
            <v>5120409</v>
          </cell>
          <cell r="D18">
            <v>4661328</v>
          </cell>
        </row>
        <row r="19">
          <cell r="C19">
            <v>673196</v>
          </cell>
          <cell r="D19">
            <v>542007</v>
          </cell>
        </row>
        <row r="20">
          <cell r="C20">
            <v>214000</v>
          </cell>
          <cell r="D20">
            <v>176113</v>
          </cell>
        </row>
        <row r="21">
          <cell r="C21">
            <v>234151</v>
          </cell>
          <cell r="D21">
            <v>282142</v>
          </cell>
        </row>
        <row r="22">
          <cell r="C22">
            <v>2267396</v>
          </cell>
          <cell r="D22">
            <v>2248019</v>
          </cell>
        </row>
        <row r="23">
          <cell r="C23">
            <v>291000</v>
          </cell>
          <cell r="D23">
            <v>279000</v>
          </cell>
        </row>
        <row r="24">
          <cell r="C24">
            <v>1519440</v>
          </cell>
          <cell r="D24">
            <v>1303135</v>
          </cell>
        </row>
        <row r="27">
          <cell r="C27">
            <v>1437396</v>
          </cell>
          <cell r="D27">
            <v>1427563</v>
          </cell>
        </row>
        <row r="28">
          <cell r="C28">
            <v>463000</v>
          </cell>
          <cell r="D28">
            <v>498158</v>
          </cell>
        </row>
        <row r="29">
          <cell r="C29">
            <v>451600</v>
          </cell>
          <cell r="D29">
            <v>434700</v>
          </cell>
        </row>
        <row r="30">
          <cell r="C30">
            <v>476769</v>
          </cell>
          <cell r="D30">
            <v>490412</v>
          </cell>
        </row>
        <row r="31">
          <cell r="C31">
            <v>1093215</v>
          </cell>
          <cell r="D31">
            <v>1100000</v>
          </cell>
        </row>
        <row r="32">
          <cell r="C32">
            <v>209378</v>
          </cell>
          <cell r="D32">
            <v>199102</v>
          </cell>
        </row>
        <row r="34">
          <cell r="C34">
            <v>56303</v>
          </cell>
          <cell r="D34">
            <v>34985</v>
          </cell>
        </row>
        <row r="38">
          <cell r="C38">
            <v>1563747</v>
          </cell>
          <cell r="D38">
            <v>1523594</v>
          </cell>
        </row>
        <row r="39">
          <cell r="C39">
            <v>969</v>
          </cell>
          <cell r="D39">
            <v>2360</v>
          </cell>
        </row>
        <row r="40">
          <cell r="C40">
            <v>10941</v>
          </cell>
          <cell r="D40">
            <v>20420</v>
          </cell>
        </row>
        <row r="41">
          <cell r="C41">
            <v>30016</v>
          </cell>
          <cell r="D41">
            <v>44077</v>
          </cell>
        </row>
        <row r="42">
          <cell r="C42">
            <v>5660</v>
          </cell>
          <cell r="D42">
            <v>6254</v>
          </cell>
        </row>
        <row r="43">
          <cell r="C43">
            <v>220667</v>
          </cell>
          <cell r="D43">
            <v>271113</v>
          </cell>
        </row>
        <row r="44">
          <cell r="C44">
            <v>1026571</v>
          </cell>
          <cell r="D44">
            <v>982642</v>
          </cell>
        </row>
        <row r="47">
          <cell r="C47">
            <v>655896</v>
          </cell>
          <cell r="D47">
            <v>461370</v>
          </cell>
        </row>
        <row r="48">
          <cell r="C48">
            <v>1581012</v>
          </cell>
          <cell r="D48">
            <v>1382714</v>
          </cell>
        </row>
        <row r="49">
          <cell r="C49">
            <v>2785164</v>
          </cell>
          <cell r="D49">
            <v>2512780</v>
          </cell>
        </row>
        <row r="52">
          <cell r="C52">
            <v>208573</v>
          </cell>
          <cell r="D52">
            <v>108364</v>
          </cell>
        </row>
        <row r="53">
          <cell r="C53">
            <v>2387967</v>
          </cell>
          <cell r="D53">
            <v>2448490</v>
          </cell>
        </row>
        <row r="55">
          <cell r="C55">
            <v>71676</v>
          </cell>
          <cell r="D55">
            <v>59586</v>
          </cell>
        </row>
        <row r="64">
          <cell r="C64">
            <v>23529423</v>
          </cell>
          <cell r="D64">
            <v>21360193</v>
          </cell>
        </row>
        <row r="65">
          <cell r="C65">
            <v>4032481</v>
          </cell>
          <cell r="D65">
            <v>3623335</v>
          </cell>
        </row>
        <row r="66">
          <cell r="C66">
            <v>1055774</v>
          </cell>
          <cell r="D66">
            <v>1045666</v>
          </cell>
        </row>
        <row r="67">
          <cell r="C67">
            <v>1027000</v>
          </cell>
          <cell r="D67">
            <v>770000</v>
          </cell>
        </row>
        <row r="68">
          <cell r="C68">
            <v>8359286</v>
          </cell>
          <cell r="D68">
            <v>8328756</v>
          </cell>
        </row>
        <row r="69">
          <cell r="C69">
            <v>520526</v>
          </cell>
          <cell r="D69">
            <v>534115</v>
          </cell>
        </row>
        <row r="70">
          <cell r="C70">
            <v>223481</v>
          </cell>
          <cell r="D70">
            <v>156623</v>
          </cell>
        </row>
        <row r="71">
          <cell r="C71"/>
          <cell r="D71"/>
        </row>
        <row r="72">
          <cell r="C72">
            <v>3661730</v>
          </cell>
          <cell r="D72">
            <v>3612587</v>
          </cell>
        </row>
        <row r="73">
          <cell r="C73">
            <v>190052</v>
          </cell>
          <cell r="D73">
            <v>189549</v>
          </cell>
        </row>
        <row r="74">
          <cell r="C74">
            <v>877015</v>
          </cell>
          <cell r="D74">
            <v>795254</v>
          </cell>
        </row>
        <row r="75">
          <cell r="C75">
            <v>146000</v>
          </cell>
          <cell r="D75">
            <v>250000</v>
          </cell>
        </row>
        <row r="79">
          <cell r="C79">
            <v>70597</v>
          </cell>
          <cell r="D79">
            <v>60012</v>
          </cell>
        </row>
        <row r="81">
          <cell r="C81">
            <v>18500</v>
          </cell>
          <cell r="D81">
            <v>18500</v>
          </cell>
        </row>
        <row r="84">
          <cell r="C84">
            <v>366773</v>
          </cell>
          <cell r="D84">
            <v>360110</v>
          </cell>
        </row>
        <row r="86">
          <cell r="C86">
            <v>321097</v>
          </cell>
          <cell r="D86">
            <v>348665</v>
          </cell>
        </row>
        <row r="91">
          <cell r="D91">
            <v>67149196</v>
          </cell>
        </row>
      </sheetData>
      <sheetData sheetId="3">
        <row r="14">
          <cell r="C14"/>
          <cell r="D14"/>
        </row>
        <row r="15">
          <cell r="C15">
            <v>0</v>
          </cell>
          <cell r="D15">
            <v>0</v>
          </cell>
        </row>
        <row r="17">
          <cell r="C17">
            <v>495123</v>
          </cell>
          <cell r="D17">
            <v>527262</v>
          </cell>
        </row>
        <row r="18">
          <cell r="C18"/>
          <cell r="D18"/>
        </row>
        <row r="19">
          <cell r="C19">
            <v>324875</v>
          </cell>
          <cell r="D19">
            <v>312377</v>
          </cell>
        </row>
        <row r="20">
          <cell r="C20"/>
          <cell r="D20"/>
        </row>
        <row r="21">
          <cell r="C21">
            <v>54881</v>
          </cell>
          <cell r="D21">
            <v>58141</v>
          </cell>
        </row>
        <row r="22">
          <cell r="C22">
            <v>496671</v>
          </cell>
          <cell r="D22">
            <v>524504</v>
          </cell>
        </row>
        <row r="23">
          <cell r="C23"/>
          <cell r="D23"/>
        </row>
        <row r="24">
          <cell r="C24">
            <v>64050</v>
          </cell>
          <cell r="D24">
            <v>57442</v>
          </cell>
        </row>
        <row r="27">
          <cell r="C27"/>
          <cell r="D27"/>
        </row>
        <row r="28">
          <cell r="C28"/>
          <cell r="D28"/>
        </row>
        <row r="29">
          <cell r="C29">
            <v>202147</v>
          </cell>
          <cell r="D29">
            <v>207802</v>
          </cell>
        </row>
        <row r="30">
          <cell r="C30"/>
          <cell r="D30"/>
        </row>
        <row r="31">
          <cell r="C31"/>
          <cell r="D31"/>
        </row>
        <row r="32">
          <cell r="C32"/>
          <cell r="D32"/>
        </row>
        <row r="34">
          <cell r="C34">
            <v>106</v>
          </cell>
          <cell r="D34">
            <v>121</v>
          </cell>
        </row>
        <row r="38">
          <cell r="C38">
            <v>125068</v>
          </cell>
          <cell r="D38">
            <v>118494</v>
          </cell>
        </row>
        <row r="39">
          <cell r="C39"/>
          <cell r="D39"/>
        </row>
        <row r="40">
          <cell r="C40"/>
          <cell r="D40"/>
        </row>
        <row r="41">
          <cell r="C41"/>
          <cell r="D41"/>
        </row>
        <row r="42">
          <cell r="C42">
            <v>132</v>
          </cell>
          <cell r="D42">
            <v>136</v>
          </cell>
        </row>
        <row r="43">
          <cell r="C43"/>
          <cell r="D43"/>
        </row>
        <row r="44">
          <cell r="C44">
            <v>486295</v>
          </cell>
          <cell r="D44">
            <v>447874</v>
          </cell>
        </row>
        <row r="47">
          <cell r="C47">
            <v>1348932</v>
          </cell>
          <cell r="D47">
            <v>1431904</v>
          </cell>
        </row>
        <row r="48">
          <cell r="C48">
            <v>2325194</v>
          </cell>
          <cell r="D48">
            <v>2390147</v>
          </cell>
        </row>
        <row r="49">
          <cell r="C49">
            <v>8184822</v>
          </cell>
          <cell r="D49">
            <v>8020873</v>
          </cell>
        </row>
        <row r="52">
          <cell r="C52">
            <v>258076</v>
          </cell>
          <cell r="D52">
            <v>206423</v>
          </cell>
        </row>
        <row r="53">
          <cell r="C53">
            <v>358981</v>
          </cell>
          <cell r="D53">
            <v>355351</v>
          </cell>
        </row>
        <row r="55">
          <cell r="C55"/>
          <cell r="D55"/>
        </row>
        <row r="62">
          <cell r="C62"/>
          <cell r="D62"/>
        </row>
        <row r="64">
          <cell r="C64">
            <v>1995776</v>
          </cell>
          <cell r="D64">
            <v>2002284</v>
          </cell>
        </row>
        <row r="65">
          <cell r="C65">
            <v>665853</v>
          </cell>
          <cell r="D65">
            <v>571428</v>
          </cell>
        </row>
        <row r="66">
          <cell r="C66">
            <v>166338</v>
          </cell>
          <cell r="D66">
            <v>146150</v>
          </cell>
        </row>
        <row r="67">
          <cell r="C67">
            <v>54500</v>
          </cell>
          <cell r="D67">
            <v>40800</v>
          </cell>
        </row>
        <row r="68">
          <cell r="C68">
            <v>843071</v>
          </cell>
          <cell r="D68">
            <v>839895</v>
          </cell>
        </row>
        <row r="69">
          <cell r="C69">
            <v>44445</v>
          </cell>
          <cell r="D69">
            <v>37517</v>
          </cell>
        </row>
        <row r="70">
          <cell r="C70">
            <v>36997</v>
          </cell>
          <cell r="D70">
            <v>25356</v>
          </cell>
        </row>
        <row r="71">
          <cell r="C71"/>
          <cell r="D71"/>
        </row>
        <row r="72">
          <cell r="C72">
            <v>367104</v>
          </cell>
          <cell r="D72">
            <v>338030</v>
          </cell>
        </row>
        <row r="73">
          <cell r="C73">
            <v>57322</v>
          </cell>
          <cell r="D73">
            <v>55896</v>
          </cell>
        </row>
        <row r="74">
          <cell r="C74">
            <v>1290679</v>
          </cell>
          <cell r="D74">
            <v>1218456</v>
          </cell>
        </row>
        <row r="75">
          <cell r="C75">
            <v>91000</v>
          </cell>
          <cell r="D75"/>
        </row>
        <row r="79">
          <cell r="C79"/>
          <cell r="D79"/>
        </row>
        <row r="81">
          <cell r="C81"/>
          <cell r="D81"/>
        </row>
        <row r="84">
          <cell r="C84">
            <v>35312</v>
          </cell>
          <cell r="D84">
            <v>34542</v>
          </cell>
        </row>
        <row r="86">
          <cell r="C86">
            <v>261086</v>
          </cell>
          <cell r="D86">
            <v>254450</v>
          </cell>
        </row>
        <row r="91">
          <cell r="D91">
            <v>20223655</v>
          </cell>
        </row>
      </sheetData>
      <sheetData sheetId="4">
        <row r="14">
          <cell r="C14">
            <v>20400</v>
          </cell>
          <cell r="D14">
            <v>21000</v>
          </cell>
        </row>
        <row r="15">
          <cell r="C15">
            <v>42186</v>
          </cell>
          <cell r="D15">
            <v>38434</v>
          </cell>
        </row>
        <row r="17">
          <cell r="C17"/>
          <cell r="D17"/>
        </row>
        <row r="18">
          <cell r="C18"/>
          <cell r="D18"/>
        </row>
        <row r="19">
          <cell r="C19">
            <v>63886</v>
          </cell>
          <cell r="D19">
            <v>60294</v>
          </cell>
        </row>
        <row r="20">
          <cell r="C20"/>
          <cell r="D20"/>
        </row>
        <row r="21">
          <cell r="C21">
            <v>5334</v>
          </cell>
          <cell r="D21">
            <v>5405</v>
          </cell>
        </row>
        <row r="22">
          <cell r="C22">
            <v>55498</v>
          </cell>
          <cell r="D22">
            <v>49832</v>
          </cell>
        </row>
        <row r="23">
          <cell r="C23"/>
          <cell r="D23"/>
        </row>
        <row r="24">
          <cell r="C24">
            <v>17841</v>
          </cell>
          <cell r="D24">
            <v>18883</v>
          </cell>
        </row>
        <row r="27">
          <cell r="C27">
            <v>598</v>
          </cell>
          <cell r="D27">
            <v>1183</v>
          </cell>
        </row>
        <row r="28">
          <cell r="C28"/>
          <cell r="D28"/>
        </row>
        <row r="29">
          <cell r="C29"/>
          <cell r="D29"/>
        </row>
        <row r="30">
          <cell r="C30"/>
          <cell r="D30"/>
        </row>
        <row r="31">
          <cell r="C31"/>
          <cell r="D31"/>
        </row>
        <row r="32">
          <cell r="C32"/>
          <cell r="D32"/>
        </row>
        <row r="34">
          <cell r="C34">
            <v>40</v>
          </cell>
          <cell r="D34">
            <v>9</v>
          </cell>
        </row>
        <row r="38">
          <cell r="C38">
            <v>66562</v>
          </cell>
          <cell r="D38">
            <v>64201</v>
          </cell>
        </row>
        <row r="39">
          <cell r="C39">
            <v>167</v>
          </cell>
          <cell r="D39">
            <v>163</v>
          </cell>
        </row>
        <row r="40">
          <cell r="C40">
            <v>10921</v>
          </cell>
          <cell r="D40">
            <v>8798</v>
          </cell>
        </row>
        <row r="41">
          <cell r="C41">
            <v>1173</v>
          </cell>
          <cell r="D41">
            <v>4247</v>
          </cell>
        </row>
        <row r="42">
          <cell r="C42"/>
          <cell r="D42"/>
        </row>
        <row r="43">
          <cell r="C43"/>
          <cell r="D43"/>
        </row>
        <row r="44">
          <cell r="C44">
            <v>25537</v>
          </cell>
          <cell r="D44">
            <v>19003</v>
          </cell>
        </row>
        <row r="47">
          <cell r="C47">
            <v>20966</v>
          </cell>
          <cell r="D47">
            <v>23311</v>
          </cell>
        </row>
        <row r="48">
          <cell r="C48">
            <v>194564</v>
          </cell>
          <cell r="D48">
            <v>213933</v>
          </cell>
        </row>
        <row r="49">
          <cell r="C49">
            <v>327925</v>
          </cell>
          <cell r="D49">
            <v>346366</v>
          </cell>
        </row>
        <row r="52">
          <cell r="C52"/>
          <cell r="D52"/>
        </row>
        <row r="53">
          <cell r="C53">
            <v>105534</v>
          </cell>
          <cell r="D53">
            <v>113476</v>
          </cell>
        </row>
        <row r="55">
          <cell r="C55">
            <v>3800</v>
          </cell>
        </row>
        <row r="62">
          <cell r="C62">
            <v>6371</v>
          </cell>
          <cell r="D62">
            <v>5606</v>
          </cell>
        </row>
        <row r="64">
          <cell r="C64">
            <v>2130880</v>
          </cell>
          <cell r="D64">
            <v>2217847</v>
          </cell>
        </row>
        <row r="65">
          <cell r="C65">
            <v>403871</v>
          </cell>
          <cell r="D65">
            <v>276921</v>
          </cell>
        </row>
        <row r="66">
          <cell r="C66">
            <v>118142</v>
          </cell>
          <cell r="D66">
            <v>91757</v>
          </cell>
        </row>
        <row r="67">
          <cell r="C67">
            <v>12830</v>
          </cell>
          <cell r="D67">
            <v>9600</v>
          </cell>
        </row>
        <row r="68">
          <cell r="C68">
            <v>517641</v>
          </cell>
          <cell r="D68">
            <v>506393</v>
          </cell>
        </row>
        <row r="69">
          <cell r="C69"/>
          <cell r="D69"/>
        </row>
        <row r="70">
          <cell r="C70">
            <v>8424</v>
          </cell>
          <cell r="D70">
            <v>4013</v>
          </cell>
        </row>
        <row r="71">
          <cell r="C71">
            <v>8400</v>
          </cell>
          <cell r="D71">
            <v>8400</v>
          </cell>
        </row>
        <row r="72">
          <cell r="C72"/>
          <cell r="D72"/>
        </row>
        <row r="73">
          <cell r="C73">
            <v>5867</v>
          </cell>
          <cell r="D73">
            <v>5859</v>
          </cell>
        </row>
        <row r="74">
          <cell r="C74"/>
          <cell r="D74"/>
        </row>
        <row r="75">
          <cell r="C75"/>
          <cell r="D75"/>
        </row>
        <row r="79">
          <cell r="C79"/>
          <cell r="D79"/>
        </row>
        <row r="81">
          <cell r="C81"/>
          <cell r="D81"/>
        </row>
        <row r="84">
          <cell r="C84"/>
          <cell r="D84"/>
        </row>
        <row r="86">
          <cell r="C86">
            <v>27493</v>
          </cell>
          <cell r="D86">
            <v>27872</v>
          </cell>
        </row>
        <row r="91">
          <cell r="D91">
            <v>4142806</v>
          </cell>
        </row>
      </sheetData>
      <sheetData sheetId="5">
        <row r="14">
          <cell r="C14"/>
          <cell r="D14"/>
        </row>
        <row r="15">
          <cell r="C15">
            <v>349</v>
          </cell>
          <cell r="D15">
            <v>343</v>
          </cell>
        </row>
        <row r="16">
          <cell r="C16"/>
          <cell r="D16"/>
        </row>
        <row r="17">
          <cell r="C17"/>
          <cell r="D17"/>
        </row>
        <row r="18">
          <cell r="C18"/>
          <cell r="D18"/>
        </row>
        <row r="19">
          <cell r="C19">
            <v>375</v>
          </cell>
          <cell r="D19">
            <v>627</v>
          </cell>
        </row>
        <row r="20">
          <cell r="C20"/>
          <cell r="D20"/>
        </row>
        <row r="21">
          <cell r="C21">
            <v>24</v>
          </cell>
          <cell r="D21">
            <v>16</v>
          </cell>
        </row>
        <row r="22">
          <cell r="C22">
            <v>0</v>
          </cell>
          <cell r="D22">
            <v>0</v>
          </cell>
        </row>
        <row r="23">
          <cell r="C23"/>
          <cell r="D23"/>
        </row>
        <row r="24">
          <cell r="C24">
            <v>2997</v>
          </cell>
          <cell r="D24">
            <v>1945</v>
          </cell>
        </row>
        <row r="27">
          <cell r="C27">
            <v>4890</v>
          </cell>
          <cell r="D27">
            <v>5217</v>
          </cell>
        </row>
        <row r="28">
          <cell r="C28"/>
          <cell r="D28"/>
        </row>
        <row r="29">
          <cell r="C29">
            <v>5905</v>
          </cell>
          <cell r="D29">
            <v>7362</v>
          </cell>
        </row>
        <row r="30">
          <cell r="C30">
            <v>0</v>
          </cell>
          <cell r="D30">
            <v>0</v>
          </cell>
        </row>
        <row r="31">
          <cell r="C31">
            <v>0</v>
          </cell>
          <cell r="D31">
            <v>0</v>
          </cell>
        </row>
        <row r="32">
          <cell r="C32"/>
          <cell r="D32"/>
        </row>
        <row r="34">
          <cell r="C34">
            <v>0</v>
          </cell>
          <cell r="D34">
            <v>0</v>
          </cell>
        </row>
        <row r="38">
          <cell r="C38">
            <v>13169</v>
          </cell>
          <cell r="D38">
            <v>13495</v>
          </cell>
        </row>
        <row r="39">
          <cell r="C39">
            <v>0</v>
          </cell>
          <cell r="D39">
            <v>0</v>
          </cell>
        </row>
        <row r="40">
          <cell r="C40">
            <v>1373</v>
          </cell>
          <cell r="D40">
            <v>1269</v>
          </cell>
        </row>
        <row r="41">
          <cell r="C41">
            <v>356</v>
          </cell>
          <cell r="D41">
            <v>1076</v>
          </cell>
        </row>
        <row r="42">
          <cell r="C42">
            <v>831</v>
          </cell>
          <cell r="D42">
            <v>875</v>
          </cell>
        </row>
        <row r="43">
          <cell r="C43">
            <v>0</v>
          </cell>
          <cell r="D43">
            <v>0</v>
          </cell>
        </row>
        <row r="44">
          <cell r="C44">
            <v>11857</v>
          </cell>
          <cell r="D44">
            <v>11725</v>
          </cell>
        </row>
        <row r="47">
          <cell r="C47"/>
          <cell r="D47"/>
        </row>
        <row r="48">
          <cell r="C48"/>
          <cell r="D48"/>
        </row>
        <row r="49">
          <cell r="C49">
            <v>0</v>
          </cell>
          <cell r="D49">
            <v>0</v>
          </cell>
        </row>
        <row r="52">
          <cell r="C52"/>
          <cell r="D52"/>
        </row>
        <row r="53">
          <cell r="C53">
            <v>28536</v>
          </cell>
          <cell r="D53">
            <v>27671</v>
          </cell>
        </row>
        <row r="55">
          <cell r="C55"/>
          <cell r="D55"/>
        </row>
        <row r="62">
          <cell r="C62">
            <v>0</v>
          </cell>
          <cell r="D62">
            <v>0</v>
          </cell>
        </row>
        <row r="64">
          <cell r="C64">
            <v>153117</v>
          </cell>
          <cell r="D64">
            <v>140341</v>
          </cell>
        </row>
        <row r="65">
          <cell r="C65">
            <v>40604</v>
          </cell>
          <cell r="D65">
            <v>44333</v>
          </cell>
        </row>
        <row r="66">
          <cell r="C66">
            <v>3460</v>
          </cell>
          <cell r="D66">
            <v>3275</v>
          </cell>
        </row>
        <row r="67">
          <cell r="C67">
            <v>880</v>
          </cell>
          <cell r="D67">
            <v>660</v>
          </cell>
        </row>
        <row r="68">
          <cell r="C68">
            <v>9596</v>
          </cell>
          <cell r="D68">
            <v>9254</v>
          </cell>
        </row>
        <row r="69">
          <cell r="C69"/>
          <cell r="D69"/>
        </row>
        <row r="70">
          <cell r="C70">
            <v>890</v>
          </cell>
          <cell r="D70">
            <v>724</v>
          </cell>
        </row>
        <row r="71">
          <cell r="C71"/>
          <cell r="D71"/>
        </row>
        <row r="72">
          <cell r="C72"/>
          <cell r="D72"/>
        </row>
        <row r="73">
          <cell r="C73"/>
          <cell r="D73"/>
        </row>
        <row r="74">
          <cell r="C74"/>
          <cell r="D74"/>
        </row>
        <row r="75">
          <cell r="C75"/>
          <cell r="D75"/>
        </row>
        <row r="79">
          <cell r="C79"/>
          <cell r="D79"/>
        </row>
        <row r="81">
          <cell r="C81"/>
          <cell r="D81"/>
        </row>
        <row r="84">
          <cell r="C84"/>
          <cell r="D84"/>
        </row>
        <row r="86">
          <cell r="C86">
            <v>1178</v>
          </cell>
          <cell r="D86">
            <v>996</v>
          </cell>
        </row>
        <row r="91">
          <cell r="D91">
            <v>271204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ABFE-9407-4C69-B9DC-9283CE08E931}">
  <sheetPr>
    <pageSetUpPr fitToPage="1"/>
  </sheetPr>
  <dimension ref="A1:H108"/>
  <sheetViews>
    <sheetView tabSelected="1" zoomScale="50" zoomScaleNormal="50" workbookViewId="0">
      <selection activeCell="B2" sqref="B2"/>
    </sheetView>
  </sheetViews>
  <sheetFormatPr baseColWidth="10" defaultColWidth="38.140625" defaultRowHeight="15.75" x14ac:dyDescent="0.25"/>
  <cols>
    <col min="1" max="1" width="38.140625" style="1" customWidth="1"/>
    <col min="2" max="2" width="110.140625" style="1" customWidth="1"/>
    <col min="3" max="3" width="44.85546875" style="95" customWidth="1"/>
    <col min="4" max="4" width="38.140625" style="95" customWidth="1"/>
    <col min="5" max="5" width="38.140625" style="1" customWidth="1"/>
    <col min="6" max="257" width="38.140625" style="1"/>
    <col min="258" max="258" width="110.140625" style="1" customWidth="1"/>
    <col min="259" max="259" width="44.85546875" style="1" customWidth="1"/>
    <col min="260" max="513" width="38.140625" style="1"/>
    <col min="514" max="514" width="110.140625" style="1" customWidth="1"/>
    <col min="515" max="515" width="44.85546875" style="1" customWidth="1"/>
    <col min="516" max="769" width="38.140625" style="1"/>
    <col min="770" max="770" width="110.140625" style="1" customWidth="1"/>
    <col min="771" max="771" width="44.85546875" style="1" customWidth="1"/>
    <col min="772" max="1025" width="38.140625" style="1"/>
    <col min="1026" max="1026" width="110.140625" style="1" customWidth="1"/>
    <col min="1027" max="1027" width="44.85546875" style="1" customWidth="1"/>
    <col min="1028" max="1281" width="38.140625" style="1"/>
    <col min="1282" max="1282" width="110.140625" style="1" customWidth="1"/>
    <col min="1283" max="1283" width="44.85546875" style="1" customWidth="1"/>
    <col min="1284" max="1537" width="38.140625" style="1"/>
    <col min="1538" max="1538" width="110.140625" style="1" customWidth="1"/>
    <col min="1539" max="1539" width="44.85546875" style="1" customWidth="1"/>
    <col min="1540" max="1793" width="38.140625" style="1"/>
    <col min="1794" max="1794" width="110.140625" style="1" customWidth="1"/>
    <col min="1795" max="1795" width="44.85546875" style="1" customWidth="1"/>
    <col min="1796" max="2049" width="38.140625" style="1"/>
    <col min="2050" max="2050" width="110.140625" style="1" customWidth="1"/>
    <col min="2051" max="2051" width="44.85546875" style="1" customWidth="1"/>
    <col min="2052" max="2305" width="38.140625" style="1"/>
    <col min="2306" max="2306" width="110.140625" style="1" customWidth="1"/>
    <col min="2307" max="2307" width="44.85546875" style="1" customWidth="1"/>
    <col min="2308" max="2561" width="38.140625" style="1"/>
    <col min="2562" max="2562" width="110.140625" style="1" customWidth="1"/>
    <col min="2563" max="2563" width="44.85546875" style="1" customWidth="1"/>
    <col min="2564" max="2817" width="38.140625" style="1"/>
    <col min="2818" max="2818" width="110.140625" style="1" customWidth="1"/>
    <col min="2819" max="2819" width="44.85546875" style="1" customWidth="1"/>
    <col min="2820" max="3073" width="38.140625" style="1"/>
    <col min="3074" max="3074" width="110.140625" style="1" customWidth="1"/>
    <col min="3075" max="3075" width="44.85546875" style="1" customWidth="1"/>
    <col min="3076" max="3329" width="38.140625" style="1"/>
    <col min="3330" max="3330" width="110.140625" style="1" customWidth="1"/>
    <col min="3331" max="3331" width="44.85546875" style="1" customWidth="1"/>
    <col min="3332" max="3585" width="38.140625" style="1"/>
    <col min="3586" max="3586" width="110.140625" style="1" customWidth="1"/>
    <col min="3587" max="3587" width="44.85546875" style="1" customWidth="1"/>
    <col min="3588" max="3841" width="38.140625" style="1"/>
    <col min="3842" max="3842" width="110.140625" style="1" customWidth="1"/>
    <col min="3843" max="3843" width="44.85546875" style="1" customWidth="1"/>
    <col min="3844" max="4097" width="38.140625" style="1"/>
    <col min="4098" max="4098" width="110.140625" style="1" customWidth="1"/>
    <col min="4099" max="4099" width="44.85546875" style="1" customWidth="1"/>
    <col min="4100" max="4353" width="38.140625" style="1"/>
    <col min="4354" max="4354" width="110.140625" style="1" customWidth="1"/>
    <col min="4355" max="4355" width="44.85546875" style="1" customWidth="1"/>
    <col min="4356" max="4609" width="38.140625" style="1"/>
    <col min="4610" max="4610" width="110.140625" style="1" customWidth="1"/>
    <col min="4611" max="4611" width="44.85546875" style="1" customWidth="1"/>
    <col min="4612" max="4865" width="38.140625" style="1"/>
    <col min="4866" max="4866" width="110.140625" style="1" customWidth="1"/>
    <col min="4867" max="4867" width="44.85546875" style="1" customWidth="1"/>
    <col min="4868" max="5121" width="38.140625" style="1"/>
    <col min="5122" max="5122" width="110.140625" style="1" customWidth="1"/>
    <col min="5123" max="5123" width="44.85546875" style="1" customWidth="1"/>
    <col min="5124" max="5377" width="38.140625" style="1"/>
    <col min="5378" max="5378" width="110.140625" style="1" customWidth="1"/>
    <col min="5379" max="5379" width="44.85546875" style="1" customWidth="1"/>
    <col min="5380" max="5633" width="38.140625" style="1"/>
    <col min="5634" max="5634" width="110.140625" style="1" customWidth="1"/>
    <col min="5635" max="5635" width="44.85546875" style="1" customWidth="1"/>
    <col min="5636" max="5889" width="38.140625" style="1"/>
    <col min="5890" max="5890" width="110.140625" style="1" customWidth="1"/>
    <col min="5891" max="5891" width="44.85546875" style="1" customWidth="1"/>
    <col min="5892" max="6145" width="38.140625" style="1"/>
    <col min="6146" max="6146" width="110.140625" style="1" customWidth="1"/>
    <col min="6147" max="6147" width="44.85546875" style="1" customWidth="1"/>
    <col min="6148" max="6401" width="38.140625" style="1"/>
    <col min="6402" max="6402" width="110.140625" style="1" customWidth="1"/>
    <col min="6403" max="6403" width="44.85546875" style="1" customWidth="1"/>
    <col min="6404" max="6657" width="38.140625" style="1"/>
    <col min="6658" max="6658" width="110.140625" style="1" customWidth="1"/>
    <col min="6659" max="6659" width="44.85546875" style="1" customWidth="1"/>
    <col min="6660" max="6913" width="38.140625" style="1"/>
    <col min="6914" max="6914" width="110.140625" style="1" customWidth="1"/>
    <col min="6915" max="6915" width="44.85546875" style="1" customWidth="1"/>
    <col min="6916" max="7169" width="38.140625" style="1"/>
    <col min="7170" max="7170" width="110.140625" style="1" customWidth="1"/>
    <col min="7171" max="7171" width="44.85546875" style="1" customWidth="1"/>
    <col min="7172" max="7425" width="38.140625" style="1"/>
    <col min="7426" max="7426" width="110.140625" style="1" customWidth="1"/>
    <col min="7427" max="7427" width="44.85546875" style="1" customWidth="1"/>
    <col min="7428" max="7681" width="38.140625" style="1"/>
    <col min="7682" max="7682" width="110.140625" style="1" customWidth="1"/>
    <col min="7683" max="7683" width="44.85546875" style="1" customWidth="1"/>
    <col min="7684" max="7937" width="38.140625" style="1"/>
    <col min="7938" max="7938" width="110.140625" style="1" customWidth="1"/>
    <col min="7939" max="7939" width="44.85546875" style="1" customWidth="1"/>
    <col min="7940" max="8193" width="38.140625" style="1"/>
    <col min="8194" max="8194" width="110.140625" style="1" customWidth="1"/>
    <col min="8195" max="8195" width="44.85546875" style="1" customWidth="1"/>
    <col min="8196" max="8449" width="38.140625" style="1"/>
    <col min="8450" max="8450" width="110.140625" style="1" customWidth="1"/>
    <col min="8451" max="8451" width="44.85546875" style="1" customWidth="1"/>
    <col min="8452" max="8705" width="38.140625" style="1"/>
    <col min="8706" max="8706" width="110.140625" style="1" customWidth="1"/>
    <col min="8707" max="8707" width="44.85546875" style="1" customWidth="1"/>
    <col min="8708" max="8961" width="38.140625" style="1"/>
    <col min="8962" max="8962" width="110.140625" style="1" customWidth="1"/>
    <col min="8963" max="8963" width="44.85546875" style="1" customWidth="1"/>
    <col min="8964" max="9217" width="38.140625" style="1"/>
    <col min="9218" max="9218" width="110.140625" style="1" customWidth="1"/>
    <col min="9219" max="9219" width="44.85546875" style="1" customWidth="1"/>
    <col min="9220" max="9473" width="38.140625" style="1"/>
    <col min="9474" max="9474" width="110.140625" style="1" customWidth="1"/>
    <col min="9475" max="9475" width="44.85546875" style="1" customWidth="1"/>
    <col min="9476" max="9729" width="38.140625" style="1"/>
    <col min="9730" max="9730" width="110.140625" style="1" customWidth="1"/>
    <col min="9731" max="9731" width="44.85546875" style="1" customWidth="1"/>
    <col min="9732" max="9985" width="38.140625" style="1"/>
    <col min="9986" max="9986" width="110.140625" style="1" customWidth="1"/>
    <col min="9987" max="9987" width="44.85546875" style="1" customWidth="1"/>
    <col min="9988" max="10241" width="38.140625" style="1"/>
    <col min="10242" max="10242" width="110.140625" style="1" customWidth="1"/>
    <col min="10243" max="10243" width="44.85546875" style="1" customWidth="1"/>
    <col min="10244" max="10497" width="38.140625" style="1"/>
    <col min="10498" max="10498" width="110.140625" style="1" customWidth="1"/>
    <col min="10499" max="10499" width="44.85546875" style="1" customWidth="1"/>
    <col min="10500" max="10753" width="38.140625" style="1"/>
    <col min="10754" max="10754" width="110.140625" style="1" customWidth="1"/>
    <col min="10755" max="10755" width="44.85546875" style="1" customWidth="1"/>
    <col min="10756" max="11009" width="38.140625" style="1"/>
    <col min="11010" max="11010" width="110.140625" style="1" customWidth="1"/>
    <col min="11011" max="11011" width="44.85546875" style="1" customWidth="1"/>
    <col min="11012" max="11265" width="38.140625" style="1"/>
    <col min="11266" max="11266" width="110.140625" style="1" customWidth="1"/>
    <col min="11267" max="11267" width="44.85546875" style="1" customWidth="1"/>
    <col min="11268" max="11521" width="38.140625" style="1"/>
    <col min="11522" max="11522" width="110.140625" style="1" customWidth="1"/>
    <col min="11523" max="11523" width="44.85546875" style="1" customWidth="1"/>
    <col min="11524" max="11777" width="38.140625" style="1"/>
    <col min="11778" max="11778" width="110.140625" style="1" customWidth="1"/>
    <col min="11779" max="11779" width="44.85546875" style="1" customWidth="1"/>
    <col min="11780" max="12033" width="38.140625" style="1"/>
    <col min="12034" max="12034" width="110.140625" style="1" customWidth="1"/>
    <col min="12035" max="12035" width="44.85546875" style="1" customWidth="1"/>
    <col min="12036" max="12289" width="38.140625" style="1"/>
    <col min="12290" max="12290" width="110.140625" style="1" customWidth="1"/>
    <col min="12291" max="12291" width="44.85546875" style="1" customWidth="1"/>
    <col min="12292" max="12545" width="38.140625" style="1"/>
    <col min="12546" max="12546" width="110.140625" style="1" customWidth="1"/>
    <col min="12547" max="12547" width="44.85546875" style="1" customWidth="1"/>
    <col min="12548" max="12801" width="38.140625" style="1"/>
    <col min="12802" max="12802" width="110.140625" style="1" customWidth="1"/>
    <col min="12803" max="12803" width="44.85546875" style="1" customWidth="1"/>
    <col min="12804" max="13057" width="38.140625" style="1"/>
    <col min="13058" max="13058" width="110.140625" style="1" customWidth="1"/>
    <col min="13059" max="13059" width="44.85546875" style="1" customWidth="1"/>
    <col min="13060" max="13313" width="38.140625" style="1"/>
    <col min="13314" max="13314" width="110.140625" style="1" customWidth="1"/>
    <col min="13315" max="13315" width="44.85546875" style="1" customWidth="1"/>
    <col min="13316" max="13569" width="38.140625" style="1"/>
    <col min="13570" max="13570" width="110.140625" style="1" customWidth="1"/>
    <col min="13571" max="13571" width="44.85546875" style="1" customWidth="1"/>
    <col min="13572" max="13825" width="38.140625" style="1"/>
    <col min="13826" max="13826" width="110.140625" style="1" customWidth="1"/>
    <col min="13827" max="13827" width="44.85546875" style="1" customWidth="1"/>
    <col min="13828" max="14081" width="38.140625" style="1"/>
    <col min="14082" max="14082" width="110.140625" style="1" customWidth="1"/>
    <col min="14083" max="14083" width="44.85546875" style="1" customWidth="1"/>
    <col min="14084" max="14337" width="38.140625" style="1"/>
    <col min="14338" max="14338" width="110.140625" style="1" customWidth="1"/>
    <col min="14339" max="14339" width="44.85546875" style="1" customWidth="1"/>
    <col min="14340" max="14593" width="38.140625" style="1"/>
    <col min="14594" max="14594" width="110.140625" style="1" customWidth="1"/>
    <col min="14595" max="14595" width="44.85546875" style="1" customWidth="1"/>
    <col min="14596" max="14849" width="38.140625" style="1"/>
    <col min="14850" max="14850" width="110.140625" style="1" customWidth="1"/>
    <col min="14851" max="14851" width="44.85546875" style="1" customWidth="1"/>
    <col min="14852" max="15105" width="38.140625" style="1"/>
    <col min="15106" max="15106" width="110.140625" style="1" customWidth="1"/>
    <col min="15107" max="15107" width="44.85546875" style="1" customWidth="1"/>
    <col min="15108" max="15361" width="38.140625" style="1"/>
    <col min="15362" max="15362" width="110.140625" style="1" customWidth="1"/>
    <col min="15363" max="15363" width="44.85546875" style="1" customWidth="1"/>
    <col min="15364" max="15617" width="38.140625" style="1"/>
    <col min="15618" max="15618" width="110.140625" style="1" customWidth="1"/>
    <col min="15619" max="15619" width="44.85546875" style="1" customWidth="1"/>
    <col min="15620" max="15873" width="38.140625" style="1"/>
    <col min="15874" max="15874" width="110.140625" style="1" customWidth="1"/>
    <col min="15875" max="15875" width="44.85546875" style="1" customWidth="1"/>
    <col min="15876" max="16129" width="38.140625" style="1"/>
    <col min="16130" max="16130" width="110.140625" style="1" customWidth="1"/>
    <col min="16131" max="16131" width="44.85546875" style="1" customWidth="1"/>
    <col min="16132" max="16384" width="38.140625" style="1"/>
  </cols>
  <sheetData>
    <row r="1" spans="1:6" ht="99" customHeight="1" x14ac:dyDescent="0.25">
      <c r="B1" s="2" t="s">
        <v>0</v>
      </c>
      <c r="C1" s="98" t="s">
        <v>1</v>
      </c>
      <c r="D1" s="99"/>
      <c r="E1" s="99"/>
    </row>
    <row r="2" spans="1:6" ht="28.5" customHeight="1" x14ac:dyDescent="0.45">
      <c r="B2" s="3"/>
      <c r="C2" s="4" t="s">
        <v>2</v>
      </c>
      <c r="D2" s="5"/>
      <c r="E2" s="5"/>
    </row>
    <row r="3" spans="1:6" ht="30.6" customHeight="1" thickBot="1" x14ac:dyDescent="0.5">
      <c r="B3" s="100"/>
      <c r="C3" s="101"/>
      <c r="D3" s="6"/>
      <c r="E3" s="6"/>
    </row>
    <row r="4" spans="1:6" s="10" customFormat="1" ht="49.5" customHeight="1" thickBot="1" x14ac:dyDescent="0.3">
      <c r="A4" s="1"/>
      <c r="B4" s="7" t="s">
        <v>3</v>
      </c>
      <c r="C4" s="8" t="s">
        <v>4</v>
      </c>
      <c r="D4" s="8" t="s">
        <v>5</v>
      </c>
      <c r="E4" s="9" t="s">
        <v>6</v>
      </c>
    </row>
    <row r="5" spans="1:6" s="14" customFormat="1" ht="39.950000000000003" customHeight="1" thickTop="1" thickBot="1" x14ac:dyDescent="0.3">
      <c r="A5" s="1"/>
      <c r="B5" s="11" t="s">
        <v>7</v>
      </c>
      <c r="C5" s="12" t="s">
        <v>8</v>
      </c>
      <c r="D5" s="12" t="s">
        <v>8</v>
      </c>
      <c r="E5" s="13" t="s">
        <v>9</v>
      </c>
    </row>
    <row r="6" spans="1:6" s="14" customFormat="1" ht="39.950000000000003" customHeight="1" thickTop="1" x14ac:dyDescent="0.25">
      <c r="A6" s="1"/>
      <c r="B6" s="15" t="s">
        <v>10</v>
      </c>
      <c r="C6" s="16">
        <f>C7+C33</f>
        <v>22262540</v>
      </c>
      <c r="D6" s="16">
        <f>D7+D33</f>
        <v>21312082</v>
      </c>
      <c r="E6" s="17">
        <f>D6/C6-1</f>
        <v>-4.2693151814662711E-2</v>
      </c>
      <c r="F6" s="18"/>
    </row>
    <row r="7" spans="1:6" s="20" customFormat="1" ht="30" customHeight="1" x14ac:dyDescent="0.25">
      <c r="A7" s="1"/>
      <c r="B7" s="19" t="s">
        <v>11</v>
      </c>
      <c r="C7" s="16">
        <f>C8+C25</f>
        <v>18604079</v>
      </c>
      <c r="D7" s="16">
        <f>D8+D25</f>
        <v>17735151</v>
      </c>
      <c r="E7" s="17">
        <f>D7/C7-1</f>
        <v>-4.6706316394377834E-2</v>
      </c>
    </row>
    <row r="8" spans="1:6" s="22" customFormat="1" ht="20.100000000000001" customHeight="1" x14ac:dyDescent="0.25">
      <c r="A8" s="1"/>
      <c r="B8" s="19" t="s">
        <v>12</v>
      </c>
      <c r="C8" s="21">
        <f>SUM(C14:C24)</f>
        <v>14259181</v>
      </c>
      <c r="D8" s="21">
        <f>SUM(D14:D24)</f>
        <v>13363652</v>
      </c>
      <c r="E8" s="17">
        <f>D8/C8-1</f>
        <v>-6.2803677153687842E-2</v>
      </c>
    </row>
    <row r="9" spans="1:6" s="22" customFormat="1" ht="20.100000000000001" customHeight="1" x14ac:dyDescent="0.25">
      <c r="A9" s="1"/>
      <c r="B9" s="23" t="s">
        <v>13</v>
      </c>
      <c r="C9" s="24"/>
      <c r="D9" s="24"/>
      <c r="E9" s="25" t="s">
        <v>6</v>
      </c>
    </row>
    <row r="10" spans="1:6" s="22" customFormat="1" ht="20.100000000000001" customHeight="1" x14ac:dyDescent="0.25">
      <c r="A10" s="1"/>
      <c r="B10" s="23" t="s">
        <v>14</v>
      </c>
      <c r="C10" s="24"/>
      <c r="D10" s="24"/>
      <c r="E10" s="25" t="s">
        <v>6</v>
      </c>
    </row>
    <row r="11" spans="1:6" s="22" customFormat="1" ht="20.100000000000001" customHeight="1" x14ac:dyDescent="0.25">
      <c r="A11" s="1"/>
      <c r="B11" s="23" t="s">
        <v>15</v>
      </c>
      <c r="C11" s="26"/>
      <c r="D11" s="26"/>
      <c r="E11" s="25" t="s">
        <v>6</v>
      </c>
    </row>
    <row r="12" spans="1:6" s="22" customFormat="1" ht="20.100000000000001" customHeight="1" x14ac:dyDescent="0.25">
      <c r="A12" s="1"/>
      <c r="B12" s="23" t="s">
        <v>16</v>
      </c>
      <c r="C12" s="24"/>
      <c r="D12" s="24"/>
      <c r="E12" s="25" t="s">
        <v>6</v>
      </c>
    </row>
    <row r="13" spans="1:6" s="10" customFormat="1" ht="20.100000000000001" customHeight="1" x14ac:dyDescent="0.25">
      <c r="A13" s="1"/>
      <c r="B13" s="23" t="s">
        <v>17</v>
      </c>
      <c r="C13" s="24"/>
      <c r="D13" s="24"/>
      <c r="E13" s="27" t="s">
        <v>6</v>
      </c>
    </row>
    <row r="14" spans="1:6" s="10" customFormat="1" ht="24.6" customHeight="1" x14ac:dyDescent="0.25">
      <c r="A14" s="1"/>
      <c r="B14" s="28" t="s">
        <v>18</v>
      </c>
      <c r="C14" s="29">
        <f>SUM([2]BASEPROCARS!C14+[2]BASEPROLCV!C14+[2]BASEPROHCV!C14+[2]BASEPROBC!C14)</f>
        <v>164900</v>
      </c>
      <c r="D14" s="29">
        <f>SUM([2]BASEPROCARS!D14+[2]BASEPROLCV!D14+[2]BASEPROHCV!D14+[2]BASEPROBC!D14)</f>
        <v>179400</v>
      </c>
      <c r="E14" s="30">
        <f t="shared" ref="E14:E25" si="0">D14/C14-1</f>
        <v>8.7932080048514161E-2</v>
      </c>
    </row>
    <row r="15" spans="1:6" s="10" customFormat="1" ht="24.6" customHeight="1" x14ac:dyDescent="0.25">
      <c r="A15" s="1"/>
      <c r="B15" s="28" t="s">
        <v>19</v>
      </c>
      <c r="C15" s="29">
        <f>SUM([2]BASEPROCARS!C15+[2]BASEPROLCV!C15+[2]BASEPROHCV!C15+[2]BASEPROBC!C15)</f>
        <v>308493</v>
      </c>
      <c r="D15" s="31">
        <f>SUM([2]BASEPROCARS!D15+[2]BASEPROLCV!D15+[2]BASEPROHCV!D15+[2]BASEPROBC!D15)</f>
        <v>285797</v>
      </c>
      <c r="E15" s="30">
        <f t="shared" si="0"/>
        <v>-7.3570551033572906E-2</v>
      </c>
    </row>
    <row r="16" spans="1:6" s="10" customFormat="1" ht="24.95" customHeight="1" x14ac:dyDescent="0.25">
      <c r="A16" s="1"/>
      <c r="B16" s="28" t="s">
        <v>20</v>
      </c>
      <c r="C16" s="29">
        <f>SUM([2]BASEPROCARS!C16+[2]BASEPROBC!C16)</f>
        <v>112000</v>
      </c>
      <c r="D16" s="31">
        <f>SUM([2]BASEPROCARS!D16+[2]BASEPROBC!D16)</f>
        <v>114785</v>
      </c>
      <c r="E16" s="30">
        <f t="shared" si="0"/>
        <v>2.4866071428571335E-2</v>
      </c>
    </row>
    <row r="17" spans="1:7" s="10" customFormat="1" ht="24.95" customHeight="1" x14ac:dyDescent="0.25">
      <c r="A17" s="1"/>
      <c r="B17" s="32" t="s">
        <v>21</v>
      </c>
      <c r="C17" s="29">
        <f>SUM([2]BASEPROCARS!C17+[2]BASEPROLCV!C17+[2]BASEPROHCV!C17+[2]BASEPROBC!C17)</f>
        <v>2267764</v>
      </c>
      <c r="D17" s="29">
        <f>SUM([2]BASEPROCARS!D17+[2]BASEPROLCV!D17+[2]BASEPROHCV!D17+[2]BASEPROBC!D17)</f>
        <v>2202460</v>
      </c>
      <c r="E17" s="30">
        <f t="shared" si="0"/>
        <v>-2.8796647270174502E-2</v>
      </c>
    </row>
    <row r="18" spans="1:7" s="10" customFormat="1" ht="24.95" customHeight="1" x14ac:dyDescent="0.25">
      <c r="A18" s="1"/>
      <c r="B18" s="32" t="s">
        <v>22</v>
      </c>
      <c r="C18" s="33">
        <f>SUM([2]BASEPROCARS!C18+[2]BASEPROLCV!C18+[2]BASEPROHCV!C18+[2]BASEPROBC!C18)</f>
        <v>5120409</v>
      </c>
      <c r="D18" s="33">
        <f>SUM([2]BASEPROCARS!D18+[2]BASEPROLCV!D18+[2]BASEPROHCV!D18+[2]BASEPROBC!D18)</f>
        <v>4661328</v>
      </c>
      <c r="E18" s="30">
        <f t="shared" si="0"/>
        <v>-8.9657095751530802E-2</v>
      </c>
    </row>
    <row r="19" spans="1:7" s="10" customFormat="1" ht="24.95" customHeight="1" x14ac:dyDescent="0.25">
      <c r="A19" s="1"/>
      <c r="B19" s="28" t="s">
        <v>23</v>
      </c>
      <c r="C19" s="29">
        <f>SUM([2]BASEPROCARS!C19+[2]BASEPROLCV!C19+[2]BASEPROHCV!C19+[2]BASEPROBC!C19)</f>
        <v>1062332</v>
      </c>
      <c r="D19" s="29">
        <f>SUM([2]BASEPROCARS!D19+[2]BASEPROLCV!D19+[2]BASEPROHCV!D19+[2]BASEPROBC!D19)</f>
        <v>915305</v>
      </c>
      <c r="E19" s="30">
        <f t="shared" si="0"/>
        <v>-0.13840023646091804</v>
      </c>
    </row>
    <row r="20" spans="1:7" s="10" customFormat="1" ht="24.95" customHeight="1" x14ac:dyDescent="0.25">
      <c r="A20" s="1"/>
      <c r="B20" s="34" t="s">
        <v>24</v>
      </c>
      <c r="C20" s="35">
        <f>SUM([2]BASEPROCARS!C20+[2]BASEPROLCV!C20+[2]BASEPROHCV!C20+[2]BASEPROBC!C20)</f>
        <v>214000</v>
      </c>
      <c r="D20" s="36">
        <f>SUM([2]BASEPROCARS!D20+[2]BASEPROLCV!D20+[2]BASEPROHCV!D20+[2]BASEPROBC!D20)</f>
        <v>176113</v>
      </c>
      <c r="E20" s="37">
        <f t="shared" si="0"/>
        <v>-0.17704205607476631</v>
      </c>
    </row>
    <row r="21" spans="1:7" s="10" customFormat="1" ht="24.95" customHeight="1" x14ac:dyDescent="0.25">
      <c r="A21" s="1"/>
      <c r="B21" s="28" t="s">
        <v>25</v>
      </c>
      <c r="C21" s="29">
        <f>SUM([2]BASEPROCARS!C21+[2]BASEPROLCV!C21+[2]BASEPROHCV!C21+[2]BASEPROBC!C21)</f>
        <v>294390</v>
      </c>
      <c r="D21" s="29">
        <f>SUM([2]BASEPROCARS!D21+[2]BASEPROLCV!D21+[2]BASEPROHCV!D21+[2]BASEPROBC!D21)</f>
        <v>345704</v>
      </c>
      <c r="E21" s="30">
        <f t="shared" si="0"/>
        <v>0.17430619246577672</v>
      </c>
    </row>
    <row r="22" spans="1:7" s="10" customFormat="1" ht="20.100000000000001" customHeight="1" x14ac:dyDescent="0.25">
      <c r="A22" s="1"/>
      <c r="B22" s="28" t="s">
        <v>26</v>
      </c>
      <c r="C22" s="29">
        <f>SUM([2]BASEPROCARS!C22+[2]BASEPROLCV!C22+[2]BASEPROHCV!C22+[2]BASEPROBC!C22)</f>
        <v>2819565</v>
      </c>
      <c r="D22" s="29">
        <f>SUM([2]BASEPROCARS!D22+[2]BASEPROLCV!D22+[2]BASEPROHCV!D22+[2]BASEPROBC!D22)</f>
        <v>2822355</v>
      </c>
      <c r="E22" s="30">
        <f t="shared" si="0"/>
        <v>9.8951433997807037E-4</v>
      </c>
    </row>
    <row r="23" spans="1:7" s="10" customFormat="1" ht="24.95" customHeight="1" x14ac:dyDescent="0.25">
      <c r="A23" s="1"/>
      <c r="B23" s="38" t="s">
        <v>27</v>
      </c>
      <c r="C23" s="35">
        <f>SUM([2]BASEPROCARS!C23+[2]BASEPROLCV!C23+[2]BASEPROHCV!C23+[2]BASEPROBC!C23)</f>
        <v>291000</v>
      </c>
      <c r="D23" s="39">
        <f>SUM([2]BASEPROCARS!D23+[2]BASEPROLCV!D23+[2]BASEPROHCV!D23+[2]BASEPROBC!D23)</f>
        <v>279000</v>
      </c>
      <c r="E23" s="30">
        <f t="shared" si="0"/>
        <v>-4.123711340206182E-2</v>
      </c>
    </row>
    <row r="24" spans="1:7" s="10" customFormat="1" ht="24.6" customHeight="1" x14ac:dyDescent="0.25">
      <c r="A24" s="1"/>
      <c r="B24" s="28" t="s">
        <v>28</v>
      </c>
      <c r="C24" s="29">
        <f>SUM([2]BASEPROCARS!C24+[2]BASEPROLCV!C24+[2]BASEPROHCV!C24+[2]BASEPROBC!C24)</f>
        <v>1604328</v>
      </c>
      <c r="D24" s="29">
        <f>SUM([2]BASEPROCARS!D24+[2]BASEPROLCV!D24+[2]BASEPROHCV!D24+[2]BASEPROBC!D24)</f>
        <v>1381405</v>
      </c>
      <c r="E24" s="30">
        <f t="shared" si="0"/>
        <v>-0.13895101251115727</v>
      </c>
    </row>
    <row r="25" spans="1:7" s="10" customFormat="1" ht="24.95" customHeight="1" x14ac:dyDescent="0.25">
      <c r="A25" s="1"/>
      <c r="B25" s="19" t="s">
        <v>29</v>
      </c>
      <c r="C25" s="21">
        <f>SUM(C27:C32)</f>
        <v>4344898</v>
      </c>
      <c r="D25" s="21">
        <f>SUM(D27:D32)</f>
        <v>4371499</v>
      </c>
      <c r="E25" s="40">
        <f t="shared" si="0"/>
        <v>6.1223531599590153E-3</v>
      </c>
    </row>
    <row r="26" spans="1:7" s="20" customFormat="1" ht="26.45" customHeight="1" x14ac:dyDescent="0.25">
      <c r="A26" s="1"/>
      <c r="B26" s="23" t="s">
        <v>30</v>
      </c>
      <c r="C26" s="41"/>
      <c r="D26" s="42"/>
      <c r="E26" s="43" t="s">
        <v>6</v>
      </c>
    </row>
    <row r="27" spans="1:7" s="22" customFormat="1" ht="23.45" customHeight="1" x14ac:dyDescent="0.25">
      <c r="A27" s="1"/>
      <c r="B27" s="28" t="s">
        <v>31</v>
      </c>
      <c r="C27" s="29">
        <f>SUM([2]BASEPROCARS!C27+[2]BASEPROLCV!C27+[2]BASEPROHCV!C27+[2]BASEPROBC!C27)</f>
        <v>1442884</v>
      </c>
      <c r="D27" s="29">
        <f>SUM([2]BASEPROCARS!D27+[2]BASEPROLCV!D27+[2]BASEPROHCV!D27+[2]BASEPROBC!D27)</f>
        <v>1433963</v>
      </c>
      <c r="E27" s="44">
        <f t="shared" ref="E27:E91" si="1">D27/C27-1</f>
        <v>-6.1827562021617988E-3</v>
      </c>
    </row>
    <row r="28" spans="1:7" s="10" customFormat="1" ht="24.95" customHeight="1" x14ac:dyDescent="0.25">
      <c r="A28" s="1"/>
      <c r="B28" s="28" t="s">
        <v>32</v>
      </c>
      <c r="C28" s="45">
        <f>SUM([2]BASEPROCARS!C28+[2]BASEPROLCV!C28+[2]BASEPROHCV!C28+[2]BASEPROBC!C28)</f>
        <v>463000</v>
      </c>
      <c r="D28" s="45">
        <f>SUM([2]BASEPROCARS!D28+[2]BASEPROLCV!D28+[2]BASEPROHCV!D28+[2]BASEPROBC!D28)</f>
        <v>498158</v>
      </c>
      <c r="E28" s="30">
        <f t="shared" si="1"/>
        <v>7.5935205183585319E-2</v>
      </c>
    </row>
    <row r="29" spans="1:7" s="46" customFormat="1" ht="24.95" customHeight="1" x14ac:dyDescent="0.25">
      <c r="A29" s="1"/>
      <c r="B29" s="28" t="s">
        <v>33</v>
      </c>
      <c r="C29" s="29">
        <f>SUM([2]BASEPROCARS!C29+[2]BASEPROLCV!C29+[2]BASEPROHCV!C29+[2]BASEPROBC!C29)</f>
        <v>659652</v>
      </c>
      <c r="D29" s="29">
        <f>SUM([2]BASEPROCARS!D29+[2]BASEPROLCV!D29+[2]BASEPROHCV!D29+[2]BASEPROBC!D29)</f>
        <v>649864</v>
      </c>
      <c r="E29" s="30">
        <f t="shared" si="1"/>
        <v>-1.4838126769872617E-2</v>
      </c>
    </row>
    <row r="30" spans="1:7" s="46" customFormat="1" ht="24.95" customHeight="1" x14ac:dyDescent="0.25">
      <c r="A30" s="1"/>
      <c r="B30" s="28" t="s">
        <v>34</v>
      </c>
      <c r="C30" s="29">
        <f>SUM([2]BASEPROCARS!C30+[2]BASEPROLCV!C30+[2]BASEPROHCV!C30+[2]BASEPROBC!C30)</f>
        <v>476769</v>
      </c>
      <c r="D30" s="29">
        <f>SUM([2]BASEPROCARS!D30+[2]BASEPROLCV!D30+[2]BASEPROHCV!D30+[2]BASEPROBC!D30)</f>
        <v>490412</v>
      </c>
      <c r="E30" s="30">
        <f t="shared" si="1"/>
        <v>2.8615534986544899E-2</v>
      </c>
      <c r="G30" s="47"/>
    </row>
    <row r="31" spans="1:7" s="10" customFormat="1" ht="24.95" customHeight="1" x14ac:dyDescent="0.25">
      <c r="A31" s="1"/>
      <c r="B31" s="28" t="s">
        <v>35</v>
      </c>
      <c r="C31" s="33">
        <f>SUM([2]BASEPROCARS!C31+[2]BASEPROLCV!C31+[2]BASEPROHCV!C31+[2]BASEPROBC!C31)</f>
        <v>1093215</v>
      </c>
      <c r="D31" s="33">
        <f>SUM([2]BASEPROCARS!D31+[2]BASEPROLCV!D31+[2]BASEPROHCV!D31+[2]BASEPROBC!D31)</f>
        <v>1100000</v>
      </c>
      <c r="E31" s="30">
        <f t="shared" si="1"/>
        <v>6.2064644191672791E-3</v>
      </c>
      <c r="G31" s="47"/>
    </row>
    <row r="32" spans="1:7" s="10" customFormat="1" ht="24.95" customHeight="1" thickBot="1" x14ac:dyDescent="0.3">
      <c r="A32" s="1"/>
      <c r="B32" s="48" t="s">
        <v>36</v>
      </c>
      <c r="C32" s="49">
        <f>SUM([2]BASEPROCARS!C32+[2]BASEPROLCV!C32+[2]BASEPROHCV!C32+[2]BASEPROBC!C32)</f>
        <v>209378</v>
      </c>
      <c r="D32" s="49">
        <f>SUM([2]BASEPROCARS!D32+[2]BASEPROLCV!D32+[2]BASEPROHCV!D32+[2]BASEPROBC!D32)</f>
        <v>199102</v>
      </c>
      <c r="E32" s="30">
        <f t="shared" si="1"/>
        <v>-4.9078699767883927E-2</v>
      </c>
      <c r="G32" s="47"/>
    </row>
    <row r="33" spans="1:7" s="10" customFormat="1" ht="24.95" customHeight="1" x14ac:dyDescent="0.25">
      <c r="A33" s="1"/>
      <c r="B33" s="50" t="s">
        <v>37</v>
      </c>
      <c r="C33" s="16">
        <f>C34+C35+C44</f>
        <v>3658461</v>
      </c>
      <c r="D33" s="16">
        <f>D34+D35+D44</f>
        <v>3576931</v>
      </c>
      <c r="E33" s="51">
        <f t="shared" si="1"/>
        <v>-2.2285327081524198E-2</v>
      </c>
      <c r="G33" s="47"/>
    </row>
    <row r="34" spans="1:7" s="22" customFormat="1" ht="20.100000000000001" customHeight="1" x14ac:dyDescent="0.25">
      <c r="A34" s="1"/>
      <c r="B34" s="28" t="s">
        <v>38</v>
      </c>
      <c r="C34" s="52">
        <f>SUM([2]BASEPROCARS!C34+[2]BASEPROLCV!C34+[2]BASEPROHCV!C34+[2]BASEPROBC!C34)</f>
        <v>56449</v>
      </c>
      <c r="D34" s="29">
        <f>SUM([2]BASEPROCARS!D34+[2]BASEPROLCV!D34+[2]BASEPROHCV!D34+[2]BASEPROBC!D34)</f>
        <v>35115</v>
      </c>
      <c r="E34" s="25">
        <f t="shared" si="1"/>
        <v>-0.37793406437669397</v>
      </c>
    </row>
    <row r="35" spans="1:7" s="10" customFormat="1" ht="24.6" customHeight="1" x14ac:dyDescent="0.25">
      <c r="A35" s="1"/>
      <c r="B35" s="53" t="s">
        <v>39</v>
      </c>
      <c r="C35" s="54">
        <f>SUM(C38:C43)</f>
        <v>2051752</v>
      </c>
      <c r="D35" s="54">
        <f>SUM(D38:D43)</f>
        <v>2080572</v>
      </c>
      <c r="E35" s="17">
        <f t="shared" si="1"/>
        <v>1.4046531939532647E-2</v>
      </c>
    </row>
    <row r="36" spans="1:7" s="10" customFormat="1" ht="24.95" customHeight="1" x14ac:dyDescent="0.25">
      <c r="A36" s="1"/>
      <c r="B36" s="23" t="s">
        <v>40</v>
      </c>
      <c r="C36" s="55"/>
      <c r="D36" s="55"/>
      <c r="E36" s="56"/>
    </row>
    <row r="37" spans="1:7" s="57" customFormat="1" ht="30" customHeight="1" x14ac:dyDescent="0.25">
      <c r="A37" s="1"/>
      <c r="B37" s="23" t="s">
        <v>41</v>
      </c>
      <c r="C37" s="55"/>
      <c r="D37" s="55"/>
      <c r="E37" s="17"/>
    </row>
    <row r="38" spans="1:7" s="22" customFormat="1" ht="20.100000000000001" customHeight="1" x14ac:dyDescent="0.25">
      <c r="A38" s="1"/>
      <c r="B38" s="28" t="s">
        <v>42</v>
      </c>
      <c r="C38" s="29">
        <f>SUM([2]BASEPROCARS!C38+[2]BASEPROLCV!C38+[2]BASEPROHCV!C38+[2]BASEPROBC!C38)</f>
        <v>1768546</v>
      </c>
      <c r="D38" s="29">
        <f>SUM([2]BASEPROCARS!D38+[2]BASEPROLCV!D38+[2]BASEPROHCV!D38+[2]BASEPROBC!D38)</f>
        <v>1719784</v>
      </c>
      <c r="E38" s="30">
        <f t="shared" si="1"/>
        <v>-2.757180192090003E-2</v>
      </c>
    </row>
    <row r="39" spans="1:7" s="22" customFormat="1" ht="20.100000000000001" customHeight="1" x14ac:dyDescent="0.25">
      <c r="A39" s="1"/>
      <c r="B39" s="28" t="s">
        <v>43</v>
      </c>
      <c r="C39" s="58">
        <f>SUM([2]BASEPROCARS!C39+[2]BASEPROLCV!C39+[2]BASEPROHCV!C39+[2]BASEPROBC!C39)</f>
        <v>1136</v>
      </c>
      <c r="D39" s="58">
        <f>SUM([2]BASEPROCARS!D39+[2]BASEPROLCV!D39+[2]BASEPROHCV!D39+[2]BASEPROBC!D39)</f>
        <v>2523</v>
      </c>
      <c r="E39" s="30">
        <f t="shared" si="1"/>
        <v>1.220950704225352</v>
      </c>
    </row>
    <row r="40" spans="1:7" s="10" customFormat="1" ht="24.95" customHeight="1" x14ac:dyDescent="0.25">
      <c r="A40" s="1"/>
      <c r="B40" s="28" t="s">
        <v>44</v>
      </c>
      <c r="C40" s="29">
        <f>SUM([2]BASEPROCARS!C40+[2]BASEPROLCV!C40+[2]BASEPROHCV!C40+[2]BASEPROBC!C40)</f>
        <v>23235</v>
      </c>
      <c r="D40" s="29">
        <f>SUM([2]BASEPROCARS!D40+[2]BASEPROLCV!D40+[2]BASEPROHCV!D40+[2]BASEPROBC!D40)</f>
        <v>30487</v>
      </c>
      <c r="E40" s="37">
        <f t="shared" si="1"/>
        <v>0.31211534323219281</v>
      </c>
    </row>
    <row r="41" spans="1:7" s="10" customFormat="1" ht="24.95" customHeight="1" x14ac:dyDescent="0.25">
      <c r="A41" s="1"/>
      <c r="B41" s="28" t="s">
        <v>45</v>
      </c>
      <c r="C41" s="29">
        <f>SUM([2]BASEPROCARS!C41+[2]BASEPROLCV!C41+[2]BASEPROHCV!C41+[2]BASEPROBC!C41)</f>
        <v>31545</v>
      </c>
      <c r="D41" s="29">
        <f>SUM([2]BASEPROCARS!D41+[2]BASEPROLCV!D41+[2]BASEPROHCV!D41+[2]BASEPROBC!D41)</f>
        <v>49400</v>
      </c>
      <c r="E41" s="37">
        <f t="shared" si="1"/>
        <v>0.56601680139483279</v>
      </c>
    </row>
    <row r="42" spans="1:7" s="10" customFormat="1" ht="24.75" customHeight="1" x14ac:dyDescent="0.25">
      <c r="A42" s="1"/>
      <c r="B42" s="28" t="s">
        <v>46</v>
      </c>
      <c r="C42" s="31">
        <f>SUM([2]BASEPROCARS!C42+[2]BASEPROLCV!C42+[2]BASEPROHCV!C42+[2]BASEPROBC!C42)</f>
        <v>6623</v>
      </c>
      <c r="D42" s="31">
        <f>SUM([2]BASEPROCARS!D42+[2]BASEPROLCV!D42+[2]BASEPROHCV!D42+[2]BASEPROBC!D42)</f>
        <v>7265</v>
      </c>
      <c r="E42" s="37">
        <f t="shared" si="1"/>
        <v>9.6934923750566115E-2</v>
      </c>
    </row>
    <row r="43" spans="1:7" s="10" customFormat="1" ht="24.75" customHeight="1" x14ac:dyDescent="0.25">
      <c r="A43" s="1"/>
      <c r="B43" s="28" t="s">
        <v>47</v>
      </c>
      <c r="C43" s="31">
        <f>SUM([2]BASEPROCARS!C43+[2]BASEPROLCV!C43+[2]BASEPROHCV!C43+[2]BASEPROBC!C43)</f>
        <v>220667</v>
      </c>
      <c r="D43" s="31">
        <f>SUM([2]BASEPROCARS!D43+[2]BASEPROLCV!D43+[2]BASEPROHCV!D43+[2]BASEPROBC!D43)</f>
        <v>271113</v>
      </c>
      <c r="E43" s="59">
        <f t="shared" si="1"/>
        <v>0.2286069054276354</v>
      </c>
    </row>
    <row r="44" spans="1:7" s="10" customFormat="1" ht="24.75" customHeight="1" x14ac:dyDescent="0.25">
      <c r="A44" s="1"/>
      <c r="B44" s="19" t="s">
        <v>48</v>
      </c>
      <c r="C44" s="54">
        <f>SUM([2]BASEPROCARS!C44+[2]BASEPROLCV!C44+[2]BASEPROHCV!C44+[2]BASEPROBC!C44)</f>
        <v>1550260</v>
      </c>
      <c r="D44" s="54">
        <f>SUM([2]BASEPROCARS!D44+[2]BASEPROLCV!D44+[2]BASEPROHCV!D44+[2]BASEPROBC!D44)</f>
        <v>1461244</v>
      </c>
      <c r="E44" s="60">
        <f t="shared" si="1"/>
        <v>-5.7420045669758668E-2</v>
      </c>
    </row>
    <row r="45" spans="1:7" s="10" customFormat="1" ht="24.75" customHeight="1" x14ac:dyDescent="0.25">
      <c r="A45" s="1"/>
      <c r="B45" s="61" t="s">
        <v>49</v>
      </c>
      <c r="C45" s="21">
        <f>C46+C50</f>
        <v>20847618</v>
      </c>
      <c r="D45" s="21">
        <f>D46+D50</f>
        <v>20102759</v>
      </c>
      <c r="E45" s="60">
        <f t="shared" si="1"/>
        <v>-3.5728734093266712E-2</v>
      </c>
    </row>
    <row r="46" spans="1:7" s="10" customFormat="1" ht="24.75" customHeight="1" x14ac:dyDescent="0.25">
      <c r="A46" s="1"/>
      <c r="B46" s="19" t="s">
        <v>50</v>
      </c>
      <c r="C46" s="21">
        <f>SUM(C47:C49)</f>
        <v>17424475</v>
      </c>
      <c r="D46" s="21">
        <f>SUM(D47:D49)</f>
        <v>16783398</v>
      </c>
      <c r="E46" s="60">
        <f t="shared" si="1"/>
        <v>-3.6791754127455722E-2</v>
      </c>
    </row>
    <row r="47" spans="1:7" s="10" customFormat="1" ht="24.75" customHeight="1" x14ac:dyDescent="0.25">
      <c r="A47" s="1"/>
      <c r="B47" s="28" t="s">
        <v>51</v>
      </c>
      <c r="C47" s="62">
        <f>SUM([2]BASEPROCARS!C47+[2]BASEPROLCV!C47+[2]BASEPROHCV!C47+[2]BASEPROBC!C47)</f>
        <v>2025794</v>
      </c>
      <c r="D47" s="62">
        <f>SUM([2]BASEPROCARS!D47+[2]BASEPROLCV!D47+[2]BASEPROHCV!D47+[2]BASEPROBC!D47)</f>
        <v>1916585</v>
      </c>
      <c r="E47" s="37">
        <f t="shared" si="1"/>
        <v>-5.390923262681202E-2</v>
      </c>
    </row>
    <row r="48" spans="1:7" s="10" customFormat="1" ht="24.75" customHeight="1" x14ac:dyDescent="0.25">
      <c r="A48" s="1"/>
      <c r="B48" s="28" t="s">
        <v>52</v>
      </c>
      <c r="C48" s="62">
        <f>SUM([2]BASEPROCARS!C48+[2]BASEPROLCV!C48+[2]BASEPROHCV!C48+[2]BASEPROBC!C48)</f>
        <v>4100770</v>
      </c>
      <c r="D48" s="62">
        <f>SUM([2]BASEPROCARS!D48+[2]BASEPROLCV!D48+[2]BASEPROHCV!D48+[2]BASEPROBC!D48)</f>
        <v>3986794</v>
      </c>
      <c r="E48" s="37">
        <f t="shared" si="1"/>
        <v>-2.7793804578164605E-2</v>
      </c>
    </row>
    <row r="49" spans="1:8" s="10" customFormat="1" ht="24.75" customHeight="1" x14ac:dyDescent="0.25">
      <c r="A49" s="1"/>
      <c r="B49" s="28" t="s">
        <v>53</v>
      </c>
      <c r="C49" s="62">
        <f>SUM([2]BASEPROCARS!C49+[2]BASEPROLCV!C49+[2]BASEPROHCV!C49+[2]BASEPROBC!C49)</f>
        <v>11297911</v>
      </c>
      <c r="D49" s="62">
        <f>SUM([2]BASEPROCARS!D49+[2]BASEPROLCV!D49+[2]BASEPROHCV!D49+[2]BASEPROBC!D49)</f>
        <v>10880019</v>
      </c>
      <c r="E49" s="59">
        <f t="shared" si="1"/>
        <v>-3.6988430870096289E-2</v>
      </c>
    </row>
    <row r="50" spans="1:8" s="10" customFormat="1" ht="24.75" customHeight="1" x14ac:dyDescent="0.25">
      <c r="A50" s="1"/>
      <c r="B50" s="19" t="s">
        <v>54</v>
      </c>
      <c r="C50" s="21">
        <f>SUM(C52:C59)</f>
        <v>3423143</v>
      </c>
      <c r="D50" s="21">
        <f>SUM(D52:D59)</f>
        <v>3319361</v>
      </c>
      <c r="E50" s="60">
        <f t="shared" si="1"/>
        <v>-3.0317751843846441E-2</v>
      </c>
    </row>
    <row r="51" spans="1:8" s="20" customFormat="1" ht="30" customHeight="1" x14ac:dyDescent="0.25">
      <c r="A51" s="1"/>
      <c r="B51" s="23" t="s">
        <v>55</v>
      </c>
      <c r="C51" s="26"/>
      <c r="D51" s="26"/>
      <c r="E51" s="63"/>
      <c r="F51" s="14"/>
    </row>
    <row r="52" spans="1:8" s="20" customFormat="1" ht="30" customHeight="1" x14ac:dyDescent="0.25">
      <c r="A52" s="1"/>
      <c r="B52" s="32" t="s">
        <v>56</v>
      </c>
      <c r="C52" s="31">
        <f>SUM([2]BASEPROCARS!C52+[2]BASEPROLCV!C52+[2]BASEPROHCV!C52+[2]BASEPROBC!C52)</f>
        <v>466649</v>
      </c>
      <c r="D52" s="31">
        <f>SUM([2]BASEPROCARS!D52+[2]BASEPROLCV!D52+[2]BASEPROHCV!D52+[2]BASEPROBC!D52)</f>
        <v>314787</v>
      </c>
      <c r="E52" s="37">
        <f t="shared" si="1"/>
        <v>-0.32543089131231395</v>
      </c>
    </row>
    <row r="53" spans="1:8" s="10" customFormat="1" ht="24.95" customHeight="1" x14ac:dyDescent="0.25">
      <c r="A53" s="1"/>
      <c r="B53" s="28" t="s">
        <v>57</v>
      </c>
      <c r="C53" s="64">
        <f>SUM([2]BASEPROCARS!C53+[2]BASEPROLCV!C53+[2]BASEPROHCV!C53+[2]BASEPROBC!C53)</f>
        <v>2881018</v>
      </c>
      <c r="D53" s="64">
        <f>SUM([2]BASEPROCARS!D53+[2]BASEPROLCV!D53+[2]BASEPROHCV!D53+[2]BASEPROBC!D53)</f>
        <v>2944988</v>
      </c>
      <c r="E53" s="37">
        <f t="shared" si="1"/>
        <v>2.2203957073506642E-2</v>
      </c>
    </row>
    <row r="54" spans="1:8" s="10" customFormat="1" ht="24.95" customHeight="1" x14ac:dyDescent="0.25">
      <c r="A54" s="1"/>
      <c r="B54" s="28" t="s">
        <v>58</v>
      </c>
      <c r="C54" s="31"/>
      <c r="D54" s="31"/>
      <c r="E54" s="37"/>
    </row>
    <row r="55" spans="1:8" s="10" customFormat="1" ht="24.95" customHeight="1" x14ac:dyDescent="0.35">
      <c r="A55" s="1"/>
      <c r="B55" s="28" t="s">
        <v>59</v>
      </c>
      <c r="C55" s="65">
        <f>SUM([2]BASEPROCARS!C55+[2]BASEPROLCV!C55+[2]BASEPROHCV!C55+[2]BASEPROBC!C55)</f>
        <v>75476</v>
      </c>
      <c r="D55" s="65">
        <f>SUM([2]BASEPROCARS!D55+[2]BASEPROLCV!D55+[2]BASEPROBC!D55)</f>
        <v>59586</v>
      </c>
      <c r="E55" s="37">
        <f t="shared" si="1"/>
        <v>-0.21053049976151361</v>
      </c>
      <c r="G55" s="66"/>
      <c r="H55" s="67"/>
    </row>
    <row r="56" spans="1:8" s="10" customFormat="1" ht="24.95" customHeight="1" x14ac:dyDescent="0.25">
      <c r="A56" s="1"/>
      <c r="B56" s="28" t="s">
        <v>60</v>
      </c>
      <c r="C56" s="31"/>
      <c r="D56" s="31"/>
      <c r="E56" s="30"/>
    </row>
    <row r="57" spans="1:8" s="10" customFormat="1" ht="24.95" customHeight="1" x14ac:dyDescent="0.25">
      <c r="A57" s="1"/>
      <c r="B57" s="28" t="s">
        <v>61</v>
      </c>
      <c r="C57" s="31"/>
      <c r="D57" s="31"/>
      <c r="E57" s="30"/>
    </row>
    <row r="58" spans="1:8" s="10" customFormat="1" ht="24.95" customHeight="1" x14ac:dyDescent="0.25">
      <c r="A58" s="1"/>
      <c r="B58" s="28" t="s">
        <v>62</v>
      </c>
      <c r="C58" s="31"/>
      <c r="D58" s="31"/>
      <c r="E58" s="30"/>
    </row>
    <row r="59" spans="1:8" s="10" customFormat="1" ht="24.95" customHeight="1" x14ac:dyDescent="0.25">
      <c r="A59" s="1"/>
      <c r="B59" s="28" t="s">
        <v>63</v>
      </c>
      <c r="C59" s="65"/>
      <c r="D59" s="65"/>
      <c r="E59" s="25"/>
    </row>
    <row r="60" spans="1:8" s="10" customFormat="1" ht="24.95" customHeight="1" x14ac:dyDescent="0.25">
      <c r="A60" s="1"/>
      <c r="B60" s="61" t="s">
        <v>64</v>
      </c>
      <c r="C60" s="21">
        <f>SUM(C62:C75)</f>
        <v>52656826</v>
      </c>
      <c r="D60" s="21">
        <f>SUM(D62:D75)</f>
        <v>49266873</v>
      </c>
      <c r="E60" s="17">
        <f t="shared" si="1"/>
        <v>-6.4378225151664137E-2</v>
      </c>
    </row>
    <row r="61" spans="1:8" s="14" customFormat="1" ht="24.95" customHeight="1" x14ac:dyDescent="0.25">
      <c r="A61" s="1"/>
      <c r="B61" s="23" t="s">
        <v>65</v>
      </c>
      <c r="C61" s="26"/>
      <c r="D61" s="26"/>
      <c r="E61" s="56"/>
    </row>
    <row r="62" spans="1:8" s="14" customFormat="1" ht="24" customHeight="1" x14ac:dyDescent="0.25">
      <c r="A62" s="1"/>
      <c r="B62" s="28" t="s">
        <v>66</v>
      </c>
      <c r="C62" s="65">
        <f>SUM([2]BASEPROLCV!C62+[2]BASEPROHCV!C62+[2]BASEPROBC!C62)</f>
        <v>6371</v>
      </c>
      <c r="D62" s="65">
        <f>SUM([2]BASEPROLCV!D62+[2]BASEPROHCV!D62+[2]BASEPROBC!D62)</f>
        <v>5606</v>
      </c>
      <c r="E62" s="68">
        <f t="shared" si="1"/>
        <v>-0.12007534139067655</v>
      </c>
    </row>
    <row r="63" spans="1:8" s="14" customFormat="1" ht="24" customHeight="1" x14ac:dyDescent="0.25">
      <c r="A63" s="1"/>
      <c r="B63" s="28" t="s">
        <v>67</v>
      </c>
      <c r="C63" s="29"/>
      <c r="D63" s="69"/>
      <c r="E63" s="30"/>
    </row>
    <row r="64" spans="1:8" s="14" customFormat="1" ht="25.5" customHeight="1" x14ac:dyDescent="0.25">
      <c r="A64" s="1"/>
      <c r="B64" s="28" t="s">
        <v>68</v>
      </c>
      <c r="C64" s="31">
        <f>SUM([2]BASEPROCARS!C64+[2]BASEPROLCV!C64+[2]BASEPROHCV!C64+[2]BASEPROBC!C64)</f>
        <v>27809196</v>
      </c>
      <c r="D64" s="70">
        <f>SUM([2]BASEPROCARS!D64+[2]BASEPROLCV!D64+[2]BASEPROHCV!D64+[2]BASEPROBC!D64)</f>
        <v>25720665</v>
      </c>
      <c r="E64" s="37">
        <f t="shared" si="1"/>
        <v>-7.5102171238607518E-2</v>
      </c>
    </row>
    <row r="65" spans="1:5" s="10" customFormat="1" ht="26.25" customHeight="1" x14ac:dyDescent="0.25">
      <c r="A65" s="1"/>
      <c r="B65" s="28" t="s">
        <v>69</v>
      </c>
      <c r="C65" s="31">
        <f>SUM([2]BASEPROCARS!C65+[2]BASEPROLCV!C65+[2]BASEPROHCV!C65+[2]BASEPROBC!C65)</f>
        <v>5142809</v>
      </c>
      <c r="D65" s="31">
        <f>SUM([2]BASEPROCARS!D65+[2]BASEPROLCV!D65+[2]BASEPROHCV!D65+[2]BASEPROBC!D65)</f>
        <v>4516017</v>
      </c>
      <c r="E65" s="30">
        <f t="shared" si="1"/>
        <v>-0.12187736312976039</v>
      </c>
    </row>
    <row r="66" spans="1:5" s="10" customFormat="1" ht="24.95" customHeight="1" x14ac:dyDescent="0.25">
      <c r="A66" s="1"/>
      <c r="B66" s="28" t="s">
        <v>70</v>
      </c>
      <c r="C66" s="31">
        <f>SUM([2]BASEPROCARS!C66+[2]BASEPROLCV!C66+[2]BASEPROHCV!C66+[2]BASEPROBC!C66)</f>
        <v>1343714</v>
      </c>
      <c r="D66" s="69">
        <f>SUM([2]BASEPROCARS!D66+[2]BASEPROLCV!D66+[2]BASEPROHCV!D66+[2]BASEPROBC!D66)</f>
        <v>1286848</v>
      </c>
      <c r="E66" s="30">
        <f t="shared" si="1"/>
        <v>-4.2320017503724716E-2</v>
      </c>
    </row>
    <row r="67" spans="1:5" s="10" customFormat="1" ht="24.95" customHeight="1" x14ac:dyDescent="0.25">
      <c r="A67" s="1"/>
      <c r="B67" s="28" t="s">
        <v>71</v>
      </c>
      <c r="C67" s="71">
        <f>SUM([2]BASEPROCARS!C67+[2]BASEPROLCV!C67+[2]BASEPROHCV!C67+[2]BASEPROBC!C67)</f>
        <v>1095210</v>
      </c>
      <c r="D67" s="72">
        <f>SUM([2]BASEPROCARS!D67+[2]BASEPROLCV!D67+[2]BASEPROHCV!D67+[2]BASEPROBC!D67)</f>
        <v>821060</v>
      </c>
      <c r="E67" s="30">
        <f t="shared" si="1"/>
        <v>-0.25031729074789311</v>
      </c>
    </row>
    <row r="68" spans="1:5" s="10" customFormat="1" ht="24.95" customHeight="1" x14ac:dyDescent="0.25">
      <c r="A68" s="1"/>
      <c r="B68" s="28" t="s">
        <v>72</v>
      </c>
      <c r="C68" s="64">
        <f>SUM([2]BASEPROCARS!C68+[2]BASEPROLCV!C68+[2]BASEPROHCV!C68+[2]BASEPROBC!C68)</f>
        <v>9729594</v>
      </c>
      <c r="D68" s="64">
        <f>SUM([2]BASEPROCARS!D68+[2]BASEPROLCV!D68+[2]BASEPROHCV!D68+[2]BASEPROBC!D68)</f>
        <v>9684298</v>
      </c>
      <c r="E68" s="30">
        <f t="shared" si="1"/>
        <v>-4.6554871662681796E-3</v>
      </c>
    </row>
    <row r="69" spans="1:5" s="10" customFormat="1" ht="24.95" customHeight="1" x14ac:dyDescent="0.25">
      <c r="A69" s="1"/>
      <c r="B69" s="28" t="s">
        <v>73</v>
      </c>
      <c r="C69" s="58">
        <f>SUM([2]BASEPROCARS!C69+[2]BASEPROLCV!C69+[2]BASEPROHCV!C69+[2]BASEPROBC!C69)</f>
        <v>564971</v>
      </c>
      <c r="D69" s="73">
        <f>SUM([2]BASEPROCARS!D69+[2]BASEPROLCV!D69+[2]BASEPROHCV!D69+[2]BASEPROBC!D69)</f>
        <v>571632</v>
      </c>
      <c r="E69" s="30">
        <f t="shared" si="1"/>
        <v>1.1789985680680903E-2</v>
      </c>
    </row>
    <row r="70" spans="1:5" s="10" customFormat="1" ht="24.95" customHeight="1" x14ac:dyDescent="0.25">
      <c r="A70" s="1"/>
      <c r="B70" s="28" t="s">
        <v>74</v>
      </c>
      <c r="C70" s="58">
        <f>SUM([2]BASEPROCARS!C70+[2]BASEPROLCV!C70+[2]BASEPROHCV!C70+[2]BASEPROBC!C70)</f>
        <v>269792</v>
      </c>
      <c r="D70" s="74">
        <f>SUM([2]BASEPROCARS!D70+[2]BASEPROLCV!D70+[2]BASEPROHCV!D70+[2]BASEPROBC!D70)</f>
        <v>186716</v>
      </c>
      <c r="E70" s="37">
        <f t="shared" si="1"/>
        <v>-0.30792610603724346</v>
      </c>
    </row>
    <row r="71" spans="1:5" s="10" customFormat="1" ht="24.6" customHeight="1" x14ac:dyDescent="0.25">
      <c r="A71" s="1"/>
      <c r="B71" s="28" t="s">
        <v>75</v>
      </c>
      <c r="C71" s="58">
        <f>SUM([2]BASEPROCARS!C71+[2]BASEPROLCV!C71+[2]BASEPROHCV!C71+[2]BASEPROBC!C71)</f>
        <v>8400</v>
      </c>
      <c r="D71" s="74">
        <f>SUM([2]BASEPROCARS!D71+[2]BASEPROLCV!D71+[2]BASEPROHCV!D71+[2]BASEPROBC!D71)</f>
        <v>8400</v>
      </c>
      <c r="E71" s="37">
        <f t="shared" si="1"/>
        <v>0</v>
      </c>
    </row>
    <row r="72" spans="1:5" s="10" customFormat="1" ht="24.95" customHeight="1" x14ac:dyDescent="0.25">
      <c r="A72" s="1"/>
      <c r="B72" s="28" t="s">
        <v>76</v>
      </c>
      <c r="C72" s="29">
        <f>SUM([2]BASEPROCARS!C72+[2]BASEPROLCV!C72+[2]BASEPROHCV!C72+[2]BASEPROBC!C72)</f>
        <v>4028834</v>
      </c>
      <c r="D72" s="70">
        <f>SUM([2]BASEPROCARS!D72+[2]BASEPROLCV!D72+[2]BASEPROHCV!D72+[2]BASEPROBC!D72)</f>
        <v>3950617</v>
      </c>
      <c r="E72" s="37">
        <f t="shared" si="1"/>
        <v>-1.941430200400418E-2</v>
      </c>
    </row>
    <row r="73" spans="1:5" s="10" customFormat="1" ht="24.95" customHeight="1" x14ac:dyDescent="0.25">
      <c r="A73" s="1"/>
      <c r="B73" s="28" t="s">
        <v>77</v>
      </c>
      <c r="C73" s="58">
        <f>SUM([2]BASEPROCARS!C73+[2]BASEPROLCV!C73+[2]BASEPROHCV!C73+[2]BASEPROBC!C73)</f>
        <v>253241</v>
      </c>
      <c r="D73" s="74">
        <f>SUM([2]BASEPROCARS!D73+[2]BASEPROLCV!D73+[2]BASEPROHCV!D73+[2]BASEPROBC!D73)</f>
        <v>251304</v>
      </c>
      <c r="E73" s="37">
        <f t="shared" si="1"/>
        <v>-7.6488404326313653E-3</v>
      </c>
    </row>
    <row r="74" spans="1:5" s="10" customFormat="1" ht="24.95" customHeight="1" x14ac:dyDescent="0.25">
      <c r="A74" s="1"/>
      <c r="B74" s="28" t="s">
        <v>78</v>
      </c>
      <c r="C74" s="29">
        <f>SUM([2]BASEPROCARS!C74+[2]BASEPROLCV!C74+[2]BASEPROHCV!C74+[2]BASEPROBC!C74)</f>
        <v>2167694</v>
      </c>
      <c r="D74" s="69">
        <f>SUM([2]BASEPROCARS!D74+[2]BASEPROLCV!D74+[2]BASEPROHCV!D74+[2]BASEPROBC!D74)</f>
        <v>2013710</v>
      </c>
      <c r="E74" s="30">
        <f t="shared" si="1"/>
        <v>-7.1035856536946662E-2</v>
      </c>
    </row>
    <row r="75" spans="1:5" s="10" customFormat="1" ht="24.95" customHeight="1" x14ac:dyDescent="0.25">
      <c r="A75" s="1"/>
      <c r="B75" s="28" t="s">
        <v>79</v>
      </c>
      <c r="C75" s="75">
        <f>SUM([2]BASEPROCARS!C75+[2]BASEPROLCV!C75+[2]BASEPROHCV!C75+[2]BASEPROBC!C75)</f>
        <v>237000</v>
      </c>
      <c r="D75" s="74">
        <f>SUM([2]BASEPROCARS!D75+[2]BASEPROLCV!D75+[2]BASEPROHCV!D75+[2]BASEPROBC!D75)</f>
        <v>250000</v>
      </c>
      <c r="E75" s="59">
        <f t="shared" si="1"/>
        <v>5.4852320675105481E-2</v>
      </c>
    </row>
    <row r="76" spans="1:5" s="10" customFormat="1" ht="24.95" customHeight="1" x14ac:dyDescent="0.25">
      <c r="A76" s="1"/>
      <c r="B76" s="61" t="s">
        <v>80</v>
      </c>
      <c r="C76" s="21">
        <f>SUM(C79:C89)</f>
        <v>1102036</v>
      </c>
      <c r="D76" s="21">
        <f>SUM(D79:D89)</f>
        <v>1105147</v>
      </c>
      <c r="E76" s="40">
        <f t="shared" si="1"/>
        <v>2.8229567818112145E-3</v>
      </c>
    </row>
    <row r="77" spans="1:5" s="10" customFormat="1" ht="24.95" customHeight="1" x14ac:dyDescent="0.25">
      <c r="A77" s="1"/>
      <c r="B77" s="23" t="s">
        <v>81</v>
      </c>
      <c r="C77" s="76"/>
      <c r="D77" s="76"/>
      <c r="E77" s="17"/>
    </row>
    <row r="78" spans="1:5" s="14" customFormat="1" ht="24.95" customHeight="1" x14ac:dyDescent="0.25">
      <c r="A78" s="1"/>
      <c r="B78" s="23" t="s">
        <v>82</v>
      </c>
      <c r="C78" s="77"/>
      <c r="D78" s="78"/>
      <c r="E78" s="56"/>
    </row>
    <row r="79" spans="1:5" s="14" customFormat="1" ht="20.100000000000001" customHeight="1" x14ac:dyDescent="0.25">
      <c r="A79" s="1"/>
      <c r="B79" s="79" t="s">
        <v>83</v>
      </c>
      <c r="C79" s="80">
        <f>SUM([2]BASEPROCARS!C79+[2]BASEPROLCV!C79+[2]BASEPROHCV!C79+[2]BASEPROBC!C79)</f>
        <v>70597</v>
      </c>
      <c r="D79" s="80">
        <f>SUM([2]BASEPROCARS!D79+[2]BASEPROLCV!D79+[2]BASEPROHCV!D79+[2]BASEPROBC!D79)</f>
        <v>60012</v>
      </c>
      <c r="E79" s="81">
        <f t="shared" si="1"/>
        <v>-0.14993554966924938</v>
      </c>
    </row>
    <row r="80" spans="1:5" s="14" customFormat="1" ht="20.100000000000001" customHeight="1" x14ac:dyDescent="0.25">
      <c r="A80" s="1"/>
      <c r="B80" s="28" t="s">
        <v>84</v>
      </c>
      <c r="C80" s="82"/>
      <c r="D80" s="82"/>
      <c r="E80" s="83"/>
    </row>
    <row r="81" spans="1:6" s="14" customFormat="1" ht="27.75" customHeight="1" x14ac:dyDescent="0.25">
      <c r="A81" s="1"/>
      <c r="B81" s="28" t="s">
        <v>85</v>
      </c>
      <c r="C81" s="65">
        <f>SUM([2]BASEPROCARS!C81+[2]BASEPROLCV!C81+[2]BASEPROHCV!C81+[2]BASEPROBC!C81)</f>
        <v>18500</v>
      </c>
      <c r="D81" s="65">
        <f>SUM([2]BASEPROCARS!D81+[2]BASEPROLCV!D81+[2]BASEPROHCV!D81+[2]BASEPROBC!D81)</f>
        <v>18500</v>
      </c>
      <c r="E81" s="30">
        <f t="shared" si="1"/>
        <v>0</v>
      </c>
    </row>
    <row r="82" spans="1:6" s="10" customFormat="1" ht="18.75" customHeight="1" x14ac:dyDescent="0.25">
      <c r="A82" s="1"/>
      <c r="B82" s="28" t="s">
        <v>86</v>
      </c>
      <c r="C82" s="82"/>
      <c r="D82" s="82"/>
      <c r="E82" s="30"/>
    </row>
    <row r="83" spans="1:6" s="10" customFormat="1" ht="20.25" customHeight="1" x14ac:dyDescent="0.25">
      <c r="A83" s="1"/>
      <c r="B83" s="28" t="s">
        <v>87</v>
      </c>
      <c r="C83" s="31"/>
      <c r="D83" s="31"/>
      <c r="E83" s="30"/>
    </row>
    <row r="84" spans="1:6" s="10" customFormat="1" ht="20.25" customHeight="1" x14ac:dyDescent="0.25">
      <c r="A84" s="1"/>
      <c r="B84" s="28" t="s">
        <v>88</v>
      </c>
      <c r="C84" s="84">
        <f>SUM([2]BASEPROCARS!C84+[2]BASEPROLCV!C84+[2]BASEPROHCV!C84+[2]BASEPROBC!C84)</f>
        <v>402085</v>
      </c>
      <c r="D84" s="84">
        <f>SUM([2]BASEPROCARS!D84+[2]BASEPROLCV!D84+[2]BASEPROHCV!D84+[2]BASEPROBC!D84)</f>
        <v>394652</v>
      </c>
      <c r="E84" s="30">
        <f t="shared" si="1"/>
        <v>-1.8486140990089162E-2</v>
      </c>
    </row>
    <row r="85" spans="1:6" s="10" customFormat="1" ht="20.25" customHeight="1" x14ac:dyDescent="0.25">
      <c r="A85" s="1"/>
      <c r="B85" s="28" t="s">
        <v>89</v>
      </c>
      <c r="C85" s="31"/>
      <c r="D85" s="31"/>
      <c r="E85" s="30"/>
    </row>
    <row r="86" spans="1:6" s="10" customFormat="1" ht="20.100000000000001" customHeight="1" x14ac:dyDescent="0.25">
      <c r="A86" s="1"/>
      <c r="B86" s="28" t="s">
        <v>90</v>
      </c>
      <c r="C86" s="31">
        <f>SUM([2]BASEPROCARS!C86+[2]BASEPROLCV!C86+[2]BASEPROHCV!C86+[2]BASEPROBC!C86)</f>
        <v>610854</v>
      </c>
      <c r="D86" s="31">
        <f>SUM([2]BASEPROCARS!D86+[2]BASEPROLCV!D86+[2]BASEPROHCV!D86+[2]BASEPROBC!D86)</f>
        <v>631983</v>
      </c>
      <c r="E86" s="30">
        <f t="shared" si="1"/>
        <v>3.4589279926136252E-2</v>
      </c>
    </row>
    <row r="87" spans="1:6" s="10" customFormat="1" ht="20.25" customHeight="1" x14ac:dyDescent="0.25">
      <c r="A87" s="1"/>
      <c r="B87" s="28" t="s">
        <v>91</v>
      </c>
      <c r="C87" s="31"/>
      <c r="D87" s="31"/>
      <c r="E87" s="30"/>
    </row>
    <row r="88" spans="1:6" s="10" customFormat="1" ht="20.100000000000001" customHeight="1" x14ac:dyDescent="0.25">
      <c r="A88" s="1"/>
      <c r="B88" s="28" t="s">
        <v>92</v>
      </c>
      <c r="C88" s="82"/>
      <c r="D88" s="82"/>
      <c r="E88" s="30"/>
    </row>
    <row r="89" spans="1:6" s="10" customFormat="1" ht="24.6" customHeight="1" x14ac:dyDescent="0.25">
      <c r="A89" s="1"/>
      <c r="B89" s="28" t="s">
        <v>93</v>
      </c>
      <c r="C89" s="31"/>
      <c r="D89" s="31"/>
      <c r="E89" s="30"/>
    </row>
    <row r="90" spans="1:6" s="10" customFormat="1" ht="24.95" customHeight="1" thickBot="1" x14ac:dyDescent="0.35">
      <c r="A90" s="1"/>
      <c r="B90" s="61" t="s">
        <v>94</v>
      </c>
      <c r="C90" s="85"/>
      <c r="D90" s="85"/>
      <c r="E90" s="86"/>
    </row>
    <row r="91" spans="1:6" s="10" customFormat="1" ht="24.95" customHeight="1" thickTop="1" thickBot="1" x14ac:dyDescent="0.3">
      <c r="A91" s="1"/>
      <c r="B91" s="87" t="s">
        <v>95</v>
      </c>
      <c r="C91" s="88">
        <f>C6+C45+C60+C76+C90</f>
        <v>96869020</v>
      </c>
      <c r="D91" s="88">
        <f>D6+D45+D60+D76+D90</f>
        <v>91786861</v>
      </c>
      <c r="E91" s="89">
        <f t="shared" si="1"/>
        <v>-5.2464234695468126E-2</v>
      </c>
      <c r="F91" s="90"/>
    </row>
    <row r="92" spans="1:6" ht="41.1" customHeight="1" x14ac:dyDescent="0.3">
      <c r="B92" s="102"/>
      <c r="C92" s="102"/>
      <c r="D92" s="102"/>
      <c r="E92" s="102"/>
    </row>
    <row r="93" spans="1:6" ht="25.35" customHeight="1" x14ac:dyDescent="0.3">
      <c r="B93" s="91" t="s">
        <v>96</v>
      </c>
      <c r="C93" s="1"/>
      <c r="D93" s="92">
        <f>[2]BASEPROCARS!D91+[2]BASEPROLCV!D91+[2]BASEPROLCV!D91+[2]BASEPROHCV!D91+[2]BASEPROBC!D91</f>
        <v>112010516</v>
      </c>
      <c r="E93" s="93"/>
    </row>
    <row r="94" spans="1:6" ht="23.25" x14ac:dyDescent="0.25">
      <c r="B94" s="74" t="s">
        <v>97</v>
      </c>
      <c r="C94" s="94" t="s">
        <v>97</v>
      </c>
      <c r="E94" s="95"/>
    </row>
    <row r="95" spans="1:6" ht="23.25" x14ac:dyDescent="0.25">
      <c r="B95" s="36" t="s">
        <v>98</v>
      </c>
      <c r="C95" s="96"/>
      <c r="D95" s="96"/>
      <c r="E95" s="95"/>
    </row>
    <row r="96" spans="1:6" x14ac:dyDescent="0.25">
      <c r="C96" s="97" t="s">
        <v>6</v>
      </c>
      <c r="D96" s="97" t="s">
        <v>6</v>
      </c>
      <c r="E96" s="10"/>
    </row>
    <row r="97" spans="3:4" x14ac:dyDescent="0.25">
      <c r="C97" s="97"/>
      <c r="D97" s="97"/>
    </row>
    <row r="98" spans="3:4" x14ac:dyDescent="0.25">
      <c r="C98" s="97" t="s">
        <v>6</v>
      </c>
      <c r="D98" s="97" t="s">
        <v>6</v>
      </c>
    </row>
    <row r="99" spans="3:4" x14ac:dyDescent="0.25">
      <c r="C99" s="97" t="s">
        <v>6</v>
      </c>
      <c r="D99" s="97" t="s">
        <v>6</v>
      </c>
    </row>
    <row r="100" spans="3:4" x14ac:dyDescent="0.25">
      <c r="C100" s="97" t="s">
        <v>6</v>
      </c>
      <c r="D100" s="97" t="s">
        <v>6</v>
      </c>
    </row>
    <row r="102" spans="3:4" x14ac:dyDescent="0.25">
      <c r="C102" s="97" t="s">
        <v>6</v>
      </c>
      <c r="D102" s="97" t="s">
        <v>6</v>
      </c>
    </row>
    <row r="103" spans="3:4" x14ac:dyDescent="0.25">
      <c r="C103" s="96"/>
      <c r="D103" s="96"/>
    </row>
    <row r="104" spans="3:4" x14ac:dyDescent="0.25">
      <c r="C104" s="96"/>
      <c r="D104" s="96"/>
    </row>
    <row r="106" spans="3:4" x14ac:dyDescent="0.25">
      <c r="C106" s="96"/>
      <c r="D106" s="96"/>
    </row>
    <row r="108" spans="3:4" x14ac:dyDescent="0.25">
      <c r="D108" s="96"/>
    </row>
  </sheetData>
  <mergeCells count="3">
    <mergeCell ref="C1:E1"/>
    <mergeCell ref="B3:C3"/>
    <mergeCell ref="B92:E92"/>
  </mergeCells>
  <pageMargins left="0.78740157499999996" right="0.78740157499999996" top="0.984251969" bottom="0.984251969" header="0.4921259845" footer="0.4921259845"/>
  <pageSetup paperSize="9" scale="3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BASEPROTOTAL</vt:lpstr>
      <vt:lpstr>BASEPROTOTAL!Zone_d_impression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Jocelyne Nziendolo</cp:lastModifiedBy>
  <cp:lastPrinted>2020-03-12T14:22:42Z</cp:lastPrinted>
  <dcterms:created xsi:type="dcterms:W3CDTF">2020-03-12T14:12:04Z</dcterms:created>
  <dcterms:modified xsi:type="dcterms:W3CDTF">2020-03-12T14:22:53Z</dcterms:modified>
</cp:coreProperties>
</file>