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-my.sharepoint.com/personal/thang_tranngoc_hust_edu_vn/Documents/3_Giảng dạy/8_Hệ hỗ trợ quyết định/0_Mẫu Checklist/"/>
    </mc:Choice>
  </mc:AlternateContent>
  <xr:revisionPtr revIDLastSave="0" documentId="8_{999543EE-D437-43D3-A6EB-EE863AD1B9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hóm 02 người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2" l="1"/>
  <c r="F29" i="2"/>
  <c r="F28" i="2"/>
  <c r="F27" i="2"/>
  <c r="F26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31" i="2" s="1"/>
  <c r="F32" i="2" s="1"/>
  <c r="F6" i="2"/>
</calcChain>
</file>

<file path=xl/sharedStrings.xml><?xml version="1.0" encoding="utf-8"?>
<sst xmlns="http://schemas.openxmlformats.org/spreadsheetml/2006/main" count="168" uniqueCount="121">
  <si>
    <t>YÊU CẦU BÀI TẬP CUỐI KỲ</t>
  </si>
  <si>
    <t>BẢNG MÔ TẢ CHI TIẾT MÔ HÌNH</t>
  </si>
  <si>
    <t>STT</t>
  </si>
  <si>
    <t>Loại yêu cầu</t>
  </si>
  <si>
    <t>Yêu cầu</t>
  </si>
  <si>
    <t>Điểm chữ</t>
  </si>
  <si>
    <t>Điểm số</t>
  </si>
  <si>
    <t>Check</t>
  </si>
  <si>
    <t>Minh chứng</t>
  </si>
  <si>
    <t>Tên mô hình</t>
  </si>
  <si>
    <t>Thông số (Siêu tham số)</t>
  </si>
  <si>
    <t>Kết quả đánh giá theo các chỉ số</t>
  </si>
  <si>
    <t>Chú giải</t>
  </si>
  <si>
    <t>Xử lý dữ liệu (2 điểm)</t>
  </si>
  <si>
    <t>Thu thập dữ liệu từ nhiều nguồn</t>
  </si>
  <si>
    <t>A</t>
  </si>
  <si>
    <t>X</t>
  </si>
  <si>
    <t>Trang 16</t>
  </si>
  <si>
    <t>Hồi quy logistic 1.0</t>
  </si>
  <si>
    <t>LogisticRegression()
penalty= 'l2'
solver= 'lbfgs'
C= 1.0
class_weight = None
tol = 0.0001
max_iter = 100</t>
  </si>
  <si>
    <t>Accuracy= 0.610417</t>
  </si>
  <si>
    <t>Mô hình baseline</t>
  </si>
  <si>
    <t>Đánh nhãn dữ liệu</t>
  </si>
  <si>
    <t>F</t>
  </si>
  <si>
    <t>Trang 22</t>
  </si>
  <si>
    <t>Hồi quy logistic 1.1</t>
  </si>
  <si>
    <t>LogisticRegression()
penalty thay 'l2' thành 'l1'
solver thay 'lbfgs' thành liblinear'</t>
  </si>
  <si>
    <t>Accuracy= 0.639583</t>
  </si>
  <si>
    <t>Tiền xử lý dữ liệu</t>
  </si>
  <si>
    <t>B</t>
  </si>
  <si>
    <t>Trang 16 - 20</t>
  </si>
  <si>
    <t>Hồi quy logistic 1.2</t>
  </si>
  <si>
    <t>LogisticRegression()
penalty = 'l2'
solver thay 'liblinear' thành 'lbfgs'
C = 0.1</t>
  </si>
  <si>
    <t>Accuracy= 0.641667</t>
  </si>
  <si>
    <t>Thống kê dữ liệu mẫu</t>
  </si>
  <si>
    <t>Trang 20 - 21</t>
  </si>
  <si>
    <t>Hồi quy logistic 1.3</t>
  </si>
  <si>
    <t>LogisticRegression()
class_weight thay 'None' thành Balanced'</t>
  </si>
  <si>
    <t>Accuracy= 0.652083</t>
  </si>
  <si>
    <t>Đánh giá mô hình (1 điểm)</t>
  </si>
  <si>
    <t>Đề xuất và lựa chọn các tiêu chí đánh giá (về độ chính xác, tốc độ, khả năng ứng dụng,...)</t>
  </si>
  <si>
    <t>C</t>
  </si>
  <si>
    <t>Trang 3 - 15</t>
  </si>
  <si>
    <t>Hồi quy logistic 1.4</t>
  </si>
  <si>
    <t>LogisticRegression()
thay max_iter = 1000</t>
  </si>
  <si>
    <t>Accuracy= 0.683333</t>
  </si>
  <si>
    <t>Thống kê và phân tích lỗi</t>
  </si>
  <si>
    <t>Trang X - Y</t>
  </si>
  <si>
    <t>Mô hình K-means 1.0</t>
  </si>
  <si>
    <t>KMeans()
n_clusters = 5
init = 'k-means++'
max_iter = 100
n_init = 10
tol = 0.0001
random_state = 42</t>
  </si>
  <si>
    <t>Silhouette Score= 0.6927957140862854
Davies-Bouldin Index= 0.7402851839402337</t>
  </si>
  <si>
    <t>Mô hình trong bài báo</t>
  </si>
  <si>
    <t>Cải tiến mô hình (5 điểm)</t>
  </si>
  <si>
    <t>Mô hình 1</t>
  </si>
  <si>
    <t>Trang 24 - 26</t>
  </si>
  <si>
    <t>Mô hình K-means 1.1</t>
  </si>
  <si>
    <t>Mô hình K-means 1.0
thay max_iter từ 100 lên 300</t>
  </si>
  <si>
    <t>Mô hình 2</t>
  </si>
  <si>
    <t>Trang 26 - 28</t>
  </si>
  <si>
    <t>Mô hình K-means 1.2</t>
  </si>
  <si>
    <t>Mô hình K-means 1.0
thay n_init từ 10 lên 30</t>
  </si>
  <si>
    <t>Silhouette Score= 0.7197316180105007
Davies-Bouldin Index= 0.6556311251588427</t>
  </si>
  <si>
    <t>Mô hình 3</t>
  </si>
  <si>
    <t>Trang 28 - 29</t>
  </si>
  <si>
    <t>Mô hình K-means 1.3</t>
  </si>
  <si>
    <t>Mô hình K-means 1.0
thay 'init' từ 'k-means++' thành 'random'</t>
  </si>
  <si>
    <t>Silhouette Score= 0.5984964239869235
Davies-Bouldin Index= 0.7613655811030795</t>
  </si>
  <si>
    <t>Mô hình 4</t>
  </si>
  <si>
    <t>Trang 30 - 31</t>
  </si>
  <si>
    <t>Mô hình K-means 1.4</t>
  </si>
  <si>
    <t>Mô hình K-means 1.0
thay max_iter từ 100 lên 303</t>
  </si>
  <si>
    <t>Silhouette Score= 0.6992144759697044
Davies-Bouldin Index= 0.7429826173261699</t>
  </si>
  <si>
    <t>Mô hình 5</t>
  </si>
  <si>
    <t>Trang 31 - 33</t>
  </si>
  <si>
    <t>Agglomerative Clustering 1.0</t>
  </si>
  <si>
    <t>AgglomerativeClustering()
n_clusters = 5
affinity = 'euclidean'
linkage = ward</t>
  </si>
  <si>
    <t xml:space="preserve">Silhouette Score= 0.5981377054299201
</t>
  </si>
  <si>
    <t>Mô hình 6</t>
  </si>
  <si>
    <t>D</t>
  </si>
  <si>
    <t>Trang 34 - 35</t>
  </si>
  <si>
    <t>Agglomerative Clustering 1.1</t>
  </si>
  <si>
    <t>Agglomerative Cluster 1.0
thay affinity từ 'euclidean' thành 'manhattan'
thay linkage từ ;ward' thành 'average'</t>
  </si>
  <si>
    <t>Silhouette Score= 0.69763708000722</t>
  </si>
  <si>
    <t>Mô hình 7</t>
  </si>
  <si>
    <t>Trang 35 - 36</t>
  </si>
  <si>
    <t>Agglomerative Clustering 1.2</t>
  </si>
  <si>
    <t>Agglomerative Cluster 1.0
thay linkage từ 'ward' thành 'complete'</t>
  </si>
  <si>
    <t>Silhouette Score= 0.7103029763677052</t>
  </si>
  <si>
    <t>Mô hình 8</t>
  </si>
  <si>
    <t>Trang 36 - 37</t>
  </si>
  <si>
    <t>Agglomerative Clustering 1.3</t>
  </si>
  <si>
    <t>Agglomerative Cluster 1.0
thay linkage từ 'ward' thành 'average'</t>
  </si>
  <si>
    <t>Silhouette Score= 0.7271195668962941</t>
  </si>
  <si>
    <t>Mô hình 9</t>
  </si>
  <si>
    <t>Trang 38 - 39</t>
  </si>
  <si>
    <t>Agglomerative Clustering 1.4</t>
  </si>
  <si>
    <t>Agglomerative Cluster 1.0
thay affinity từ 'euclidean' thành 'cosine'
thay linkage từ 'ward' thành 'average'</t>
  </si>
  <si>
    <t>Silhouette Score= 0.21326190208872253</t>
  </si>
  <si>
    <t>Mô hình 10</t>
  </si>
  <si>
    <t>Trang 39 - 40</t>
  </si>
  <si>
    <t>Mô hình 11</t>
  </si>
  <si>
    <t>Trang 42 - 43</t>
  </si>
  <si>
    <t>Mô hình 12</t>
  </si>
  <si>
    <t>Trang 43 - 44</t>
  </si>
  <si>
    <t>Mô hình 13</t>
  </si>
  <si>
    <t>Trang 45 - 46</t>
  </si>
  <si>
    <t>Mô hình 14</t>
  </si>
  <si>
    <t>Trang46 - 47</t>
  </si>
  <si>
    <t>Mô hình 15</t>
  </si>
  <si>
    <t>Trang 47 - 49</t>
  </si>
  <si>
    <t>Đóng gói mô hình (2 điểm)</t>
  </si>
  <si>
    <t>Có giao diện chương trình</t>
  </si>
  <si>
    <t>Trang 50-60</t>
  </si>
  <si>
    <t>Có khả năng ứng dụng vào một ngữ cảnh cụ thể (trình bày kịch bản demo ứng dụng)</t>
  </si>
  <si>
    <t>Trang 2</t>
  </si>
  <si>
    <t>Có sử dụng mô hình tiên tiến trong 5 năm trở lại đây (chỉ ra các paper liên quan)</t>
  </si>
  <si>
    <t>Trang 33 - 35</t>
  </si>
  <si>
    <t>Cải tiến mô hình so sánh với các mô hình tiên tiến trong 5 năm gần đây</t>
  </si>
  <si>
    <t>Tổng điểm/20</t>
  </si>
  <si>
    <t>Tổng điểm/10</t>
  </si>
  <si>
    <t>K-Means clustering to segment customers. Sustainability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</si>
</sst>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0"/>
      <name val="Arial"/>
      <family val="2"/>
    </font>
    <font>
      <sz val="16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3" borderId="1" xfId="0" applyFill="1" applyBorder="1"/>
    <xf numFmtId="49" fontId="1" fillId="0" borderId="1" xfId="0" applyNumberFormat="1" applyFont="1" applyBorder="1" applyAlignment="1">
      <alignment wrapText="1"/>
    </xf>
    <xf numFmtId="0" fontId="1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5" fillId="0" borderId="0" xfId="1"/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5" fillId="0" borderId="0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dpi.com/2071-1050/14/12/72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F6D-E32D-4B84-8E1D-892C2BC34C85}">
  <dimension ref="A2:N38"/>
  <sheetViews>
    <sheetView tabSelected="1" workbookViewId="0">
      <selection activeCell="D33" sqref="D33"/>
    </sheetView>
  </sheetViews>
  <sheetFormatPr defaultRowHeight="12.75"/>
  <cols>
    <col min="3" max="3" width="12.7109375" bestFit="1" customWidth="1"/>
    <col min="4" max="4" width="34.28515625" style="1" customWidth="1"/>
    <col min="7" max="7" width="16.42578125" style="10" customWidth="1"/>
    <col min="8" max="8" width="16.42578125" style="1" customWidth="1"/>
    <col min="9" max="9" width="20.7109375" customWidth="1"/>
    <col min="10" max="10" width="9.140625" style="32"/>
    <col min="11" max="11" width="25.5703125" style="31" customWidth="1"/>
    <col min="12" max="12" width="35.5703125" customWidth="1"/>
    <col min="13" max="13" width="41" style="31" customWidth="1"/>
    <col min="14" max="14" width="14.7109375" customWidth="1"/>
  </cols>
  <sheetData>
    <row r="2" spans="1:14" ht="20.25" customHeight="1">
      <c r="A2" s="20" t="s">
        <v>0</v>
      </c>
      <c r="B2" s="20"/>
      <c r="C2" s="20"/>
      <c r="D2" s="20"/>
      <c r="E2" s="20"/>
      <c r="F2" s="20"/>
      <c r="G2" s="20"/>
      <c r="H2" s="20"/>
      <c r="K2" s="20" t="s">
        <v>1</v>
      </c>
      <c r="L2" s="20"/>
      <c r="M2" s="20"/>
      <c r="N2" s="20"/>
    </row>
    <row r="5" spans="1:14">
      <c r="A5" s="2" t="s">
        <v>2</v>
      </c>
      <c r="B5" s="2" t="s">
        <v>2</v>
      </c>
      <c r="C5" s="2" t="s">
        <v>3</v>
      </c>
      <c r="D5" s="3" t="s">
        <v>4</v>
      </c>
      <c r="E5" s="2" t="s">
        <v>5</v>
      </c>
      <c r="F5" s="2" t="s">
        <v>6</v>
      </c>
      <c r="G5" s="7" t="s">
        <v>7</v>
      </c>
      <c r="H5" s="3" t="s">
        <v>8</v>
      </c>
      <c r="J5" s="33" t="s">
        <v>2</v>
      </c>
      <c r="K5" s="30" t="s">
        <v>9</v>
      </c>
      <c r="L5" s="2" t="s">
        <v>10</v>
      </c>
      <c r="M5" s="30" t="s">
        <v>11</v>
      </c>
      <c r="N5" s="2" t="s">
        <v>12</v>
      </c>
    </row>
    <row r="6" spans="1:14" ht="84">
      <c r="A6" s="4">
        <v>1</v>
      </c>
      <c r="B6" s="4">
        <v>1</v>
      </c>
      <c r="C6" s="21" t="s">
        <v>13</v>
      </c>
      <c r="D6" s="5" t="s">
        <v>14</v>
      </c>
      <c r="E6" s="11" t="s">
        <v>15</v>
      </c>
      <c r="F6" s="4">
        <f t="shared" ref="F6:F20" si="0">VLOOKUP(E6,$E$34:$F$38,2)</f>
        <v>1</v>
      </c>
      <c r="G6" s="8" t="s">
        <v>16</v>
      </c>
      <c r="H6" s="15" t="s">
        <v>17</v>
      </c>
      <c r="J6" s="19">
        <v>1</v>
      </c>
      <c r="K6" s="13" t="s">
        <v>18</v>
      </c>
      <c r="L6" s="13" t="s">
        <v>19</v>
      </c>
      <c r="M6" s="28" t="s">
        <v>20</v>
      </c>
      <c r="N6" s="13" t="s">
        <v>21</v>
      </c>
    </row>
    <row r="7" spans="1:14" ht="36">
      <c r="A7" s="4">
        <v>2</v>
      </c>
      <c r="B7" s="4">
        <v>2</v>
      </c>
      <c r="C7" s="22"/>
      <c r="D7" s="5" t="s">
        <v>22</v>
      </c>
      <c r="E7" s="11" t="s">
        <v>23</v>
      </c>
      <c r="F7" s="4">
        <f t="shared" si="0"/>
        <v>0</v>
      </c>
      <c r="G7" s="9" t="s">
        <v>16</v>
      </c>
      <c r="H7" s="15" t="s">
        <v>24</v>
      </c>
      <c r="J7" s="19">
        <v>2</v>
      </c>
      <c r="K7" s="13" t="s">
        <v>25</v>
      </c>
      <c r="L7" s="13" t="s">
        <v>26</v>
      </c>
      <c r="M7" s="28" t="s">
        <v>27</v>
      </c>
      <c r="N7" s="28"/>
    </row>
    <row r="8" spans="1:14" ht="49.5" customHeight="1">
      <c r="A8" s="4">
        <v>3</v>
      </c>
      <c r="B8" s="4">
        <v>3</v>
      </c>
      <c r="C8" s="22"/>
      <c r="D8" s="5" t="s">
        <v>28</v>
      </c>
      <c r="E8" s="11" t="s">
        <v>29</v>
      </c>
      <c r="F8" s="4">
        <f t="shared" si="0"/>
        <v>0.75</v>
      </c>
      <c r="G8" s="9" t="s">
        <v>16</v>
      </c>
      <c r="H8" s="15" t="s">
        <v>30</v>
      </c>
      <c r="J8" s="19">
        <v>3</v>
      </c>
      <c r="K8" s="13" t="s">
        <v>31</v>
      </c>
      <c r="L8" s="13" t="s">
        <v>32</v>
      </c>
      <c r="M8" s="28" t="s">
        <v>33</v>
      </c>
      <c r="N8" s="28"/>
    </row>
    <row r="9" spans="1:14" ht="39.75" customHeight="1">
      <c r="A9" s="4">
        <v>4</v>
      </c>
      <c r="B9" s="4">
        <v>4</v>
      </c>
      <c r="C9" s="22"/>
      <c r="D9" s="5" t="s">
        <v>34</v>
      </c>
      <c r="E9" s="11" t="s">
        <v>29</v>
      </c>
      <c r="F9" s="4">
        <f t="shared" si="0"/>
        <v>0.75</v>
      </c>
      <c r="G9" s="8" t="s">
        <v>16</v>
      </c>
      <c r="H9" s="15" t="s">
        <v>35</v>
      </c>
      <c r="J9" s="19">
        <v>4</v>
      </c>
      <c r="K9" s="13" t="s">
        <v>36</v>
      </c>
      <c r="L9" s="28" t="s">
        <v>37</v>
      </c>
      <c r="M9" s="28" t="s">
        <v>38</v>
      </c>
      <c r="N9" s="28"/>
    </row>
    <row r="10" spans="1:14" ht="36">
      <c r="A10" s="4">
        <v>5</v>
      </c>
      <c r="B10" s="4">
        <v>5</v>
      </c>
      <c r="C10" s="24" t="s">
        <v>39</v>
      </c>
      <c r="D10" s="5" t="s">
        <v>40</v>
      </c>
      <c r="E10" s="11" t="s">
        <v>41</v>
      </c>
      <c r="F10" s="4">
        <f t="shared" si="0"/>
        <v>0.5</v>
      </c>
      <c r="G10" s="9" t="s">
        <v>16</v>
      </c>
      <c r="H10" s="15" t="s">
        <v>42</v>
      </c>
      <c r="J10" s="19">
        <v>5</v>
      </c>
      <c r="K10" s="13" t="s">
        <v>43</v>
      </c>
      <c r="L10" s="28" t="s">
        <v>44</v>
      </c>
      <c r="M10" s="28" t="s">
        <v>45</v>
      </c>
      <c r="N10" s="28"/>
    </row>
    <row r="11" spans="1:14" ht="84">
      <c r="A11" s="4">
        <v>6</v>
      </c>
      <c r="B11" s="4">
        <v>6</v>
      </c>
      <c r="C11" s="25"/>
      <c r="D11" s="5" t="s">
        <v>46</v>
      </c>
      <c r="E11" s="11" t="s">
        <v>23</v>
      </c>
      <c r="F11" s="4">
        <f t="shared" si="0"/>
        <v>0</v>
      </c>
      <c r="G11" s="9"/>
      <c r="H11" s="15" t="s">
        <v>47</v>
      </c>
      <c r="J11" s="19">
        <v>6</v>
      </c>
      <c r="K11" s="28" t="s">
        <v>48</v>
      </c>
      <c r="L11" s="28" t="s">
        <v>49</v>
      </c>
      <c r="M11" s="28" t="s">
        <v>50</v>
      </c>
      <c r="N11" s="28" t="s">
        <v>51</v>
      </c>
    </row>
    <row r="12" spans="1:14" ht="24">
      <c r="A12" s="4">
        <v>7</v>
      </c>
      <c r="B12" s="4">
        <v>7</v>
      </c>
      <c r="C12" s="24" t="s">
        <v>52</v>
      </c>
      <c r="D12" s="5" t="s">
        <v>53</v>
      </c>
      <c r="E12" s="11" t="s">
        <v>23</v>
      </c>
      <c r="F12" s="4">
        <f t="shared" si="0"/>
        <v>0</v>
      </c>
      <c r="G12" s="9" t="s">
        <v>16</v>
      </c>
      <c r="H12" s="15" t="s">
        <v>54</v>
      </c>
      <c r="J12" s="19">
        <v>7</v>
      </c>
      <c r="K12" s="28" t="s">
        <v>55</v>
      </c>
      <c r="L12" s="28" t="s">
        <v>56</v>
      </c>
      <c r="M12" s="28" t="s">
        <v>50</v>
      </c>
      <c r="N12" s="28"/>
    </row>
    <row r="13" spans="1:14" ht="24">
      <c r="A13" s="4">
        <v>8</v>
      </c>
      <c r="B13" s="4">
        <v>8</v>
      </c>
      <c r="C13" s="25"/>
      <c r="D13" s="5" t="s">
        <v>57</v>
      </c>
      <c r="E13" s="11" t="s">
        <v>23</v>
      </c>
      <c r="F13" s="4">
        <f t="shared" si="0"/>
        <v>0</v>
      </c>
      <c r="G13" s="9" t="s">
        <v>16</v>
      </c>
      <c r="H13" s="15" t="s">
        <v>58</v>
      </c>
      <c r="J13" s="19">
        <v>8</v>
      </c>
      <c r="K13" s="28" t="s">
        <v>59</v>
      </c>
      <c r="L13" s="28" t="s">
        <v>60</v>
      </c>
      <c r="M13" s="28" t="s">
        <v>61</v>
      </c>
      <c r="N13" s="28"/>
    </row>
    <row r="14" spans="1:14" ht="24">
      <c r="A14" s="4">
        <v>9</v>
      </c>
      <c r="B14" s="4">
        <v>9</v>
      </c>
      <c r="C14" s="25"/>
      <c r="D14" s="5" t="s">
        <v>62</v>
      </c>
      <c r="E14" s="11" t="s">
        <v>23</v>
      </c>
      <c r="F14" s="4">
        <f t="shared" si="0"/>
        <v>0</v>
      </c>
      <c r="G14" s="9" t="s">
        <v>16</v>
      </c>
      <c r="H14" s="15" t="s">
        <v>63</v>
      </c>
      <c r="J14" s="19">
        <v>9</v>
      </c>
      <c r="K14" s="28" t="s">
        <v>64</v>
      </c>
      <c r="L14" s="28" t="s">
        <v>65</v>
      </c>
      <c r="M14" s="28" t="s">
        <v>66</v>
      </c>
      <c r="N14" s="28"/>
    </row>
    <row r="15" spans="1:14" ht="24">
      <c r="A15" s="4">
        <v>10</v>
      </c>
      <c r="B15" s="4">
        <v>10</v>
      </c>
      <c r="C15" s="25"/>
      <c r="D15" s="5" t="s">
        <v>67</v>
      </c>
      <c r="E15" s="11" t="s">
        <v>23</v>
      </c>
      <c r="F15" s="4">
        <f t="shared" si="0"/>
        <v>0</v>
      </c>
      <c r="G15" s="9" t="s">
        <v>16</v>
      </c>
      <c r="H15" s="15" t="s">
        <v>68</v>
      </c>
      <c r="J15" s="19">
        <v>10</v>
      </c>
      <c r="K15" s="28" t="s">
        <v>69</v>
      </c>
      <c r="L15" s="28" t="s">
        <v>70</v>
      </c>
      <c r="M15" s="28" t="s">
        <v>71</v>
      </c>
      <c r="N15" s="28"/>
    </row>
    <row r="16" spans="1:14" ht="48">
      <c r="A16" s="4">
        <v>11</v>
      </c>
      <c r="B16" s="4">
        <v>11</v>
      </c>
      <c r="C16" s="25"/>
      <c r="D16" s="5" t="s">
        <v>72</v>
      </c>
      <c r="E16" s="11" t="s">
        <v>23</v>
      </c>
      <c r="F16" s="4">
        <f t="shared" si="0"/>
        <v>0</v>
      </c>
      <c r="G16" s="9" t="s">
        <v>16</v>
      </c>
      <c r="H16" s="15" t="s">
        <v>73</v>
      </c>
      <c r="J16" s="34">
        <v>11</v>
      </c>
      <c r="K16" s="28" t="s">
        <v>74</v>
      </c>
      <c r="L16" s="29" t="s">
        <v>75</v>
      </c>
      <c r="M16" s="28" t="s">
        <v>76</v>
      </c>
      <c r="N16" s="28" t="s">
        <v>21</v>
      </c>
    </row>
    <row r="17" spans="1:14" ht="48">
      <c r="A17" s="4">
        <v>12</v>
      </c>
      <c r="B17" s="4">
        <v>12</v>
      </c>
      <c r="C17" s="25"/>
      <c r="D17" s="5" t="s">
        <v>77</v>
      </c>
      <c r="E17" s="11" t="s">
        <v>78</v>
      </c>
      <c r="F17" s="4">
        <f t="shared" si="0"/>
        <v>0.25</v>
      </c>
      <c r="G17" s="9" t="s">
        <v>16</v>
      </c>
      <c r="H17" s="15" t="s">
        <v>79</v>
      </c>
      <c r="J17" s="34">
        <v>12</v>
      </c>
      <c r="K17" s="28" t="s">
        <v>80</v>
      </c>
      <c r="L17" s="29" t="s">
        <v>81</v>
      </c>
      <c r="M17" s="28" t="s">
        <v>82</v>
      </c>
      <c r="N17" s="28"/>
    </row>
    <row r="18" spans="1:14" ht="24">
      <c r="A18" s="4">
        <v>13</v>
      </c>
      <c r="B18" s="4">
        <v>13</v>
      </c>
      <c r="C18" s="25"/>
      <c r="D18" s="5" t="s">
        <v>83</v>
      </c>
      <c r="E18" s="11" t="s">
        <v>15</v>
      </c>
      <c r="F18" s="4">
        <f t="shared" si="0"/>
        <v>1</v>
      </c>
      <c r="G18" s="9" t="s">
        <v>16</v>
      </c>
      <c r="H18" s="15" t="s">
        <v>84</v>
      </c>
      <c r="J18" s="34">
        <v>13</v>
      </c>
      <c r="K18" s="28" t="s">
        <v>85</v>
      </c>
      <c r="L18" s="29" t="s">
        <v>86</v>
      </c>
      <c r="M18" s="28" t="s">
        <v>87</v>
      </c>
      <c r="N18" s="28"/>
    </row>
    <row r="19" spans="1:14" ht="24">
      <c r="A19" s="4">
        <v>14</v>
      </c>
      <c r="B19" s="4">
        <v>14</v>
      </c>
      <c r="C19" s="25"/>
      <c r="D19" s="5" t="s">
        <v>88</v>
      </c>
      <c r="E19" s="11" t="s">
        <v>15</v>
      </c>
      <c r="F19" s="4">
        <f t="shared" si="0"/>
        <v>1</v>
      </c>
      <c r="G19" s="9" t="s">
        <v>16</v>
      </c>
      <c r="H19" s="15" t="s">
        <v>89</v>
      </c>
      <c r="J19" s="34">
        <v>14</v>
      </c>
      <c r="K19" s="28" t="s">
        <v>90</v>
      </c>
      <c r="L19" s="29" t="s">
        <v>91</v>
      </c>
      <c r="M19" s="28" t="s">
        <v>92</v>
      </c>
      <c r="N19" s="28"/>
    </row>
    <row r="20" spans="1:14" ht="36">
      <c r="A20" s="4">
        <v>15</v>
      </c>
      <c r="B20" s="4">
        <v>15</v>
      </c>
      <c r="C20" s="25"/>
      <c r="D20" s="5" t="s">
        <v>93</v>
      </c>
      <c r="E20" s="11" t="s">
        <v>23</v>
      </c>
      <c r="F20" s="4">
        <f t="shared" si="0"/>
        <v>0</v>
      </c>
      <c r="G20" s="9" t="s">
        <v>16</v>
      </c>
      <c r="H20" s="15" t="s">
        <v>94</v>
      </c>
      <c r="J20" s="34">
        <v>15</v>
      </c>
      <c r="K20" s="28" t="s">
        <v>95</v>
      </c>
      <c r="L20" s="29" t="s">
        <v>96</v>
      </c>
      <c r="M20" s="28" t="s">
        <v>97</v>
      </c>
      <c r="N20" s="28"/>
    </row>
    <row r="21" spans="1:14">
      <c r="A21" s="4"/>
      <c r="B21" s="4">
        <v>16</v>
      </c>
      <c r="C21" s="25"/>
      <c r="D21" s="5" t="s">
        <v>98</v>
      </c>
      <c r="E21" s="11"/>
      <c r="F21" s="4"/>
      <c r="G21" s="9" t="s">
        <v>16</v>
      </c>
      <c r="H21" s="15" t="s">
        <v>99</v>
      </c>
    </row>
    <row r="22" spans="1:14">
      <c r="A22" s="4"/>
      <c r="B22" s="4">
        <v>17</v>
      </c>
      <c r="C22" s="25"/>
      <c r="D22" s="5" t="s">
        <v>100</v>
      </c>
      <c r="E22" s="11"/>
      <c r="F22" s="4"/>
      <c r="G22" s="9" t="s">
        <v>16</v>
      </c>
      <c r="H22" s="15" t="s">
        <v>101</v>
      </c>
    </row>
    <row r="23" spans="1:14">
      <c r="A23" s="4"/>
      <c r="B23" s="4">
        <v>18</v>
      </c>
      <c r="C23" s="25"/>
      <c r="D23" s="5" t="s">
        <v>102</v>
      </c>
      <c r="E23" s="11"/>
      <c r="F23" s="4"/>
      <c r="G23" s="9" t="s">
        <v>16</v>
      </c>
      <c r="H23" s="15" t="s">
        <v>103</v>
      </c>
    </row>
    <row r="24" spans="1:14">
      <c r="A24" s="4"/>
      <c r="B24" s="4">
        <v>19</v>
      </c>
      <c r="C24" s="25"/>
      <c r="D24" s="5" t="s">
        <v>104</v>
      </c>
      <c r="E24" s="11"/>
      <c r="F24" s="4"/>
      <c r="G24" s="9" t="s">
        <v>16</v>
      </c>
      <c r="H24" s="15" t="s">
        <v>105</v>
      </c>
    </row>
    <row r="25" spans="1:14">
      <c r="A25" s="4"/>
      <c r="B25" s="4">
        <v>20</v>
      </c>
      <c r="C25" s="25"/>
      <c r="D25" s="5" t="s">
        <v>106</v>
      </c>
      <c r="E25" s="11"/>
      <c r="F25" s="4"/>
      <c r="G25" s="9" t="s">
        <v>16</v>
      </c>
      <c r="H25" s="15" t="s">
        <v>107</v>
      </c>
    </row>
    <row r="26" spans="1:14">
      <c r="A26" s="4">
        <v>16</v>
      </c>
      <c r="B26" s="4">
        <v>21</v>
      </c>
      <c r="C26" s="26"/>
      <c r="D26" s="5" t="s">
        <v>108</v>
      </c>
      <c r="E26" s="11" t="s">
        <v>23</v>
      </c>
      <c r="F26" s="4">
        <f>VLOOKUP(E26,$E$34:$F$38,2)</f>
        <v>0</v>
      </c>
      <c r="G26" s="9" t="s">
        <v>16</v>
      </c>
      <c r="H26" s="15" t="s">
        <v>109</v>
      </c>
    </row>
    <row r="27" spans="1:14" ht="13.15" customHeight="1">
      <c r="A27" s="4">
        <v>18</v>
      </c>
      <c r="B27" s="4">
        <v>22</v>
      </c>
      <c r="C27" s="21" t="s">
        <v>110</v>
      </c>
      <c r="D27" s="6" t="s">
        <v>111</v>
      </c>
      <c r="E27" s="11" t="s">
        <v>15</v>
      </c>
      <c r="F27" s="4">
        <f>VLOOKUP(E27,$E$34:$F$38,2)</f>
        <v>1</v>
      </c>
      <c r="G27" s="9" t="s">
        <v>16</v>
      </c>
      <c r="H27" s="15" t="s">
        <v>112</v>
      </c>
    </row>
    <row r="28" spans="1:14" ht="36">
      <c r="A28" s="4">
        <v>19</v>
      </c>
      <c r="B28" s="4">
        <v>23</v>
      </c>
      <c r="C28" s="22"/>
      <c r="D28" s="6" t="s">
        <v>113</v>
      </c>
      <c r="E28" s="11" t="s">
        <v>15</v>
      </c>
      <c r="F28" s="4">
        <f>VLOOKUP(E28,$E$34:$F$38,2)</f>
        <v>1</v>
      </c>
      <c r="G28" s="9" t="s">
        <v>16</v>
      </c>
      <c r="H28" s="15" t="s">
        <v>114</v>
      </c>
    </row>
    <row r="29" spans="1:14" ht="36">
      <c r="A29" s="4">
        <v>20</v>
      </c>
      <c r="B29" s="4">
        <v>24</v>
      </c>
      <c r="C29" s="22"/>
      <c r="D29" s="5" t="s">
        <v>115</v>
      </c>
      <c r="E29" s="11" t="s">
        <v>15</v>
      </c>
      <c r="F29" s="4">
        <f>VLOOKUP(E29,$E$34:$F$38,2)</f>
        <v>1</v>
      </c>
      <c r="G29" s="9" t="s">
        <v>16</v>
      </c>
      <c r="H29" s="15" t="s">
        <v>116</v>
      </c>
      <c r="I29" s="27"/>
    </row>
    <row r="30" spans="1:14" ht="24">
      <c r="B30" s="4">
        <v>25</v>
      </c>
      <c r="C30" s="23"/>
      <c r="D30" s="5" t="s">
        <v>117</v>
      </c>
      <c r="E30" s="11" t="s">
        <v>15</v>
      </c>
      <c r="F30" s="4">
        <f>VLOOKUP(E30,$E$34:$F$38,2)</f>
        <v>1</v>
      </c>
      <c r="G30" s="9"/>
      <c r="H30" s="15" t="s">
        <v>47</v>
      </c>
    </row>
    <row r="31" spans="1:14">
      <c r="D31" s="12" t="s">
        <v>118</v>
      </c>
      <c r="E31" s="4"/>
      <c r="F31" s="18">
        <f xml:space="preserve"> SUM(F7:F30)</f>
        <v>8.25</v>
      </c>
    </row>
    <row r="32" spans="1:14">
      <c r="D32" s="12" t="s">
        <v>119</v>
      </c>
      <c r="F32" s="14">
        <f>ROUND(F31/25,2)*10</f>
        <v>3.3000000000000003</v>
      </c>
    </row>
    <row r="33" spans="1:14" ht="24">
      <c r="D33" s="35" t="s">
        <v>120</v>
      </c>
    </row>
    <row r="34" spans="1:14">
      <c r="E34" s="16" t="s">
        <v>15</v>
      </c>
      <c r="F34" s="17">
        <v>1</v>
      </c>
    </row>
    <row r="35" spans="1:14">
      <c r="E35" s="16" t="s">
        <v>29</v>
      </c>
      <c r="F35" s="17">
        <v>0.75</v>
      </c>
    </row>
    <row r="36" spans="1:14">
      <c r="E36" s="16" t="s">
        <v>41</v>
      </c>
      <c r="F36" s="17">
        <v>0.5</v>
      </c>
    </row>
    <row r="37" spans="1:14" s="10" customFormat="1">
      <c r="A37"/>
      <c r="B37"/>
      <c r="C37"/>
      <c r="D37" s="1"/>
      <c r="E37" s="16" t="s">
        <v>78</v>
      </c>
      <c r="F37" s="17">
        <v>0.25</v>
      </c>
      <c r="H37" s="1"/>
      <c r="I37"/>
      <c r="J37" s="32"/>
      <c r="K37" s="31"/>
      <c r="L37"/>
      <c r="M37" s="31"/>
      <c r="N37"/>
    </row>
    <row r="38" spans="1:14" s="10" customFormat="1">
      <c r="A38"/>
      <c r="B38"/>
      <c r="C38"/>
      <c r="D38" s="1"/>
      <c r="E38" s="16" t="s">
        <v>23</v>
      </c>
      <c r="F38" s="17">
        <v>0</v>
      </c>
      <c r="H38" s="1"/>
      <c r="I38"/>
      <c r="J38" s="32"/>
      <c r="K38" s="31"/>
      <c r="L38"/>
      <c r="M38" s="31"/>
      <c r="N38"/>
    </row>
  </sheetData>
  <mergeCells count="6">
    <mergeCell ref="C27:C30"/>
    <mergeCell ref="K2:N2"/>
    <mergeCell ref="C6:C9"/>
    <mergeCell ref="C10:C11"/>
    <mergeCell ref="C12:C26"/>
    <mergeCell ref="A2:H2"/>
  </mergeCells>
  <phoneticPr fontId="4" type="noConversion"/>
  <conditionalFormatting sqref="G6:G30">
    <cfRule type="cellIs" dxfId="0" priority="13" operator="equal">
      <formula>"X"</formula>
    </cfRule>
    <cfRule type="colorScale" priority="14">
      <colorScale>
        <cfvo type="min"/>
        <cfvo type="max"/>
        <color rgb="FFFF7128"/>
        <color rgb="FFFFEF9C"/>
      </colorScale>
    </cfRule>
  </conditionalFormatting>
  <hyperlinks>
    <hyperlink ref="D33" r:id="rId1" xr:uid="{D5765EE0-8ED3-4511-A7A0-90BE642402EE}"/>
  </hyperlinks>
  <pageMargins left="0.75" right="0.75" top="1" bottom="1" header="0.5" footer="0.5"/>
  <pageSetup fitToWidth="0" fitToHeight="0" orientation="landscape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78002329270C43BB42A3920227CC46" ma:contentTypeVersion="5" ma:contentTypeDescription="Create a new document." ma:contentTypeScope="" ma:versionID="78bfbc92fc55f53fd8870fcf01064ba9">
  <xsd:schema xmlns:xsd="http://www.w3.org/2001/XMLSchema" xmlns:xs="http://www.w3.org/2001/XMLSchema" xmlns:p="http://schemas.microsoft.com/office/2006/metadata/properties" xmlns:ns2="4c4f2824-1338-47c8-aa47-244311a2f6d5" targetNamespace="http://schemas.microsoft.com/office/2006/metadata/properties" ma:root="true" ma:fieldsID="4d613ec5da47798b51d2334d4f47e449" ns2:_="">
    <xsd:import namespace="4c4f2824-1338-47c8-aa47-244311a2f6d5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4f2824-1338-47c8-aa47-244311a2f6d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c4f2824-1338-47c8-aa47-244311a2f6d5" xsi:nil="true"/>
  </documentManagement>
</p:properties>
</file>

<file path=customXml/itemProps1.xml><?xml version="1.0" encoding="utf-8"?>
<ds:datastoreItem xmlns:ds="http://schemas.openxmlformats.org/officeDocument/2006/customXml" ds:itemID="{216BBB64-95B2-4692-A7FE-7B32F148EF6F}"/>
</file>

<file path=customXml/itemProps2.xml><?xml version="1.0" encoding="utf-8"?>
<ds:datastoreItem xmlns:ds="http://schemas.openxmlformats.org/officeDocument/2006/customXml" ds:itemID="{60B6B5B7-A34F-41E3-A193-8266B44B1412}"/>
</file>

<file path=customXml/itemProps3.xml><?xml version="1.0" encoding="utf-8"?>
<ds:datastoreItem xmlns:ds="http://schemas.openxmlformats.org/officeDocument/2006/customXml" ds:itemID="{24215870-1010-43C1-8228-D611A5F1B7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1996-10-14T23:33:28Z</dcterms:created>
  <dcterms:modified xsi:type="dcterms:W3CDTF">2024-06-23T14:39:19Z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0x0101006E017AB78299D44B9FACFB3D7F671C1E</vt:lpwstr>
  </property>
</Properties>
</file>