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03\public\template\Excel\"/>
    </mc:Choice>
  </mc:AlternateContent>
  <xr:revisionPtr revIDLastSave="0" documentId="13_ncr:1_{3BAE16CF-2653-4B4B-8036-D3C7E4C41640}" xr6:coauthVersionLast="40" xr6:coauthVersionMax="40" xr10:uidLastSave="{00000000-0000-0000-0000-000000000000}"/>
  <bookViews>
    <workbookView xWindow="0" yWindow="0" windowWidth="20730" windowHeight="1245" tabRatio="871" activeTab="3" xr2:uid="{00000000-000D-0000-FFFF-FFFF00000000}"/>
  </bookViews>
  <sheets>
    <sheet name="情報" sheetId="1" r:id="rId1"/>
    <sheet name="工場1便" sheetId="2" r:id="rId2"/>
    <sheet name="工場2便" sheetId="3" r:id="rId3"/>
    <sheet name="工場3便" sheetId="4" r:id="rId4"/>
    <sheet name="営業1便" sheetId="8" r:id="rId5"/>
    <sheet name="営業2便" sheetId="5" r:id="rId6"/>
    <sheet name="営業3便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6" l="1"/>
  <c r="A5" i="6"/>
  <c r="A4" i="6"/>
  <c r="A3" i="6"/>
  <c r="K6" i="5"/>
  <c r="A5" i="5"/>
  <c r="A4" i="5"/>
  <c r="A3" i="5"/>
  <c r="H18" i="8"/>
  <c r="G18" i="8"/>
  <c r="I18" i="8" s="1"/>
  <c r="L18" i="8" s="1"/>
  <c r="I16" i="8"/>
  <c r="L16" i="8" s="1"/>
  <c r="I15" i="8"/>
  <c r="L15" i="8" s="1"/>
  <c r="I14" i="8"/>
  <c r="L14" i="8" s="1"/>
  <c r="I13" i="8"/>
  <c r="L13" i="8" s="1"/>
  <c r="I12" i="8"/>
  <c r="L12" i="8" s="1"/>
  <c r="I11" i="8"/>
  <c r="L11" i="8" s="1"/>
  <c r="I10" i="8"/>
  <c r="L10" i="8" s="1"/>
  <c r="A7" i="8"/>
  <c r="K6" i="8"/>
  <c r="A5" i="8"/>
  <c r="A4" i="8"/>
  <c r="A3" i="8"/>
  <c r="H18" i="6" l="1"/>
  <c r="G18" i="6"/>
  <c r="H18" i="5"/>
  <c r="G18" i="5"/>
  <c r="I13" i="2" l="1"/>
  <c r="I14" i="2"/>
  <c r="I15" i="2"/>
  <c r="I14" i="3" l="1"/>
  <c r="I15" i="3"/>
  <c r="I18" i="6" l="1"/>
  <c r="L18" i="6" s="1"/>
  <c r="L13" i="6"/>
  <c r="I11" i="6"/>
  <c r="L11" i="6" s="1"/>
  <c r="I12" i="6"/>
  <c r="L12" i="6" s="1"/>
  <c r="I13" i="6"/>
  <c r="I14" i="6"/>
  <c r="L14" i="6" s="1"/>
  <c r="I15" i="6"/>
  <c r="L15" i="6" s="1"/>
  <c r="I16" i="6"/>
  <c r="L16" i="6" s="1"/>
  <c r="I10" i="6"/>
  <c r="L10" i="6" s="1"/>
  <c r="A7" i="6"/>
  <c r="I18" i="5"/>
  <c r="L18" i="5" s="1"/>
  <c r="L12" i="5"/>
  <c r="L10" i="5"/>
  <c r="I11" i="5"/>
  <c r="L11" i="5" s="1"/>
  <c r="I12" i="5"/>
  <c r="I13" i="5"/>
  <c r="L13" i="5" s="1"/>
  <c r="I14" i="5"/>
  <c r="L14" i="5" s="1"/>
  <c r="I15" i="5"/>
  <c r="L15" i="5" s="1"/>
  <c r="I16" i="5"/>
  <c r="L16" i="5" s="1"/>
  <c r="I10" i="5"/>
  <c r="A7" i="5"/>
  <c r="B8" i="4" l="1"/>
  <c r="B6" i="4"/>
  <c r="I15" i="4"/>
  <c r="I14" i="4"/>
  <c r="I13" i="4"/>
  <c r="I12" i="4"/>
  <c r="I13" i="3"/>
  <c r="I12" i="3"/>
  <c r="B8" i="3"/>
  <c r="B6" i="3"/>
  <c r="B9" i="2" l="1"/>
  <c r="B8" i="2"/>
  <c r="B7" i="2"/>
  <c r="B6" i="2"/>
  <c r="I4" i="2"/>
  <c r="I12" i="2"/>
  <c r="A2" i="2"/>
  <c r="A1" i="2"/>
  <c r="A1" i="4" l="1"/>
  <c r="A1" i="3"/>
  <c r="B7" i="3"/>
  <c r="B7" i="4"/>
  <c r="A2" i="4"/>
  <c r="A2" i="3"/>
  <c r="I4" i="3"/>
  <c r="I4" i="4"/>
  <c r="B9" i="3"/>
  <c r="B9" i="4"/>
</calcChain>
</file>

<file path=xl/sharedStrings.xml><?xml version="1.0" encoding="utf-8"?>
<sst xmlns="http://schemas.openxmlformats.org/spreadsheetml/2006/main" count="310" uniqueCount="101">
  <si>
    <t>日付</t>
    <rPh sb="0" eb="2">
      <t>ヒヅケ</t>
    </rPh>
    <phoneticPr fontId="3"/>
  </si>
  <si>
    <t>物件名</t>
    <rPh sb="0" eb="2">
      <t>ブッケン</t>
    </rPh>
    <rPh sb="2" eb="3">
      <t>メイ</t>
    </rPh>
    <phoneticPr fontId="4"/>
  </si>
  <si>
    <t>請求先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</si>
  <si>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</si>
  <si>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得意先</t>
    <rPh sb="0" eb="3">
      <t>トクイサキ</t>
    </rPh>
    <phoneticPr fontId="3"/>
  </si>
  <si>
    <t>得意先名</t>
    <rPh sb="0" eb="3">
      <t>トクイサキ</t>
    </rPh>
    <rPh sb="3" eb="4">
      <t>メイ</t>
    </rPh>
    <phoneticPr fontId="3"/>
  </si>
  <si>
    <t>二次店1</t>
    <rPh sb="0" eb="2">
      <t>ニジ</t>
    </rPh>
    <rPh sb="2" eb="3">
      <t>テン</t>
    </rPh>
    <phoneticPr fontId="3"/>
  </si>
  <si>
    <t>二次店名1</t>
    <rPh sb="0" eb="2">
      <t>ニジ</t>
    </rPh>
    <rPh sb="2" eb="3">
      <t>テン</t>
    </rPh>
    <rPh sb="3" eb="4">
      <t>メイ</t>
    </rPh>
    <phoneticPr fontId="3"/>
  </si>
  <si>
    <t>二次店2</t>
    <rPh sb="0" eb="2">
      <t>ニジ</t>
    </rPh>
    <rPh sb="2" eb="3">
      <t>テン</t>
    </rPh>
    <phoneticPr fontId="3"/>
  </si>
  <si>
    <t>二次店名2</t>
    <rPh sb="0" eb="2">
      <t>ニジ</t>
    </rPh>
    <rPh sb="2" eb="3">
      <t>テン</t>
    </rPh>
    <rPh sb="3" eb="4">
      <t>メイ</t>
    </rPh>
    <phoneticPr fontId="3"/>
  </si>
  <si>
    <t>工場</t>
    <rPh sb="0" eb="2">
      <t>コウジョウ</t>
    </rPh>
    <phoneticPr fontId="3"/>
  </si>
  <si>
    <t>納期1</t>
    <rPh sb="0" eb="2">
      <t>ノウキ</t>
    </rPh>
    <phoneticPr fontId="5"/>
  </si>
  <si>
    <t>納期2</t>
    <rPh sb="0" eb="2">
      <t>ノウキ</t>
    </rPh>
    <phoneticPr fontId="5"/>
  </si>
  <si>
    <t>納期3</t>
    <rPh sb="0" eb="2">
      <t>ノウキ</t>
    </rPh>
    <phoneticPr fontId="5"/>
  </si>
  <si>
    <t>現場住所</t>
    <rPh sb="0" eb="2">
      <t>ゲンバ</t>
    </rPh>
    <rPh sb="2" eb="4">
      <t>ジュウショ</t>
    </rPh>
    <phoneticPr fontId="5"/>
  </si>
  <si>
    <t>車種</t>
    <rPh sb="0" eb="2">
      <t>シャシュ</t>
    </rPh>
    <phoneticPr fontId="5"/>
  </si>
  <si>
    <t>担当者</t>
    <rPh sb="0" eb="3">
      <t>タントウシャ</t>
    </rPh>
    <phoneticPr fontId="5"/>
  </si>
  <si>
    <t>住所</t>
    <rPh sb="0" eb="2">
      <t>ジュウショ</t>
    </rPh>
    <phoneticPr fontId="4"/>
  </si>
  <si>
    <t>TEL</t>
  </si>
  <si>
    <t>FAX</t>
  </si>
  <si>
    <t>支店</t>
    <rPh sb="0" eb="2">
      <t>シテン</t>
    </rPh>
    <phoneticPr fontId="3"/>
  </si>
  <si>
    <t>担当</t>
    <rPh sb="0" eb="2">
      <t>タントウ</t>
    </rPh>
    <phoneticPr fontId="4"/>
  </si>
  <si>
    <t>依頼NO1</t>
    <rPh sb="0" eb="2">
      <t>イライ</t>
    </rPh>
    <phoneticPr fontId="3"/>
  </si>
  <si>
    <t>依頼NO2</t>
    <rPh sb="0" eb="2">
      <t>イライ</t>
    </rPh>
    <phoneticPr fontId="3"/>
  </si>
  <si>
    <t>2018/11/13</t>
  </si>
  <si>
    <t>門沢橋3丁目2048番・B号棟</t>
  </si>
  <si>
    <t>紅中㈱　関東分</t>
  </si>
  <si>
    <t>紅中㈱　多摩</t>
  </si>
  <si>
    <t>㈱飯田産業</t>
  </si>
  <si>
    <t>千葉</t>
  </si>
  <si>
    <t>2018/11/21</t>
  </si>
  <si>
    <t>2018/11/30</t>
  </si>
  <si>
    <t>海老名市門沢橋３丁目２−２１</t>
  </si>
  <si>
    <t>４ｔ</t>
  </si>
  <si>
    <t>宮島裕和</t>
  </si>
  <si>
    <t>東京都台東区寿3-14-11</t>
  </si>
  <si>
    <t>03-6635-1650</t>
  </si>
  <si>
    <t>03-5828-2860</t>
  </si>
  <si>
    <t>東京支社</t>
  </si>
  <si>
    <t>野村</t>
  </si>
  <si>
    <t>カットｍ</t>
    <phoneticPr fontId="3"/>
  </si>
  <si>
    <t>便</t>
    <rPh sb="0" eb="1">
      <t>ビン</t>
    </rPh>
    <phoneticPr fontId="3"/>
  </si>
  <si>
    <t>1階</t>
    <rPh sb="1" eb="2">
      <t>カイ</t>
    </rPh>
    <phoneticPr fontId="3"/>
  </si>
  <si>
    <t>2階</t>
    <rPh sb="1" eb="2">
      <t>カイ</t>
    </rPh>
    <phoneticPr fontId="3"/>
  </si>
  <si>
    <t>1便</t>
    <rPh sb="1" eb="2">
      <t>ビン</t>
    </rPh>
    <phoneticPr fontId="3"/>
  </si>
  <si>
    <t>2便</t>
    <rPh sb="1" eb="2">
      <t>ビン</t>
    </rPh>
    <phoneticPr fontId="3"/>
  </si>
  <si>
    <t>3便</t>
    <rPh sb="1" eb="2">
      <t>ビン</t>
    </rPh>
    <phoneticPr fontId="3"/>
  </si>
  <si>
    <t>御中</t>
    <rPh sb="0" eb="2">
      <t>オンチュウ</t>
    </rPh>
    <phoneticPr fontId="6"/>
  </si>
  <si>
    <t>担当</t>
    <phoneticPr fontId="6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</si>
  <si>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6"/>
  </si>
  <si>
    <t>物件名</t>
    <rPh sb="0" eb="2">
      <t>ブッケン</t>
    </rPh>
    <rPh sb="2" eb="3">
      <t>メイ</t>
    </rPh>
    <phoneticPr fontId="6"/>
  </si>
  <si>
    <t>商流</t>
    <phoneticPr fontId="6"/>
  </si>
  <si>
    <t>納期</t>
    <rPh sb="0" eb="2">
      <t>ノウキ</t>
    </rPh>
    <phoneticPr fontId="6"/>
  </si>
  <si>
    <t>現場住所</t>
    <rPh sb="0" eb="2">
      <t>ゲンバ</t>
    </rPh>
    <rPh sb="2" eb="4">
      <t>ジュウショ</t>
    </rPh>
    <phoneticPr fontId="6"/>
  </si>
  <si>
    <t>積算数量明細</t>
    <phoneticPr fontId="6"/>
  </si>
  <si>
    <t>部位</t>
    <phoneticPr fontId="6"/>
  </si>
  <si>
    <t>品種</t>
    <phoneticPr fontId="6"/>
  </si>
  <si>
    <t>加工</t>
    <phoneticPr fontId="6"/>
  </si>
  <si>
    <t>エッジ</t>
    <phoneticPr fontId="6"/>
  </si>
  <si>
    <t>厚</t>
    <phoneticPr fontId="6"/>
  </si>
  <si>
    <t>サイズ</t>
    <phoneticPr fontId="6"/>
  </si>
  <si>
    <t>１階</t>
    <phoneticPr fontId="6"/>
  </si>
  <si>
    <t>2階</t>
    <phoneticPr fontId="6"/>
  </si>
  <si>
    <t>合計</t>
    <phoneticPr fontId="6"/>
  </si>
  <si>
    <t>単位</t>
    <rPh sb="0" eb="2">
      <t>タンイ</t>
    </rPh>
    <phoneticPr fontId="6"/>
  </si>
  <si>
    <t>壁</t>
    <rPh sb="0" eb="1">
      <t>カベ</t>
    </rPh>
    <phoneticPr fontId="2"/>
  </si>
  <si>
    <t>加工</t>
    <rPh sb="0" eb="1">
      <t>カ</t>
    </rPh>
    <rPh sb="1" eb="2">
      <t>コウ</t>
    </rPh>
    <phoneticPr fontId="6"/>
  </si>
  <si>
    <t>V</t>
  </si>
  <si>
    <t>910×910</t>
  </si>
  <si>
    <t>坪</t>
  </si>
  <si>
    <t>備考</t>
    <phoneticPr fontId="6"/>
  </si>
  <si>
    <t>シールは、ボード小口の長さ方向の中央に張ってください
マーク付ベベルボードは必ず＠140（在来木軸用）を使用して下さい</t>
    <rPh sb="8" eb="9">
      <t>コ</t>
    </rPh>
    <rPh sb="9" eb="10">
      <t>グチ</t>
    </rPh>
    <rPh sb="11" eb="12">
      <t>ナガ</t>
    </rPh>
    <rPh sb="13" eb="15">
      <t>ホウコウ</t>
    </rPh>
    <rPh sb="16" eb="18">
      <t>チュウオウ</t>
    </rPh>
    <rPh sb="19" eb="20">
      <t>ハ</t>
    </rPh>
    <rPh sb="30" eb="31">
      <t>ツキ</t>
    </rPh>
    <rPh sb="38" eb="39">
      <t>カナラ</t>
    </rPh>
    <rPh sb="45" eb="47">
      <t>ザイライ</t>
    </rPh>
    <rPh sb="47" eb="48">
      <t>モク</t>
    </rPh>
    <rPh sb="48" eb="49">
      <t>ジク</t>
    </rPh>
    <rPh sb="49" eb="50">
      <t>ヨウ</t>
    </rPh>
    <rPh sb="52" eb="54">
      <t>シヨウ</t>
    </rPh>
    <rPh sb="56" eb="57">
      <t>クダ</t>
    </rPh>
    <phoneticPr fontId="6"/>
  </si>
  <si>
    <t>天井</t>
    <rPh sb="0" eb="2">
      <t>テンジョウ</t>
    </rPh>
    <phoneticPr fontId="2"/>
  </si>
  <si>
    <t/>
  </si>
  <si>
    <t>株式会社　飯田産業　御中</t>
    <rPh sb="0" eb="4">
      <t>カブシキガイシャ</t>
    </rPh>
    <rPh sb="10" eb="12">
      <t>オンチュウ</t>
    </rPh>
    <phoneticPr fontId="6"/>
  </si>
  <si>
    <t>積算数量明細</t>
    <rPh sb="0" eb="2">
      <t>セキサン</t>
    </rPh>
    <rPh sb="2" eb="4">
      <t>スウリョウ</t>
    </rPh>
    <rPh sb="4" eb="6">
      <t>メイサイ</t>
    </rPh>
    <phoneticPr fontId="6"/>
  </si>
  <si>
    <t>部位</t>
  </si>
  <si>
    <t>品種</t>
    <rPh sb="0" eb="2">
      <t>ヒンシュ</t>
    </rPh>
    <phoneticPr fontId="6"/>
  </si>
  <si>
    <t>サイズ</t>
  </si>
  <si>
    <t>厚</t>
    <rPh sb="0" eb="1">
      <t>アツ</t>
    </rPh>
    <phoneticPr fontId="6"/>
  </si>
  <si>
    <t>1階</t>
    <rPh sb="1" eb="2">
      <t>カイ</t>
    </rPh>
    <phoneticPr fontId="6"/>
  </si>
  <si>
    <t>2階</t>
  </si>
  <si>
    <t>枚数</t>
    <rPh sb="0" eb="2">
      <t>マイスウ</t>
    </rPh>
    <phoneticPr fontId="6"/>
  </si>
  <si>
    <t>単価</t>
    <rPh sb="0" eb="2">
      <t>タンカ</t>
    </rPh>
    <phoneticPr fontId="6"/>
  </si>
  <si>
    <t>金額</t>
    <rPh sb="0" eb="2">
      <t>キンガク</t>
    </rPh>
    <phoneticPr fontId="6"/>
  </si>
  <si>
    <t>枚</t>
  </si>
  <si>
    <t>製品代総合計</t>
    <rPh sb="0" eb="2">
      <t>セイヒン</t>
    </rPh>
    <rPh sb="2" eb="3">
      <t>ダイ</t>
    </rPh>
    <rPh sb="3" eb="4">
      <t>ソウ</t>
    </rPh>
    <rPh sb="4" eb="6">
      <t>ゴウケイ</t>
    </rPh>
    <phoneticPr fontId="6"/>
  </si>
  <si>
    <t>式</t>
    <rPh sb="0" eb="1">
      <t>シキ</t>
    </rPh>
    <phoneticPr fontId="6"/>
  </si>
  <si>
    <t>壁加工数量</t>
    <rPh sb="0" eb="1">
      <t>カベ</t>
    </rPh>
    <rPh sb="1" eb="2">
      <t>カ</t>
    </rPh>
    <rPh sb="2" eb="3">
      <t>コウ</t>
    </rPh>
    <rPh sb="3" eb="5">
      <t>スウリョウ</t>
    </rPh>
    <phoneticPr fontId="6"/>
  </si>
  <si>
    <t>m</t>
  </si>
  <si>
    <t>特別配送費</t>
    <rPh sb="0" eb="2">
      <t>トクベツ</t>
    </rPh>
    <rPh sb="2" eb="4">
      <t>ハイソウ</t>
    </rPh>
    <rPh sb="4" eb="5">
      <t>ヒ</t>
    </rPh>
    <phoneticPr fontId="6"/>
  </si>
  <si>
    <t>車種指定</t>
  </si>
  <si>
    <t>※加工ボード寸法は指示に依る</t>
    <rPh sb="1" eb="2">
      <t>カ</t>
    </rPh>
    <rPh sb="2" eb="3">
      <t>コウ</t>
    </rPh>
    <rPh sb="6" eb="8">
      <t>スンポウ</t>
    </rPh>
    <rPh sb="9" eb="11">
      <t>シジ</t>
    </rPh>
    <rPh sb="12" eb="13">
      <t>ヨ</t>
    </rPh>
    <phoneticPr fontId="13"/>
  </si>
  <si>
    <t>担当</t>
  </si>
  <si>
    <t>エッジ</t>
  </si>
  <si>
    <t>910×1820</t>
  </si>
  <si>
    <t>910×2420</t>
  </si>
  <si>
    <t>910×2395</t>
  </si>
  <si>
    <t>910×910</t>
    <phoneticPr fontId="2"/>
  </si>
  <si>
    <t>910×1820</t>
    <phoneticPr fontId="2"/>
  </si>
  <si>
    <t>910×910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</si>
</sst>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411]ggge&quot;年&quot;m&quot;月&quot;d&quot;日&quot;;@"/>
    <numFmt numFmtId="177" formatCode="0.00_ "/>
    <numFmt numFmtId="178" formatCode="#,##0_);\(#,##0\)"/>
    <numFmt numFmtId="179" formatCode="0_);[Red]\(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b/>
      <sz val="9"/>
      <color indexed="8"/>
      <name val="Meiryo UI"/>
      <family val="3"/>
      <charset val="128"/>
    </font>
    <font>
      <b/>
      <sz val="9"/>
      <color indexed="1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9"/>
      <color indexed="8"/>
      <name val="Meiryo UI"/>
      <family val="3"/>
      <charset val="128"/>
    </font>
    <font>
      <sz val="11"/>
      <name val="HG丸ｺﾞｼｯｸM-PRO"/>
      <family val="3"/>
      <charset val="128"/>
    </font>
    <font>
      <sz val="6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38" fontId="12" fillId="0" borderId="0" applyFont="0" applyFill="0" applyBorder="0" applyAlignment="0" applyProtection="0"/>
    <xf numFmtId="0" fontId="7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38" fontId="5" fillId="0" borderId="5" xfId="1" applyFont="1" applyBorder="1" applyAlignment="1">
      <alignment horizontal="right" vertical="center"/>
    </xf>
    <xf numFmtId="38" fontId="8" fillId="0" borderId="5" xfId="1" applyFont="1" applyBorder="1" applyAlignment="1">
      <alignment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5" fillId="0" borderId="0" xfId="2" applyFont="1" applyBorder="1">
      <alignment vertical="center"/>
    </xf>
    <xf numFmtId="58" fontId="5" fillId="0" borderId="0" xfId="2" applyNumberFormat="1" applyFont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0" fontId="0" fillId="0" borderId="0" xfId="0" applyAlignment="1">
      <alignment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0" fontId="7" fillId="0" borderId="0" xfId="4">
      <alignment vertical="center"/>
    </xf>
    <xf numFmtId="0" fontId="5" fillId="0" borderId="0" xfId="2" applyFo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left" vertical="center"/>
    </xf>
    <xf numFmtId="0" fontId="5" fillId="0" borderId="5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vertical="center"/>
    </xf>
    <xf numFmtId="177" fontId="5" fillId="0" borderId="0" xfId="2" applyNumberFormat="1" applyFont="1">
      <alignment vertical="center"/>
    </xf>
    <xf numFmtId="178" fontId="5" fillId="0" borderId="0" xfId="2" applyNumberFormat="1" applyFont="1">
      <alignment vertical="center"/>
    </xf>
    <xf numFmtId="177" fontId="8" fillId="0" borderId="5" xfId="2" applyNumberFormat="1" applyFont="1" applyBorder="1" applyAlignment="1">
      <alignment horizontal="center" vertical="center" shrinkToFit="1"/>
    </xf>
    <xf numFmtId="0" fontId="8" fillId="0" borderId="5" xfId="2" applyFont="1" applyBorder="1" applyAlignment="1">
      <alignment horizontal="center" vertical="center" shrinkToFit="1"/>
    </xf>
    <xf numFmtId="178" fontId="8" fillId="0" borderId="5" xfId="2" applyNumberFormat="1" applyFont="1" applyBorder="1" applyAlignment="1">
      <alignment horizontal="center" vertical="center" shrinkToFit="1"/>
    </xf>
    <xf numFmtId="38" fontId="5" fillId="0" borderId="5" xfId="3" applyFont="1" applyFill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38" fontId="8" fillId="0" borderId="5" xfId="3" applyFont="1" applyBorder="1" applyAlignment="1">
      <alignment vertical="center"/>
    </xf>
    <xf numFmtId="0" fontId="5" fillId="0" borderId="5" xfId="2" applyFont="1" applyBorder="1" applyAlignment="1">
      <alignment vertical="center"/>
    </xf>
    <xf numFmtId="0" fontId="8" fillId="0" borderId="5" xfId="2" applyNumberFormat="1" applyFont="1" applyBorder="1" applyAlignment="1">
      <alignment horizontal="center" vertical="center"/>
    </xf>
    <xf numFmtId="38" fontId="8" fillId="0" borderId="5" xfId="3" applyFont="1" applyFill="1" applyBorder="1" applyAlignment="1">
      <alignment vertical="center"/>
    </xf>
    <xf numFmtId="0" fontId="8" fillId="0" borderId="5" xfId="2" applyFont="1" applyFill="1" applyBorder="1" applyAlignment="1">
      <alignment horizontal="center" vertical="center"/>
    </xf>
    <xf numFmtId="58" fontId="5" fillId="0" borderId="0" xfId="2" applyNumberFormat="1" applyFont="1" applyAlignment="1">
      <alignment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center" vertical="center"/>
    </xf>
    <xf numFmtId="38" fontId="5" fillId="0" borderId="5" xfId="3" applyFont="1" applyBorder="1" applyAlignment="1">
      <alignment horizontal="right" vertical="center"/>
    </xf>
    <xf numFmtId="0" fontId="5" fillId="0" borderId="6" xfId="2" applyFont="1" applyBorder="1" applyAlignment="1">
      <alignment horizontal="right" vertical="center"/>
    </xf>
    <xf numFmtId="0" fontId="5" fillId="0" borderId="10" xfId="2" applyFont="1" applyBorder="1" applyAlignment="1">
      <alignment horizontal="right" vertical="center"/>
    </xf>
    <xf numFmtId="0" fontId="9" fillId="0" borderId="7" xfId="2" applyFont="1" applyBorder="1" applyAlignment="1">
      <alignment horizontal="left" vertical="center" wrapText="1" shrinkToFit="1"/>
    </xf>
    <xf numFmtId="0" fontId="9" fillId="0" borderId="8" xfId="2" applyFont="1" applyBorder="1" applyAlignment="1">
      <alignment horizontal="left" vertical="center" shrinkToFit="1"/>
    </xf>
    <xf numFmtId="0" fontId="9" fillId="0" borderId="9" xfId="2" applyFont="1" applyBorder="1" applyAlignment="1">
      <alignment horizontal="left" vertical="center" shrinkToFit="1"/>
    </xf>
    <xf numFmtId="0" fontId="9" fillId="0" borderId="11" xfId="2" applyFont="1" applyBorder="1" applyAlignment="1">
      <alignment horizontal="left" vertical="center" shrinkToFit="1"/>
    </xf>
    <xf numFmtId="0" fontId="9" fillId="0" borderId="1" xfId="2" applyFont="1" applyBorder="1" applyAlignment="1">
      <alignment horizontal="left" vertical="center" shrinkToFit="1"/>
    </xf>
    <xf numFmtId="0" fontId="9" fillId="0" borderId="12" xfId="2" applyFont="1" applyBorder="1" applyAlignment="1">
      <alignment horizontal="left" vertical="center" shrinkToFit="1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4" xfId="2" applyFont="1" applyBorder="1" applyAlignment="1">
      <alignment horizontal="left"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5" xfId="2" applyFont="1" applyFill="1" applyBorder="1" applyAlignment="1">
      <alignment horizontal="right" vertical="center"/>
    </xf>
    <xf numFmtId="38" fontId="5" fillId="0" borderId="5" xfId="3" applyFont="1" applyFill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0" xfId="2" applyFont="1" applyAlignment="1">
      <alignment horizontal="center" vertical="center"/>
    </xf>
    <xf numFmtId="0" fontId="8" fillId="0" borderId="5" xfId="2" applyNumberFormat="1" applyFont="1" applyBorder="1" applyAlignment="1">
      <alignment horizontal="right" vertical="center"/>
    </xf>
    <xf numFmtId="179" fontId="5" fillId="0" borderId="5" xfId="2" applyNumberFormat="1" applyFont="1" applyBorder="1" applyAlignment="1">
      <alignment horizontal="right" vertical="center"/>
    </xf>
    <xf numFmtId="38" fontId="5" fillId="0" borderId="5" xfId="3" applyFont="1" applyBorder="1" applyAlignment="1">
      <alignment horizontal="right" vertical="center"/>
    </xf>
    <xf numFmtId="0" fontId="5" fillId="0" borderId="5" xfId="2" applyFont="1" applyBorder="1" applyAlignment="1">
      <alignment horizontal="right" vertical="center"/>
    </xf>
    <xf numFmtId="0" fontId="11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</cellXfs>
  <cellStyles count="6">
    <cellStyle name="Bình thường" xfId="0" builtinId="0"/>
    <cellStyle name="Comma [0] 2" xfId="5" xr:uid="{00000000-0005-0000-0000-000001000000}"/>
    <cellStyle name="Dấu phẩy [0]" xfId="1" builtinId="6"/>
    <cellStyle name="Normal 2" xfId="4" xr:uid="{00000000-0005-0000-0000-000003000000}"/>
    <cellStyle name="桁区切り 2" xfId="3" xr:uid="{00000000-0005-0000-0000-000004000000}"/>
    <cellStyle name="標準_新昭和拾いだし明細表　 基本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</xdr:row>
      <xdr:rowOff>47625</xdr:rowOff>
    </xdr:from>
    <xdr:ext cx="2057400" cy="238125"/>
    <xdr:pic>
      <xdr:nvPicPr>
        <xdr:cNvPr id="4" name="Hình ảnh 3">
          <a:extLst>
            <a:ext uri="{FF2B5EF4-FFF2-40B4-BE49-F238E27FC236}">
              <a16:creationId xmlns:a16="http://schemas.microsoft.com/office/drawing/2014/main" id="{65AECA01-4D90-4CD4-BF10-D4800A7DD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361950"/>
          <a:ext cx="2057400" cy="2381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</xdr:row>
      <xdr:rowOff>47625</xdr:rowOff>
    </xdr:from>
    <xdr:ext cx="2057400" cy="238125"/>
    <xdr:pic>
      <xdr:nvPicPr>
        <xdr:cNvPr id="4" name="Hình ảnh 3">
          <a:extLst>
            <a:ext uri="{FF2B5EF4-FFF2-40B4-BE49-F238E27FC236}">
              <a16:creationId xmlns:a16="http://schemas.microsoft.com/office/drawing/2014/main" id="{4516AA40-1868-44D9-AC5C-D3516D983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361950"/>
          <a:ext cx="2057400" cy="238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1</xdr:row>
      <xdr:rowOff>57150</xdr:rowOff>
    </xdr:from>
    <xdr:ext cx="2057400" cy="238125"/>
    <xdr:pic>
      <xdr:nvPicPr>
        <xdr:cNvPr id="3" name="Hình ảnh 2">
          <a:extLst>
            <a:ext uri="{FF2B5EF4-FFF2-40B4-BE49-F238E27FC236}">
              <a16:creationId xmlns:a16="http://schemas.microsoft.com/office/drawing/2014/main" id="{C484267F-0EE5-459E-8F1B-047C190B7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71475"/>
          <a:ext cx="2057400" cy="238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4"/>
  <sheetViews>
    <sheetView zoomScaleNormal="100" workbookViewId="0"/>
  </sheetViews>
  <sheetFormatPr defaultRowHeight="12" x14ac:dyDescent="0.4"/>
  <cols>
    <col min="1" max="16384" width="9" style="14"/>
  </cols>
  <sheetData>
    <row r="1" spans="1:24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</row>
    <row r="2" spans="1:24" x14ac:dyDescent="0.4">
      <c r="A2" s="14" t="s">
        <v>24</v>
      </c>
      <c r="B2" s="14" t="s">
        <v>25</v>
      </c>
      <c r="C2" s="14">
        <v>211850</v>
      </c>
      <c r="D2" s="14" t="s">
        <v>26</v>
      </c>
      <c r="E2" s="14">
        <v>211850</v>
      </c>
      <c r="F2" s="14" t="s">
        <v>27</v>
      </c>
      <c r="G2" s="14">
        <v>705360</v>
      </c>
      <c r="H2" s="14" t="s">
        <v>28</v>
      </c>
      <c r="K2" s="14" t="s">
        <v>29</v>
      </c>
      <c r="L2" s="14" t="s">
        <v>30</v>
      </c>
      <c r="M2" s="14" t="s">
        <v>31</v>
      </c>
      <c r="N2" s="14" t="s">
        <v>31</v>
      </c>
      <c r="O2" s="14" t="s">
        <v>32</v>
      </c>
      <c r="P2" s="14" t="s">
        <v>33</v>
      </c>
      <c r="Q2" s="14" t="s">
        <v>34</v>
      </c>
      <c r="R2" s="14" t="s">
        <v>35</v>
      </c>
      <c r="S2" s="14" t="s">
        <v>36</v>
      </c>
      <c r="T2" s="14" t="s">
        <v>37</v>
      </c>
      <c r="U2" s="14" t="s">
        <v>38</v>
      </c>
      <c r="V2" s="14" t="s">
        <v>39</v>
      </c>
      <c r="W2" s="14">
        <v>33</v>
      </c>
      <c r="X2" s="14">
        <v>438</v>
      </c>
    </row>
    <row r="10" spans="1:24" x14ac:dyDescent="0.4">
      <c r="A10" s="14" t="s">
        <v>40</v>
      </c>
    </row>
    <row r="11" spans="1:24" x14ac:dyDescent="0.4">
      <c r="A11" s="14" t="s">
        <v>41</v>
      </c>
      <c r="B11" s="14" t="s">
        <v>42</v>
      </c>
      <c r="C11" s="14" t="s">
        <v>43</v>
      </c>
    </row>
    <row r="12" spans="1:24" x14ac:dyDescent="0.4">
      <c r="A12" s="14" t="s">
        <v>44</v>
      </c>
    </row>
    <row r="13" spans="1:24" x14ac:dyDescent="0.4">
      <c r="A13" s="14" t="s">
        <v>45</v>
      </c>
    </row>
    <row r="14" spans="1:24" x14ac:dyDescent="0.4">
      <c r="A14" s="14" t="s">
        <v>46</v>
      </c>
    </row>
  </sheetData>
  <phoneticPr fontId="2"/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zoomScaleNormal="100" workbookViewId="0">
      <selection sqref="A1:J1"/>
    </sheetView>
  </sheetViews>
  <sheetFormatPr defaultRowHeight="24.75" customHeight="1" x14ac:dyDescent="0.4"/>
  <cols>
    <col min="1" max="1" width="8.625" style="14" customWidth="1"/>
    <col min="2" max="2" width="15.625" style="14" customWidth="1"/>
    <col min="3" max="5" width="6.125" style="14" customWidth="1"/>
    <col min="6" max="6" width="8.125" style="14" customWidth="1"/>
    <col min="7" max="9" width="6.125" style="14" customWidth="1"/>
    <col min="10" max="10" width="8.125" style="14" customWidth="1"/>
    <col min="11" max="16384" width="9" style="14"/>
  </cols>
  <sheetData>
    <row r="1" spans="1:12" ht="24.75" customHeight="1" x14ac:dyDescent="0.4">
      <c r="A1" s="80" t="str">
        <f>IF(情報!A2="","",情報!A2)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ht="24.75" customHeight="1" x14ac:dyDescent="0.4">
      <c r="A2" s="81" t="str">
        <f>IF(情報!K2="","",情報!K2 &amp; "工場")</f>
        <v>千葉工場</v>
      </c>
      <c r="B2" s="81"/>
      <c r="C2" s="1" t="s">
        <v>47</v>
      </c>
    </row>
    <row r="3" spans="1:12" ht="24.75" customHeight="1" x14ac:dyDescent="0.4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83" t="str">
        <f>IF(情報!U2="","",情報!U2 &amp; "　" &amp; 情報!V2)</f>
        <v>東京支社　野村</v>
      </c>
      <c r="J4" s="83"/>
    </row>
    <row r="5" spans="1:12" ht="24.75" customHeight="1" x14ac:dyDescent="0.4">
      <c r="A5" s="84" t="s">
        <v>49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ht="24.75" customHeight="1" x14ac:dyDescent="0.4">
      <c r="A6" s="4" t="s">
        <v>50</v>
      </c>
      <c r="B6" s="85" t="str">
        <f>IF(情報!B2="","",情報!B2 &amp; "　先行壁")</f>
        <v>門沢橋3丁目2048番・B号棟　先行壁</v>
      </c>
      <c r="C6" s="86"/>
      <c r="D6" s="86"/>
      <c r="E6" s="86"/>
      <c r="F6" s="86"/>
      <c r="G6" s="86"/>
      <c r="H6" s="86"/>
      <c r="I6" s="86"/>
      <c r="J6" s="86"/>
    </row>
    <row r="7" spans="1:12" ht="24.75" customHeight="1" x14ac:dyDescent="0.4">
      <c r="A7" s="4" t="s">
        <v>51</v>
      </c>
      <c r="B7" s="87" t="str">
        <f>IF(情報!E2="","",情報!E2 &amp; "　" &amp; 情報!F2)</f>
        <v>211850　紅中㈱　多摩</v>
      </c>
      <c r="C7" s="88"/>
      <c r="D7" s="88"/>
      <c r="E7" s="88"/>
      <c r="F7" s="88"/>
      <c r="G7" s="88"/>
      <c r="H7" s="88"/>
      <c r="I7" s="88"/>
      <c r="J7" s="88"/>
    </row>
    <row r="8" spans="1:12" ht="24.75" customHeight="1" x14ac:dyDescent="0.4">
      <c r="A8" s="4" t="s">
        <v>52</v>
      </c>
      <c r="B8" s="89" t="str">
        <f>IF(情報!L2="","",情報!L2)</f>
        <v>2018/11/21</v>
      </c>
      <c r="C8" s="90"/>
      <c r="D8" s="90"/>
      <c r="E8" s="90"/>
      <c r="F8" s="90"/>
      <c r="G8" s="90"/>
      <c r="H8" s="90"/>
      <c r="I8" s="90"/>
      <c r="J8" s="90"/>
    </row>
    <row r="9" spans="1:12" ht="24.75" customHeight="1" x14ac:dyDescent="0.4">
      <c r="A9" s="4" t="s">
        <v>53</v>
      </c>
      <c r="B9" s="87" t="str">
        <f>IF(情報!O2="","",情報!O2)</f>
        <v>海老名市門沢橋３丁目２−２１</v>
      </c>
      <c r="C9" s="88"/>
      <c r="D9" s="88"/>
      <c r="E9" s="88"/>
      <c r="F9" s="88"/>
      <c r="G9" s="88"/>
      <c r="H9" s="88"/>
      <c r="I9" s="88"/>
      <c r="J9" s="88"/>
    </row>
    <row r="10" spans="1:12" ht="24.75" customHeight="1" x14ac:dyDescent="0.4">
      <c r="A10" s="91" t="s">
        <v>54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100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ht="24.75" customHeight="1" x14ac:dyDescent="0.4">
      <c r="A13" s="66" t="s">
        <v>65</v>
      </c>
      <c r="B13" s="7"/>
      <c r="C13" s="44" t="s">
        <v>66</v>
      </c>
      <c r="D13" s="47" t="s">
        <v>67</v>
      </c>
      <c r="E13" s="6"/>
      <c r="F13" s="66" t="s">
        <v>100</v>
      </c>
      <c r="G13" s="9"/>
      <c r="H13" s="9"/>
      <c r="I13" s="10">
        <f t="shared" ref="I13:I15" si="0">SUM(G13:H13)</f>
        <v>0</v>
      </c>
      <c r="J13" s="48" t="s">
        <v>69</v>
      </c>
    </row>
    <row r="14" spans="1:12" ht="24.75" customHeight="1" x14ac:dyDescent="0.4">
      <c r="A14" s="66" t="s">
        <v>65</v>
      </c>
      <c r="B14" s="7"/>
      <c r="C14" s="44" t="s">
        <v>66</v>
      </c>
      <c r="D14" s="47" t="s">
        <v>67</v>
      </c>
      <c r="E14" s="6"/>
      <c r="F14" s="66" t="s">
        <v>100</v>
      </c>
      <c r="G14" s="9"/>
      <c r="H14" s="9"/>
      <c r="I14" s="10">
        <f t="shared" si="0"/>
        <v>0</v>
      </c>
      <c r="J14" s="48" t="s">
        <v>69</v>
      </c>
    </row>
    <row r="15" spans="1:12" ht="24.75" customHeight="1" x14ac:dyDescent="0.4">
      <c r="A15" s="66" t="s">
        <v>65</v>
      </c>
      <c r="B15" s="7"/>
      <c r="C15" s="44" t="s">
        <v>66</v>
      </c>
      <c r="D15" s="47" t="s">
        <v>67</v>
      </c>
      <c r="E15" s="6"/>
      <c r="F15" s="66" t="s">
        <v>100</v>
      </c>
      <c r="G15" s="9"/>
      <c r="H15" s="9"/>
      <c r="I15" s="10">
        <f t="shared" si="0"/>
        <v>0</v>
      </c>
      <c r="J15" s="48" t="s">
        <v>69</v>
      </c>
    </row>
    <row r="16" spans="1:12" s="3" customFormat="1" ht="24.75" customHeight="1" x14ac:dyDescent="0.4">
      <c r="A16" s="72" t="s">
        <v>70</v>
      </c>
      <c r="B16" s="74" t="s">
        <v>71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75" customHeight="1" x14ac:dyDescent="0.4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mergeCells count="12">
    <mergeCell ref="A16:A17"/>
    <mergeCell ref="B16:J17"/>
    <mergeCell ref="A1:J1"/>
    <mergeCell ref="A2:B2"/>
    <mergeCell ref="A3:J3"/>
    <mergeCell ref="I4:J4"/>
    <mergeCell ref="A5:J5"/>
    <mergeCell ref="B6:J6"/>
    <mergeCell ref="B7:J7"/>
    <mergeCell ref="B8:J8"/>
    <mergeCell ref="B9:J9"/>
    <mergeCell ref="A10:J10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zoomScaleNormal="100" workbookViewId="0">
      <selection sqref="A1:J1"/>
    </sheetView>
  </sheetViews>
  <sheetFormatPr defaultRowHeight="24.95" customHeight="1" x14ac:dyDescent="0.4"/>
  <cols>
    <col min="1" max="1" width="8.625" style="13" customWidth="1"/>
    <col min="2" max="2" width="15.625" style="13" customWidth="1"/>
    <col min="3" max="5" width="6.125" style="13" customWidth="1"/>
    <col min="6" max="6" width="8.125" style="13" customWidth="1"/>
    <col min="7" max="9" width="6.125" style="13" customWidth="1"/>
    <col min="10" max="10" width="8.125" style="13" customWidth="1"/>
    <col min="11" max="16384" width="9" style="13"/>
  </cols>
  <sheetData>
    <row r="1" spans="1:12" ht="24.75" customHeight="1" x14ac:dyDescent="0.4">
      <c r="A1" s="80" t="str">
        <f>IF(工場1便!A1="","",工場1便!A1)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ht="24.75" customHeight="1" x14ac:dyDescent="0.4">
      <c r="A2" s="81" t="str">
        <f>IF(工場1便!A2="","",工場1便!A2)</f>
        <v>千葉工場</v>
      </c>
      <c r="B2" s="81"/>
      <c r="C2" s="1" t="s">
        <v>47</v>
      </c>
    </row>
    <row r="3" spans="1:12" ht="24.95" customHeight="1" x14ac:dyDescent="0.4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ht="24.95" customHeight="1" x14ac:dyDescent="0.4">
      <c r="A4" s="63"/>
      <c r="B4" s="63"/>
      <c r="C4" s="63"/>
      <c r="D4" s="63"/>
      <c r="E4" s="63"/>
      <c r="F4" s="63"/>
      <c r="G4" s="63"/>
      <c r="H4" s="63" t="s">
        <v>93</v>
      </c>
      <c r="I4" s="83" t="str">
        <f>IF(工場1便!I4="","",工場1便!I4)</f>
        <v>東京支社　野村</v>
      </c>
      <c r="J4" s="83"/>
    </row>
    <row r="5" spans="1:12" ht="24.95" customHeight="1" x14ac:dyDescent="0.4">
      <c r="A5" s="84" t="s">
        <v>49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s="3" customFormat="1" ht="24.95" customHeight="1" x14ac:dyDescent="0.4">
      <c r="A6" s="4" t="s">
        <v>50</v>
      </c>
      <c r="B6" s="85" t="str">
        <f>IF(情報!B2="","",情報!B2 &amp; "　天井")</f>
        <v>門沢橋3丁目2048番・B号棟　天井</v>
      </c>
      <c r="C6" s="86"/>
      <c r="D6" s="86"/>
      <c r="E6" s="86"/>
      <c r="F6" s="86"/>
      <c r="G6" s="86"/>
      <c r="H6" s="86"/>
      <c r="I6" s="86"/>
      <c r="J6" s="86"/>
    </row>
    <row r="7" spans="1:12" s="3" customFormat="1" ht="24.95" customHeight="1" x14ac:dyDescent="0.4">
      <c r="A7" s="4" t="s">
        <v>51</v>
      </c>
      <c r="B7" s="85" t="str">
        <f>IF(工場1便!B7="","",工場1便!B7)</f>
        <v>211850　紅中㈱　多摩</v>
      </c>
      <c r="C7" s="86"/>
      <c r="D7" s="86"/>
      <c r="E7" s="86"/>
      <c r="F7" s="86"/>
      <c r="G7" s="86"/>
      <c r="H7" s="86"/>
      <c r="I7" s="86"/>
      <c r="J7" s="86"/>
      <c r="K7" s="15"/>
    </row>
    <row r="8" spans="1:12" s="3" customFormat="1" ht="24.75" customHeight="1" x14ac:dyDescent="0.4">
      <c r="A8" s="4" t="s">
        <v>52</v>
      </c>
      <c r="B8" s="85" t="str">
        <f>IF(情報!M2="","",情報!M2)</f>
        <v>2018/11/30</v>
      </c>
      <c r="C8" s="86"/>
      <c r="D8" s="86"/>
      <c r="E8" s="86"/>
      <c r="F8" s="86"/>
      <c r="G8" s="86"/>
      <c r="H8" s="86"/>
      <c r="I8" s="86"/>
      <c r="J8" s="86"/>
    </row>
    <row r="9" spans="1:12" s="3" customFormat="1" ht="24.95" customHeight="1" x14ac:dyDescent="0.4">
      <c r="A9" s="4" t="s">
        <v>53</v>
      </c>
      <c r="B9" s="85" t="str">
        <f>IF(工場1便!B9="","",工場1便!B9)</f>
        <v>海老名市門沢橋３丁目２−２１</v>
      </c>
      <c r="C9" s="86"/>
      <c r="D9" s="86"/>
      <c r="E9" s="86"/>
      <c r="F9" s="86"/>
      <c r="G9" s="86"/>
      <c r="H9" s="86"/>
      <c r="I9" s="86"/>
      <c r="J9" s="86"/>
    </row>
    <row r="10" spans="1:12" s="3" customFormat="1" ht="24.95" customHeight="1" x14ac:dyDescent="0.4">
      <c r="A10" s="91" t="s">
        <v>54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s="3" customFormat="1" ht="24.9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95" customHeight="1" x14ac:dyDescent="0.4">
      <c r="A12" s="6" t="s">
        <v>72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" customHeight="1" x14ac:dyDescent="0.4">
      <c r="A13" s="6" t="s">
        <v>72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5" t="s">
        <v>72</v>
      </c>
      <c r="B14" s="7"/>
      <c r="C14" s="44" t="s">
        <v>66</v>
      </c>
      <c r="D14" s="47" t="s">
        <v>67</v>
      </c>
      <c r="E14" s="6"/>
      <c r="F14" s="65" t="s">
        <v>98</v>
      </c>
      <c r="G14" s="9"/>
      <c r="H14" s="9"/>
      <c r="I14" s="10">
        <f t="shared" ref="I14:I15" si="0">SUM(G14:H14)</f>
        <v>0</v>
      </c>
      <c r="J14" s="48" t="s">
        <v>69</v>
      </c>
      <c r="K14" s="12"/>
      <c r="L14" s="12"/>
    </row>
    <row r="15" spans="1:12" s="3" customFormat="1" ht="27" customHeight="1" x14ac:dyDescent="0.4">
      <c r="A15" s="65" t="s">
        <v>72</v>
      </c>
      <c r="B15" s="7"/>
      <c r="C15" s="44" t="s">
        <v>66</v>
      </c>
      <c r="D15" s="47" t="s">
        <v>67</v>
      </c>
      <c r="E15" s="6"/>
      <c r="F15" s="65" t="s">
        <v>98</v>
      </c>
      <c r="G15" s="9"/>
      <c r="H15" s="9"/>
      <c r="I15" s="10">
        <f t="shared" si="0"/>
        <v>0</v>
      </c>
      <c r="J15" s="48" t="s">
        <v>69</v>
      </c>
      <c r="K15" s="12"/>
      <c r="L15" s="12"/>
    </row>
    <row r="16" spans="1:12" s="3" customFormat="1" ht="24.95" customHeight="1" x14ac:dyDescent="0.4">
      <c r="A16" s="72" t="s">
        <v>70</v>
      </c>
      <c r="B16" s="74" t="s">
        <v>71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95" customHeight="1" x14ac:dyDescent="0.4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mergeCells count="12">
    <mergeCell ref="A1:J1"/>
    <mergeCell ref="A2:B2"/>
    <mergeCell ref="A3:J3"/>
    <mergeCell ref="A5:J5"/>
    <mergeCell ref="B6:J6"/>
    <mergeCell ref="I4:J4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tabSelected="1" zoomScaleNormal="100" workbookViewId="0">
      <selection sqref="A1:J1"/>
    </sheetView>
  </sheetViews>
  <sheetFormatPr defaultRowHeight="24.75" customHeight="1" x14ac:dyDescent="0.4"/>
  <cols>
    <col min="1" max="1" width="8.625" customWidth="1"/>
    <col min="2" max="2" width="15.625" customWidth="1"/>
    <col min="3" max="5" width="6.125" customWidth="1"/>
    <col min="6" max="6" width="8.125" customWidth="1"/>
    <col min="7" max="9" width="6.125" customWidth="1"/>
    <col min="10" max="10" width="8.125" customWidth="1"/>
  </cols>
  <sheetData>
    <row r="1" spans="1:12" s="3" customFormat="1" ht="24.75" customHeight="1" x14ac:dyDescent="0.4">
      <c r="A1" s="80" t="str">
        <f>IF(工場1便!A1="","",工場1便!A1)</f>
        <v>2018/11/13</v>
      </c>
      <c r="B1" s="80"/>
      <c r="C1" s="80"/>
      <c r="D1" s="80"/>
      <c r="E1" s="80"/>
      <c r="F1" s="80"/>
      <c r="G1" s="80"/>
      <c r="H1" s="80"/>
      <c r="I1" s="80"/>
      <c r="J1" s="80"/>
    </row>
    <row r="2" spans="1:12" s="3" customFormat="1" ht="24.75" customHeight="1" x14ac:dyDescent="0.4">
      <c r="A2" s="81" t="str">
        <f>IF(工場1便!A2="","",工場1便!A2)</f>
        <v>千葉工場</v>
      </c>
      <c r="B2" s="81"/>
      <c r="C2" s="1" t="s">
        <v>47</v>
      </c>
      <c r="D2" s="17"/>
      <c r="E2" s="17"/>
      <c r="F2" s="17"/>
      <c r="G2" s="17"/>
      <c r="H2" s="17"/>
      <c r="I2" s="17"/>
      <c r="J2" s="16"/>
    </row>
    <row r="3" spans="1:12" s="3" customFormat="1" ht="24.75" customHeight="1" x14ac:dyDescent="0.4">
      <c r="A3" s="82"/>
      <c r="B3" s="82"/>
      <c r="C3" s="82"/>
      <c r="D3" s="82"/>
      <c r="E3" s="82"/>
      <c r="F3" s="82"/>
      <c r="G3" s="82"/>
      <c r="H3" s="82"/>
      <c r="I3" s="82"/>
      <c r="J3" s="82"/>
    </row>
    <row r="4" spans="1:12" s="3" customFormat="1" ht="24.75" customHeight="1" x14ac:dyDescent="0.4">
      <c r="A4" s="2"/>
      <c r="B4" s="2"/>
      <c r="C4" s="2"/>
      <c r="D4" s="2"/>
      <c r="E4" s="2"/>
      <c r="F4" s="2"/>
      <c r="G4" s="2"/>
      <c r="H4" s="2" t="s">
        <v>48</v>
      </c>
      <c r="I4" s="83" t="str">
        <f>IF(工場1便!I4="","",工場1便!I4)</f>
        <v>東京支社　野村</v>
      </c>
      <c r="J4" s="83"/>
    </row>
    <row r="5" spans="1:12" s="3" customFormat="1" ht="24.75" customHeight="1" x14ac:dyDescent="0.4">
      <c r="A5" s="84" t="s">
        <v>49</v>
      </c>
      <c r="B5" s="84"/>
      <c r="C5" s="84"/>
      <c r="D5" s="84"/>
      <c r="E5" s="84"/>
      <c r="F5" s="84"/>
      <c r="G5" s="84"/>
      <c r="H5" s="84"/>
      <c r="I5" s="84"/>
      <c r="J5" s="84"/>
    </row>
    <row r="6" spans="1:12" s="3" customFormat="1" ht="24.75" customHeight="1" x14ac:dyDescent="0.4">
      <c r="A6" s="4" t="s">
        <v>50</v>
      </c>
      <c r="B6" s="85" t="str">
        <f>IF(情報!B2="","",情報!B2 &amp; "　壁")</f>
        <v>門沢橋3丁目2048番・B号棟　壁</v>
      </c>
      <c r="C6" s="86"/>
      <c r="D6" s="86"/>
      <c r="E6" s="86"/>
      <c r="F6" s="86"/>
      <c r="G6" s="86"/>
      <c r="H6" s="86"/>
      <c r="I6" s="86"/>
      <c r="J6" s="86"/>
    </row>
    <row r="7" spans="1:12" s="3" customFormat="1" ht="24.75" customHeight="1" x14ac:dyDescent="0.4">
      <c r="A7" s="4" t="s">
        <v>51</v>
      </c>
      <c r="B7" s="85" t="str">
        <f>IF(工場1便!B7="","",工場1便!B7)</f>
        <v>211850　紅中㈱　多摩</v>
      </c>
      <c r="C7" s="86"/>
      <c r="D7" s="86"/>
      <c r="E7" s="86"/>
      <c r="F7" s="86"/>
      <c r="G7" s="86"/>
      <c r="H7" s="86"/>
      <c r="I7" s="86"/>
      <c r="J7" s="86"/>
      <c r="K7" s="15"/>
    </row>
    <row r="8" spans="1:12" s="3" customFormat="1" ht="24.75" customHeight="1" x14ac:dyDescent="0.4">
      <c r="A8" s="4" t="s">
        <v>52</v>
      </c>
      <c r="B8" s="85" t="str">
        <f>IF(情報!N2="","",情報!N2)</f>
        <v>2018/11/30</v>
      </c>
      <c r="C8" s="86"/>
      <c r="D8" s="86"/>
      <c r="E8" s="86"/>
      <c r="F8" s="86"/>
      <c r="G8" s="86"/>
      <c r="H8" s="86"/>
      <c r="I8" s="86"/>
      <c r="J8" s="86"/>
    </row>
    <row r="9" spans="1:12" s="3" customFormat="1" ht="24.75" customHeight="1" x14ac:dyDescent="0.4">
      <c r="A9" s="4" t="s">
        <v>53</v>
      </c>
      <c r="B9" s="85" t="str">
        <f>IF(工場1便!B9="","",工場1便!B9)</f>
        <v>海老名市門沢橋３丁目２−２１</v>
      </c>
      <c r="C9" s="86"/>
      <c r="D9" s="86"/>
      <c r="E9" s="86"/>
      <c r="F9" s="86"/>
      <c r="G9" s="86"/>
      <c r="H9" s="86"/>
      <c r="I9" s="86"/>
      <c r="J9" s="86"/>
    </row>
    <row r="10" spans="1:12" s="3" customFormat="1" ht="24.75" customHeight="1" x14ac:dyDescent="0.4">
      <c r="A10" s="91" t="s">
        <v>54</v>
      </c>
      <c r="B10" s="91"/>
      <c r="C10" s="91"/>
      <c r="D10" s="91"/>
      <c r="E10" s="91"/>
      <c r="F10" s="91"/>
      <c r="G10" s="91"/>
      <c r="H10" s="91"/>
      <c r="I10" s="91"/>
      <c r="J10" s="91"/>
    </row>
    <row r="11" spans="1:12" s="3" customFormat="1" ht="24.75" customHeight="1" x14ac:dyDescent="0.4">
      <c r="A11" s="5" t="s">
        <v>55</v>
      </c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61</v>
      </c>
      <c r="H11" s="5" t="s">
        <v>62</v>
      </c>
      <c r="I11" s="5" t="s">
        <v>63</v>
      </c>
      <c r="J11" s="5" t="s">
        <v>64</v>
      </c>
    </row>
    <row r="12" spans="1:12" s="3" customFormat="1" ht="24.75" customHeight="1" x14ac:dyDescent="0.4">
      <c r="A12" s="6" t="s">
        <v>65</v>
      </c>
      <c r="B12" s="7"/>
      <c r="C12" s="5" t="s">
        <v>66</v>
      </c>
      <c r="D12" s="8" t="s">
        <v>67</v>
      </c>
      <c r="E12" s="6"/>
      <c r="F12" s="6" t="s">
        <v>68</v>
      </c>
      <c r="G12" s="9"/>
      <c r="H12" s="9"/>
      <c r="I12" s="10">
        <f>SUM(G12:H12)</f>
        <v>0</v>
      </c>
      <c r="J12" s="11" t="s">
        <v>69</v>
      </c>
      <c r="K12" s="12"/>
      <c r="L12" s="12"/>
    </row>
    <row r="13" spans="1:12" s="3" customFormat="1" ht="24.75" customHeight="1" x14ac:dyDescent="0.4">
      <c r="A13" s="6" t="s">
        <v>65</v>
      </c>
      <c r="B13" s="7"/>
      <c r="C13" s="5" t="s">
        <v>66</v>
      </c>
      <c r="D13" s="8" t="s">
        <v>67</v>
      </c>
      <c r="E13" s="6"/>
      <c r="F13" s="6" t="s">
        <v>68</v>
      </c>
      <c r="G13" s="9"/>
      <c r="H13" s="9"/>
      <c r="I13" s="10">
        <f t="shared" ref="I13:I15" si="0">SUM(G13:H13)</f>
        <v>0</v>
      </c>
      <c r="J13" s="11" t="s">
        <v>69</v>
      </c>
      <c r="K13" s="12"/>
      <c r="L13" s="12"/>
    </row>
    <row r="14" spans="1:12" s="3" customFormat="1" ht="24.75" customHeight="1" x14ac:dyDescent="0.4">
      <c r="A14" s="6" t="s">
        <v>65</v>
      </c>
      <c r="B14" s="7"/>
      <c r="C14" s="5" t="s">
        <v>66</v>
      </c>
      <c r="D14" s="8" t="s">
        <v>67</v>
      </c>
      <c r="E14" s="6"/>
      <c r="F14" s="6" t="s">
        <v>98</v>
      </c>
      <c r="G14" s="9"/>
      <c r="H14" s="9"/>
      <c r="I14" s="10">
        <f t="shared" si="0"/>
        <v>0</v>
      </c>
      <c r="J14" s="11" t="s">
        <v>69</v>
      </c>
      <c r="K14" s="12"/>
      <c r="L14" s="12"/>
    </row>
    <row r="15" spans="1:12" s="3" customFormat="1" ht="24.75" customHeight="1" x14ac:dyDescent="0.4">
      <c r="A15" s="65" t="s">
        <v>65</v>
      </c>
      <c r="B15" s="7"/>
      <c r="C15" s="44" t="s">
        <v>66</v>
      </c>
      <c r="D15" s="47" t="s">
        <v>67</v>
      </c>
      <c r="E15" s="6"/>
      <c r="F15" s="65" t="s">
        <v>98</v>
      </c>
      <c r="G15" s="9"/>
      <c r="H15" s="9"/>
      <c r="I15" s="10">
        <f t="shared" si="0"/>
        <v>0</v>
      </c>
      <c r="J15" s="48" t="s">
        <v>69</v>
      </c>
      <c r="K15" s="12"/>
      <c r="L15" s="12"/>
    </row>
    <row r="16" spans="1:12" s="3" customFormat="1" ht="24.75" customHeight="1" x14ac:dyDescent="0.4">
      <c r="A16" s="72" t="s">
        <v>70</v>
      </c>
      <c r="B16" s="74" t="s">
        <v>71</v>
      </c>
      <c r="C16" s="75"/>
      <c r="D16" s="75"/>
      <c r="E16" s="75"/>
      <c r="F16" s="75"/>
      <c r="G16" s="75"/>
      <c r="H16" s="75"/>
      <c r="I16" s="75"/>
      <c r="J16" s="76"/>
    </row>
    <row r="17" spans="1:10" s="3" customFormat="1" ht="24.75" customHeight="1" x14ac:dyDescent="0.4">
      <c r="A17" s="73"/>
      <c r="B17" s="77"/>
      <c r="C17" s="78"/>
      <c r="D17" s="78"/>
      <c r="E17" s="78"/>
      <c r="F17" s="78"/>
      <c r="G17" s="78"/>
      <c r="H17" s="78"/>
      <c r="I17" s="78"/>
      <c r="J17" s="79"/>
    </row>
  </sheetData>
  <mergeCells count="12">
    <mergeCell ref="B6:J6"/>
    <mergeCell ref="A1:J1"/>
    <mergeCell ref="A2:B2"/>
    <mergeCell ref="A3:J3"/>
    <mergeCell ref="I4:J4"/>
    <mergeCell ref="A5:J5"/>
    <mergeCell ref="B7:J7"/>
    <mergeCell ref="B8:J8"/>
    <mergeCell ref="B9:J9"/>
    <mergeCell ref="A10:J10"/>
    <mergeCell ref="A16:A17"/>
    <mergeCell ref="B16:J17"/>
  </mergeCells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1C025-285F-496B-A9D5-C3CF98BEFB14}">
  <dimension ref="A1:L21"/>
  <sheetViews>
    <sheetView workbookViewId="0">
      <selection sqref="A1:L1"/>
    </sheetView>
  </sheetViews>
  <sheetFormatPr defaultRowHeight="24.75" customHeight="1" x14ac:dyDescent="0.4"/>
  <cols>
    <col min="1" max="1" width="4.625" customWidth="1"/>
    <col min="2" max="2" width="14.125" customWidth="1"/>
    <col min="3" max="5" width="5.625" customWidth="1"/>
    <col min="6" max="6" width="8.125" customWidth="1"/>
    <col min="7" max="9" width="5.625" customWidth="1"/>
    <col min="10" max="12" width="6.125" customWidth="1"/>
  </cols>
  <sheetData>
    <row r="1" spans="1:12" ht="24.75" customHeight="1" x14ac:dyDescent="0.4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4.75" customHeight="1" x14ac:dyDescent="0.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4.75" customHeight="1" x14ac:dyDescent="0.4">
      <c r="A3" s="80" t="str">
        <f>IF(情報!R2="","",情報!R2)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 ht="24.75" customHeight="1" x14ac:dyDescent="0.4">
      <c r="A4" s="80" t="str">
        <f>IF(情報!S2="","","TEL " &amp; 情報!S2)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24.75" customHeight="1" x14ac:dyDescent="0.4">
      <c r="A5" s="80" t="str">
        <f>IF(情報!T2="","","FAX " &amp; 情報!T2)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24.75" customHeight="1" x14ac:dyDescent="0.4">
      <c r="A6" s="100" t="s">
        <v>74</v>
      </c>
      <c r="B6" s="100"/>
      <c r="C6" s="69"/>
      <c r="D6" s="69"/>
      <c r="E6" s="69"/>
      <c r="F6" s="69"/>
      <c r="G6" s="69"/>
      <c r="H6" s="69"/>
      <c r="I6" s="69"/>
      <c r="J6" s="69" t="s">
        <v>93</v>
      </c>
      <c r="K6" s="101" t="str">
        <f>IF(情報!U2="","",情報!U2 &amp; "　" &amp; 情報!V2)</f>
        <v>東京支社　野村</v>
      </c>
      <c r="L6" s="101"/>
    </row>
    <row r="7" spans="1:12" ht="24.75" customHeight="1" x14ac:dyDescent="0.4">
      <c r="A7" s="95" t="str">
        <f>IF(情報!B2="","",情報!B2 &amp; "　先行壁")</f>
        <v>門沢橋3丁目2048番・B号棟　先行壁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2" ht="24.75" customHeight="1" x14ac:dyDescent="0.4">
      <c r="A8" s="91" t="s">
        <v>75</v>
      </c>
      <c r="B8" s="91"/>
      <c r="C8" s="91"/>
      <c r="D8" s="91"/>
      <c r="E8" s="42"/>
      <c r="F8" s="42"/>
      <c r="G8" s="43"/>
      <c r="H8" s="43"/>
      <c r="I8" s="51"/>
      <c r="J8" s="70"/>
      <c r="K8" s="42"/>
      <c r="L8" s="52"/>
    </row>
    <row r="9" spans="1:12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</row>
    <row r="10" spans="1:12" ht="24.75" customHeight="1" x14ac:dyDescent="0.4">
      <c r="A10" s="68" t="s">
        <v>65</v>
      </c>
      <c r="B10" s="46"/>
      <c r="C10" s="44"/>
      <c r="D10" s="47" t="s">
        <v>67</v>
      </c>
      <c r="E10" s="68"/>
      <c r="F10" s="68" t="s">
        <v>95</v>
      </c>
      <c r="G10" s="56"/>
      <c r="H10" s="71"/>
      <c r="I10" s="58">
        <f>SUM(G10:H10)</f>
        <v>0</v>
      </c>
      <c r="J10" s="48" t="s">
        <v>85</v>
      </c>
      <c r="K10" s="59"/>
      <c r="L10" s="71">
        <f>SUM(I10*K10)</f>
        <v>0</v>
      </c>
    </row>
    <row r="11" spans="1:12" ht="24.75" customHeight="1" x14ac:dyDescent="0.4">
      <c r="A11" s="68" t="s">
        <v>65</v>
      </c>
      <c r="B11" s="46"/>
      <c r="C11" s="44"/>
      <c r="D11" s="47" t="s">
        <v>67</v>
      </c>
      <c r="E11" s="68"/>
      <c r="F11" s="68"/>
      <c r="G11" s="56"/>
      <c r="H11" s="71"/>
      <c r="I11" s="58">
        <f t="shared" ref="I11:I16" si="0">SUM(G11:H11)</f>
        <v>0</v>
      </c>
      <c r="J11" s="48" t="s">
        <v>85</v>
      </c>
      <c r="K11" s="59"/>
      <c r="L11" s="71">
        <f t="shared" ref="L11:L16" si="1">SUM(I11*K11)</f>
        <v>0</v>
      </c>
    </row>
    <row r="12" spans="1:12" ht="24.75" customHeight="1" x14ac:dyDescent="0.4">
      <c r="A12" s="68" t="s">
        <v>65</v>
      </c>
      <c r="B12" s="46"/>
      <c r="C12" s="44"/>
      <c r="D12" s="47" t="s">
        <v>67</v>
      </c>
      <c r="E12" s="68"/>
      <c r="F12" s="68"/>
      <c r="G12" s="71"/>
      <c r="H12" s="71"/>
      <c r="I12" s="58">
        <f t="shared" si="0"/>
        <v>0</v>
      </c>
      <c r="J12" s="48" t="s">
        <v>85</v>
      </c>
      <c r="K12" s="59"/>
      <c r="L12" s="71">
        <f t="shared" si="1"/>
        <v>0</v>
      </c>
    </row>
    <row r="13" spans="1:12" ht="24.75" customHeight="1" x14ac:dyDescent="0.4">
      <c r="A13" s="68" t="s">
        <v>65</v>
      </c>
      <c r="B13" s="46"/>
      <c r="C13" s="44"/>
      <c r="D13" s="47" t="s">
        <v>67</v>
      </c>
      <c r="E13" s="68"/>
      <c r="F13" s="68"/>
      <c r="G13" s="56"/>
      <c r="H13" s="71"/>
      <c r="I13" s="58">
        <f t="shared" si="0"/>
        <v>0</v>
      </c>
      <c r="J13" s="48" t="s">
        <v>85</v>
      </c>
      <c r="K13" s="59"/>
      <c r="L13" s="71">
        <f t="shared" si="1"/>
        <v>0</v>
      </c>
    </row>
    <row r="14" spans="1:12" ht="24.75" customHeight="1" x14ac:dyDescent="0.4">
      <c r="A14" s="68" t="s">
        <v>65</v>
      </c>
      <c r="B14" s="46"/>
      <c r="C14" s="44"/>
      <c r="D14" s="47" t="s">
        <v>67</v>
      </c>
      <c r="E14" s="68"/>
      <c r="F14" s="68"/>
      <c r="G14" s="71"/>
      <c r="H14" s="71"/>
      <c r="I14" s="58">
        <f t="shared" si="0"/>
        <v>0</v>
      </c>
      <c r="J14" s="48" t="s">
        <v>85</v>
      </c>
      <c r="K14" s="59"/>
      <c r="L14" s="71">
        <f t="shared" si="1"/>
        <v>0</v>
      </c>
    </row>
    <row r="15" spans="1:12" ht="24.75" customHeight="1" x14ac:dyDescent="0.4">
      <c r="A15" s="68" t="s">
        <v>65</v>
      </c>
      <c r="B15" s="46"/>
      <c r="C15" s="44"/>
      <c r="D15" s="47" t="s">
        <v>67</v>
      </c>
      <c r="E15" s="68"/>
      <c r="F15" s="68"/>
      <c r="G15" s="71"/>
      <c r="H15" s="71"/>
      <c r="I15" s="58">
        <f t="shared" si="0"/>
        <v>0</v>
      </c>
      <c r="J15" s="48" t="s">
        <v>85</v>
      </c>
      <c r="K15" s="59"/>
      <c r="L15" s="71">
        <f t="shared" si="1"/>
        <v>0</v>
      </c>
    </row>
    <row r="16" spans="1:12" ht="24.75" customHeight="1" x14ac:dyDescent="0.4">
      <c r="A16" s="68" t="s">
        <v>65</v>
      </c>
      <c r="B16" s="46"/>
      <c r="C16" s="44"/>
      <c r="D16" s="47" t="s">
        <v>67</v>
      </c>
      <c r="E16" s="68"/>
      <c r="F16" s="68"/>
      <c r="G16" s="71"/>
      <c r="H16" s="71"/>
      <c r="I16" s="58">
        <f t="shared" si="0"/>
        <v>0</v>
      </c>
      <c r="J16" s="48" t="s">
        <v>85</v>
      </c>
      <c r="K16" s="59"/>
      <c r="L16" s="71">
        <f t="shared" si="1"/>
        <v>0</v>
      </c>
    </row>
    <row r="17" spans="1:12" ht="24.75" customHeight="1" x14ac:dyDescent="0.4">
      <c r="A17" s="96" t="s">
        <v>86</v>
      </c>
      <c r="B17" s="96"/>
      <c r="C17" s="96"/>
      <c r="D17" s="96"/>
      <c r="E17" s="96"/>
      <c r="F17" s="96"/>
      <c r="G17" s="97">
        <v>1</v>
      </c>
      <c r="H17" s="97"/>
      <c r="I17" s="97"/>
      <c r="J17" s="60" t="s">
        <v>87</v>
      </c>
      <c r="K17" s="98"/>
      <c r="L17" s="98"/>
    </row>
    <row r="18" spans="1:12" ht="24.75" customHeight="1" x14ac:dyDescent="0.4">
      <c r="A18" s="99" t="s">
        <v>88</v>
      </c>
      <c r="B18" s="99"/>
      <c r="C18" s="99"/>
      <c r="D18" s="99"/>
      <c r="E18" s="99"/>
      <c r="F18" s="99"/>
      <c r="G18" s="71" t="str">
        <f>IF(情報!B12="","",情報!B12)</f>
        <v/>
      </c>
      <c r="H18" s="71" t="str">
        <f>IF(情報!C12="","",情報!C12)</f>
        <v/>
      </c>
      <c r="I18" s="58">
        <f>SUM(G18:H18)</f>
        <v>0</v>
      </c>
      <c r="J18" s="48" t="s">
        <v>89</v>
      </c>
      <c r="K18" s="59"/>
      <c r="L18" s="71">
        <f>SUM(I18*K18)</f>
        <v>0</v>
      </c>
    </row>
    <row r="19" spans="1:12" ht="24.75" customHeight="1" x14ac:dyDescent="0.4">
      <c r="A19" s="92" t="s">
        <v>90</v>
      </c>
      <c r="B19" s="92"/>
      <c r="C19" s="92"/>
      <c r="D19" s="92"/>
      <c r="E19" s="92"/>
      <c r="F19" s="92"/>
      <c r="G19" s="56"/>
      <c r="H19" s="61"/>
      <c r="I19" s="61">
        <v>1</v>
      </c>
      <c r="J19" s="62" t="s">
        <v>87</v>
      </c>
      <c r="K19" s="93"/>
      <c r="L19" s="93"/>
    </row>
    <row r="20" spans="1:12" ht="24.75" customHeight="1" x14ac:dyDescent="0.4">
      <c r="A20" s="92" t="s">
        <v>91</v>
      </c>
      <c r="B20" s="92"/>
      <c r="C20" s="92"/>
      <c r="D20" s="92"/>
      <c r="E20" s="92"/>
      <c r="F20" s="92"/>
      <c r="G20" s="56"/>
      <c r="H20" s="61"/>
      <c r="I20" s="61">
        <v>1</v>
      </c>
      <c r="J20" s="62" t="s">
        <v>87</v>
      </c>
      <c r="K20" s="93"/>
      <c r="L20" s="93"/>
    </row>
    <row r="21" spans="1:12" ht="24.75" customHeight="1" x14ac:dyDescent="0.4">
      <c r="A21" s="94" t="s">
        <v>92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</sheetData>
  <mergeCells count="18">
    <mergeCell ref="A18:F18"/>
    <mergeCell ref="A1:L1"/>
    <mergeCell ref="A2:L2"/>
    <mergeCell ref="A3:L3"/>
    <mergeCell ref="A4:L4"/>
    <mergeCell ref="A5:L5"/>
    <mergeCell ref="A6:B6"/>
    <mergeCell ref="K6:L6"/>
    <mergeCell ref="A7:L7"/>
    <mergeCell ref="A8:D8"/>
    <mergeCell ref="A17:F17"/>
    <mergeCell ref="G17:I17"/>
    <mergeCell ref="K17:L17"/>
    <mergeCell ref="A19:F19"/>
    <mergeCell ref="K19:L19"/>
    <mergeCell ref="A20:F20"/>
    <mergeCell ref="K20:L20"/>
    <mergeCell ref="A21:L21"/>
  </mergeCells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Normal="100" workbookViewId="0">
      <selection sqref="A1:L1"/>
    </sheetView>
  </sheetViews>
  <sheetFormatPr defaultRowHeight="24.75" customHeight="1" x14ac:dyDescent="0.4"/>
  <cols>
    <col min="1" max="1" width="4.625" style="13" customWidth="1"/>
    <col min="2" max="2" width="14.125" style="13" customWidth="1"/>
    <col min="3" max="5" width="5.625" style="13" customWidth="1"/>
    <col min="6" max="6" width="8.125" style="13" customWidth="1"/>
    <col min="7" max="9" width="5.625" style="13" customWidth="1"/>
    <col min="10" max="12" width="6.125" style="13" customWidth="1"/>
    <col min="13" max="16384" width="9" style="13"/>
  </cols>
  <sheetData>
    <row r="1" spans="1:12" ht="24.75" customHeight="1" x14ac:dyDescent="0.4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2" ht="24.75" customHeight="1" x14ac:dyDescent="0.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 ht="24.75" customHeight="1" x14ac:dyDescent="0.4">
      <c r="A3" s="80" t="str">
        <f>IF(営業1便!A3="","",営業1便!A3)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1:12" ht="24.75" customHeight="1" x14ac:dyDescent="0.4">
      <c r="A4" s="80" t="str">
        <f>IF(営業1便!A4="","",営業1便!A4)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</row>
    <row r="5" spans="1:12" ht="24.75" customHeight="1" x14ac:dyDescent="0.4">
      <c r="A5" s="80" t="str">
        <f>IF(営業1便!A5="","",営業1便!A5)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</row>
    <row r="6" spans="1:12" ht="24.75" customHeight="1" x14ac:dyDescent="0.4">
      <c r="A6" s="100" t="s">
        <v>74</v>
      </c>
      <c r="B6" s="100"/>
      <c r="C6" s="50"/>
      <c r="D6" s="50"/>
      <c r="E6" s="50"/>
      <c r="F6" s="50"/>
      <c r="G6" s="50"/>
      <c r="H6" s="50"/>
      <c r="I6" s="50"/>
      <c r="J6" s="50" t="s">
        <v>93</v>
      </c>
      <c r="K6" s="101" t="str">
        <f>IF(営業1便!K6="","",営業1便!K6)</f>
        <v>東京支社　野村</v>
      </c>
      <c r="L6" s="101"/>
    </row>
    <row r="7" spans="1:12" ht="24.75" customHeight="1" x14ac:dyDescent="0.4">
      <c r="A7" s="95" t="str">
        <f>IF(情報!B2="","",情報!B2 &amp; "　天井")</f>
        <v>門沢橋3丁目2048番・B号棟　天井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2" ht="24.75" customHeight="1" x14ac:dyDescent="0.4">
      <c r="A8" s="91" t="s">
        <v>75</v>
      </c>
      <c r="B8" s="91"/>
      <c r="C8" s="91"/>
      <c r="D8" s="91"/>
      <c r="E8" s="42"/>
      <c r="F8" s="42"/>
      <c r="G8" s="43"/>
      <c r="H8" s="43"/>
      <c r="I8" s="51"/>
      <c r="J8" s="49"/>
      <c r="K8" s="42"/>
      <c r="L8" s="52"/>
    </row>
    <row r="9" spans="1:12" ht="24.75" customHeight="1" x14ac:dyDescent="0.4">
      <c r="A9" s="44" t="s">
        <v>76</v>
      </c>
      <c r="B9" s="44" t="s">
        <v>77</v>
      </c>
      <c r="C9" s="44" t="s">
        <v>66</v>
      </c>
      <c r="D9" s="44" t="s">
        <v>94</v>
      </c>
      <c r="E9" s="44" t="s">
        <v>79</v>
      </c>
      <c r="F9" s="44" t="s">
        <v>78</v>
      </c>
      <c r="G9" s="44" t="s">
        <v>80</v>
      </c>
      <c r="H9" s="44" t="s">
        <v>81</v>
      </c>
      <c r="I9" s="53" t="s">
        <v>82</v>
      </c>
      <c r="J9" s="54" t="s">
        <v>64</v>
      </c>
      <c r="K9" s="54" t="s">
        <v>83</v>
      </c>
      <c r="L9" s="55" t="s">
        <v>84</v>
      </c>
    </row>
    <row r="10" spans="1:12" ht="24.75" customHeight="1" x14ac:dyDescent="0.4">
      <c r="A10" s="45" t="s">
        <v>72</v>
      </c>
      <c r="B10" s="46"/>
      <c r="C10" s="44"/>
      <c r="D10" s="47" t="s">
        <v>67</v>
      </c>
      <c r="E10" s="45"/>
      <c r="F10" s="64" t="s">
        <v>99</v>
      </c>
      <c r="G10" s="56"/>
      <c r="H10" s="57"/>
      <c r="I10" s="58">
        <f>SUM(G10:H10)</f>
        <v>0</v>
      </c>
      <c r="J10" s="48" t="s">
        <v>85</v>
      </c>
      <c r="K10" s="59"/>
      <c r="L10" s="57">
        <f>SUM(I10*K10)</f>
        <v>0</v>
      </c>
    </row>
    <row r="11" spans="1:12" ht="24.75" customHeight="1" x14ac:dyDescent="0.4">
      <c r="A11" s="45" t="s">
        <v>72</v>
      </c>
      <c r="B11" s="46"/>
      <c r="C11" s="44"/>
      <c r="D11" s="47" t="s">
        <v>67</v>
      </c>
      <c r="E11" s="45"/>
      <c r="F11" s="64" t="s">
        <v>99</v>
      </c>
      <c r="G11" s="56"/>
      <c r="H11" s="57"/>
      <c r="I11" s="58">
        <f t="shared" ref="I11:I16" si="0">SUM(G11:H11)</f>
        <v>0</v>
      </c>
      <c r="J11" s="48" t="s">
        <v>85</v>
      </c>
      <c r="K11" s="59"/>
      <c r="L11" s="57">
        <f t="shared" ref="L11:L16" si="1">SUM(I11*K11)</f>
        <v>0</v>
      </c>
    </row>
    <row r="12" spans="1:12" ht="24.75" customHeight="1" x14ac:dyDescent="0.4">
      <c r="A12" s="45" t="s">
        <v>72</v>
      </c>
      <c r="B12" s="46"/>
      <c r="C12" s="44"/>
      <c r="D12" s="47" t="s">
        <v>67</v>
      </c>
      <c r="E12" s="45"/>
      <c r="F12" s="45"/>
      <c r="G12" s="57"/>
      <c r="H12" s="57"/>
      <c r="I12" s="58">
        <f t="shared" si="0"/>
        <v>0</v>
      </c>
      <c r="J12" s="48" t="s">
        <v>85</v>
      </c>
      <c r="K12" s="59"/>
      <c r="L12" s="57">
        <f t="shared" si="1"/>
        <v>0</v>
      </c>
    </row>
    <row r="13" spans="1:12" ht="24.75" customHeight="1" x14ac:dyDescent="0.4">
      <c r="A13" s="45" t="s">
        <v>72</v>
      </c>
      <c r="B13" s="46"/>
      <c r="C13" s="44"/>
      <c r="D13" s="47" t="s">
        <v>67</v>
      </c>
      <c r="E13" s="45"/>
      <c r="F13" s="45"/>
      <c r="G13" s="56"/>
      <c r="H13" s="57"/>
      <c r="I13" s="58">
        <f t="shared" si="0"/>
        <v>0</v>
      </c>
      <c r="J13" s="48" t="s">
        <v>85</v>
      </c>
      <c r="K13" s="59"/>
      <c r="L13" s="57">
        <f t="shared" si="1"/>
        <v>0</v>
      </c>
    </row>
    <row r="14" spans="1:12" ht="24.75" customHeight="1" x14ac:dyDescent="0.4">
      <c r="A14" s="45" t="s">
        <v>72</v>
      </c>
      <c r="B14" s="46"/>
      <c r="C14" s="44"/>
      <c r="D14" s="47" t="s">
        <v>67</v>
      </c>
      <c r="E14" s="45"/>
      <c r="F14" s="45"/>
      <c r="G14" s="57"/>
      <c r="H14" s="57"/>
      <c r="I14" s="58">
        <f t="shared" si="0"/>
        <v>0</v>
      </c>
      <c r="J14" s="48" t="s">
        <v>85</v>
      </c>
      <c r="K14" s="59"/>
      <c r="L14" s="57">
        <f t="shared" si="1"/>
        <v>0</v>
      </c>
    </row>
    <row r="15" spans="1:12" ht="24.75" customHeight="1" x14ac:dyDescent="0.4">
      <c r="A15" s="45" t="s">
        <v>72</v>
      </c>
      <c r="B15" s="46"/>
      <c r="C15" s="44"/>
      <c r="D15" s="47" t="s">
        <v>67</v>
      </c>
      <c r="E15" s="45"/>
      <c r="F15" s="45"/>
      <c r="G15" s="57"/>
      <c r="H15" s="57"/>
      <c r="I15" s="58">
        <f t="shared" si="0"/>
        <v>0</v>
      </c>
      <c r="J15" s="48" t="s">
        <v>85</v>
      </c>
      <c r="K15" s="59"/>
      <c r="L15" s="57">
        <f t="shared" si="1"/>
        <v>0</v>
      </c>
    </row>
    <row r="16" spans="1:12" ht="24.75" customHeight="1" x14ac:dyDescent="0.4">
      <c r="A16" s="45" t="s">
        <v>72</v>
      </c>
      <c r="B16" s="46"/>
      <c r="C16" s="44"/>
      <c r="D16" s="47" t="s">
        <v>67</v>
      </c>
      <c r="E16" s="45"/>
      <c r="F16" s="45"/>
      <c r="G16" s="57"/>
      <c r="H16" s="57"/>
      <c r="I16" s="58">
        <f t="shared" si="0"/>
        <v>0</v>
      </c>
      <c r="J16" s="48" t="s">
        <v>85</v>
      </c>
      <c r="K16" s="59"/>
      <c r="L16" s="57">
        <f t="shared" si="1"/>
        <v>0</v>
      </c>
    </row>
    <row r="17" spans="1:12" ht="24.75" customHeight="1" x14ac:dyDescent="0.4">
      <c r="A17" s="96" t="s">
        <v>86</v>
      </c>
      <c r="B17" s="96"/>
      <c r="C17" s="96"/>
      <c r="D17" s="96"/>
      <c r="E17" s="96"/>
      <c r="F17" s="96"/>
      <c r="G17" s="97">
        <v>1</v>
      </c>
      <c r="H17" s="97"/>
      <c r="I17" s="97"/>
      <c r="J17" s="60" t="s">
        <v>87</v>
      </c>
      <c r="K17" s="98"/>
      <c r="L17" s="98"/>
    </row>
    <row r="18" spans="1:12" ht="24.75" customHeight="1" x14ac:dyDescent="0.4">
      <c r="A18" s="99" t="s">
        <v>88</v>
      </c>
      <c r="B18" s="99"/>
      <c r="C18" s="99"/>
      <c r="D18" s="99"/>
      <c r="E18" s="99"/>
      <c r="F18" s="99"/>
      <c r="G18" s="67" t="str">
        <f>IF(情報!B13="","",情報!B13)</f>
        <v/>
      </c>
      <c r="H18" s="67" t="str">
        <f>IF(情報!C13="","",情報!C13)</f>
        <v/>
      </c>
      <c r="I18" s="58">
        <f>SUM(G18:H18)</f>
        <v>0</v>
      </c>
      <c r="J18" s="48" t="s">
        <v>89</v>
      </c>
      <c r="K18" s="59"/>
      <c r="L18" s="57">
        <f>SUM(I18*K18)</f>
        <v>0</v>
      </c>
    </row>
    <row r="19" spans="1:12" ht="24.75" customHeight="1" x14ac:dyDescent="0.4">
      <c r="A19" s="92" t="s">
        <v>90</v>
      </c>
      <c r="B19" s="92"/>
      <c r="C19" s="92"/>
      <c r="D19" s="92"/>
      <c r="E19" s="92"/>
      <c r="F19" s="92"/>
      <c r="G19" s="56"/>
      <c r="H19" s="61"/>
      <c r="I19" s="61">
        <v>1</v>
      </c>
      <c r="J19" s="62" t="s">
        <v>87</v>
      </c>
      <c r="K19" s="93"/>
      <c r="L19" s="93"/>
    </row>
    <row r="20" spans="1:12" ht="24.75" customHeight="1" x14ac:dyDescent="0.4">
      <c r="A20" s="92" t="s">
        <v>91</v>
      </c>
      <c r="B20" s="92"/>
      <c r="C20" s="92"/>
      <c r="D20" s="92"/>
      <c r="E20" s="92"/>
      <c r="F20" s="92"/>
      <c r="G20" s="56"/>
      <c r="H20" s="61"/>
      <c r="I20" s="61">
        <v>1</v>
      </c>
      <c r="J20" s="62" t="s">
        <v>87</v>
      </c>
      <c r="K20" s="93"/>
      <c r="L20" s="93"/>
    </row>
    <row r="21" spans="1:12" ht="24.75" customHeight="1" x14ac:dyDescent="0.4">
      <c r="A21" s="94" t="s">
        <v>92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</row>
  </sheetData>
  <mergeCells count="18">
    <mergeCell ref="A1:L1"/>
    <mergeCell ref="A2:L2"/>
    <mergeCell ref="A3:L3"/>
    <mergeCell ref="A4:L4"/>
    <mergeCell ref="A5:L5"/>
    <mergeCell ref="A19:F19"/>
    <mergeCell ref="K19:L19"/>
    <mergeCell ref="A20:F20"/>
    <mergeCell ref="K20:L20"/>
    <mergeCell ref="A21:L21"/>
    <mergeCell ref="A18:F18"/>
    <mergeCell ref="A6:B6"/>
    <mergeCell ref="K6:L6"/>
    <mergeCell ref="A7:L7"/>
    <mergeCell ref="A8:D8"/>
    <mergeCell ref="A17:F17"/>
    <mergeCell ref="G17:I17"/>
    <mergeCell ref="K17:L17"/>
  </mergeCells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zoomScaleNormal="100" workbookViewId="0">
      <selection sqref="A1:L1"/>
    </sheetView>
  </sheetViews>
  <sheetFormatPr defaultRowHeight="24.75" customHeight="1" x14ac:dyDescent="0.4"/>
  <cols>
    <col min="1" max="1" width="4.625" customWidth="1"/>
    <col min="2" max="2" width="14.125" customWidth="1"/>
    <col min="3" max="5" width="5.625" customWidth="1"/>
    <col min="6" max="6" width="8.125" customWidth="1"/>
    <col min="7" max="9" width="5.625" customWidth="1"/>
    <col min="10" max="12" width="6.125" customWidth="1"/>
  </cols>
  <sheetData>
    <row r="1" spans="1:14" ht="24.75" customHeight="1" x14ac:dyDescent="0.4">
      <c r="A1" s="80" t="s">
        <v>73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18"/>
      <c r="N1" s="18"/>
    </row>
    <row r="2" spans="1:14" ht="24.75" customHeight="1" x14ac:dyDescent="0.4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20"/>
      <c r="N2" s="20"/>
    </row>
    <row r="3" spans="1:14" ht="24.75" customHeight="1" x14ac:dyDescent="0.4">
      <c r="A3" s="80" t="str">
        <f>IF(営業1便!A3="","",営業1便!A3)</f>
        <v>東京都台東区寿3-14-11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18"/>
      <c r="N3" s="18"/>
    </row>
    <row r="4" spans="1:14" ht="24.75" customHeight="1" x14ac:dyDescent="0.4">
      <c r="A4" s="80" t="str">
        <f>IF(営業1便!A4="","",営業1便!A4)</f>
        <v>TEL 03-6635-1650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18"/>
      <c r="N4" s="18"/>
    </row>
    <row r="5" spans="1:14" ht="24.75" customHeight="1" x14ac:dyDescent="0.4">
      <c r="A5" s="80" t="str">
        <f>IF(営業1便!A5="","",営業1便!A5)</f>
        <v>FAX 03-5828-2860</v>
      </c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18"/>
      <c r="N5" s="18"/>
    </row>
    <row r="6" spans="1:14" ht="24.75" customHeight="1" x14ac:dyDescent="0.4">
      <c r="A6" s="100" t="s">
        <v>74</v>
      </c>
      <c r="B6" s="100"/>
      <c r="C6" s="29"/>
      <c r="D6" s="29"/>
      <c r="E6" s="29"/>
      <c r="F6" s="29"/>
      <c r="G6" s="29"/>
      <c r="H6" s="29"/>
      <c r="I6" s="29"/>
      <c r="J6" s="29" t="s">
        <v>93</v>
      </c>
      <c r="K6" s="101" t="str">
        <f>IF(営業1便!K6="","",営業1便!K6)</f>
        <v>東京支社　野村</v>
      </c>
      <c r="L6" s="101"/>
      <c r="M6" s="20"/>
      <c r="N6" s="20"/>
    </row>
    <row r="7" spans="1:14" ht="24.75" customHeight="1" x14ac:dyDescent="0.4">
      <c r="A7" s="95" t="str">
        <f>IF(情報!B2="","",情報!B2 &amp; "　壁")</f>
        <v>門沢橋3丁目2048番・B号棟　壁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19"/>
      <c r="N7" s="19"/>
    </row>
    <row r="8" spans="1:14" ht="24.75" customHeight="1" x14ac:dyDescent="0.4">
      <c r="A8" s="91" t="s">
        <v>75</v>
      </c>
      <c r="B8" s="91"/>
      <c r="C8" s="91"/>
      <c r="D8" s="91"/>
      <c r="E8" s="21"/>
      <c r="F8" s="21"/>
      <c r="G8" s="22"/>
      <c r="H8" s="22"/>
      <c r="I8" s="30"/>
      <c r="J8" s="28"/>
      <c r="K8" s="21"/>
      <c r="L8" s="31"/>
      <c r="M8" s="19"/>
      <c r="N8" s="19"/>
    </row>
    <row r="9" spans="1:14" ht="24.75" customHeight="1" x14ac:dyDescent="0.4">
      <c r="A9" s="23" t="s">
        <v>76</v>
      </c>
      <c r="B9" s="23" t="s">
        <v>77</v>
      </c>
      <c r="C9" s="23" t="s">
        <v>66</v>
      </c>
      <c r="D9" s="23" t="s">
        <v>94</v>
      </c>
      <c r="E9" s="23" t="s">
        <v>79</v>
      </c>
      <c r="F9" s="23" t="s">
        <v>78</v>
      </c>
      <c r="G9" s="23" t="s">
        <v>80</v>
      </c>
      <c r="H9" s="23" t="s">
        <v>81</v>
      </c>
      <c r="I9" s="32" t="s">
        <v>82</v>
      </c>
      <c r="J9" s="33" t="s">
        <v>64</v>
      </c>
      <c r="K9" s="33" t="s">
        <v>83</v>
      </c>
      <c r="L9" s="34" t="s">
        <v>84</v>
      </c>
      <c r="M9" s="20"/>
      <c r="N9" s="20"/>
    </row>
    <row r="10" spans="1:14" ht="24.75" customHeight="1" x14ac:dyDescent="0.4">
      <c r="A10" s="24" t="s">
        <v>65</v>
      </c>
      <c r="B10" s="25"/>
      <c r="C10" s="23"/>
      <c r="D10" s="26" t="s">
        <v>67</v>
      </c>
      <c r="E10" s="24"/>
      <c r="F10" s="65" t="s">
        <v>95</v>
      </c>
      <c r="G10" s="35"/>
      <c r="H10" s="36"/>
      <c r="I10" s="37">
        <f>SUM(G10:H10)</f>
        <v>0</v>
      </c>
      <c r="J10" s="27" t="s">
        <v>85</v>
      </c>
      <c r="K10" s="38"/>
      <c r="L10" s="36">
        <f>SUM(I10*K10)</f>
        <v>0</v>
      </c>
      <c r="M10" s="20"/>
      <c r="N10" s="20"/>
    </row>
    <row r="11" spans="1:14" ht="24.75" customHeight="1" x14ac:dyDescent="0.4">
      <c r="A11" s="24" t="s">
        <v>65</v>
      </c>
      <c r="B11" s="25"/>
      <c r="C11" s="23"/>
      <c r="D11" s="26" t="s">
        <v>67</v>
      </c>
      <c r="E11" s="24"/>
      <c r="F11" s="65" t="s">
        <v>97</v>
      </c>
      <c r="G11" s="35"/>
      <c r="H11" s="36"/>
      <c r="I11" s="58">
        <f t="shared" ref="I11:I16" si="0">SUM(G11:H11)</f>
        <v>0</v>
      </c>
      <c r="J11" s="27" t="s">
        <v>85</v>
      </c>
      <c r="K11" s="38"/>
      <c r="L11" s="57">
        <f t="shared" ref="L11:L16" si="1">SUM(I11*K11)</f>
        <v>0</v>
      </c>
      <c r="M11" s="20"/>
      <c r="N11" s="20"/>
    </row>
    <row r="12" spans="1:14" ht="24.75" customHeight="1" x14ac:dyDescent="0.4">
      <c r="A12" s="24" t="s">
        <v>65</v>
      </c>
      <c r="B12" s="25"/>
      <c r="C12" s="23"/>
      <c r="D12" s="26" t="s">
        <v>67</v>
      </c>
      <c r="E12" s="24"/>
      <c r="F12" s="65" t="s">
        <v>96</v>
      </c>
      <c r="G12" s="36"/>
      <c r="H12" s="36"/>
      <c r="I12" s="58">
        <f t="shared" si="0"/>
        <v>0</v>
      </c>
      <c r="J12" s="27" t="s">
        <v>85</v>
      </c>
      <c r="K12" s="38"/>
      <c r="L12" s="57">
        <f t="shared" si="1"/>
        <v>0</v>
      </c>
      <c r="M12" s="20"/>
      <c r="N12" s="20"/>
    </row>
    <row r="13" spans="1:14" ht="24.75" customHeight="1" x14ac:dyDescent="0.4">
      <c r="A13" s="24" t="s">
        <v>65</v>
      </c>
      <c r="B13" s="25"/>
      <c r="C13" s="23"/>
      <c r="D13" s="26" t="s">
        <v>67</v>
      </c>
      <c r="E13" s="24"/>
      <c r="F13" s="24"/>
      <c r="G13" s="35"/>
      <c r="H13" s="36"/>
      <c r="I13" s="58">
        <f t="shared" si="0"/>
        <v>0</v>
      </c>
      <c r="J13" s="27" t="s">
        <v>85</v>
      </c>
      <c r="K13" s="38"/>
      <c r="L13" s="57">
        <f t="shared" si="1"/>
        <v>0</v>
      </c>
      <c r="M13" s="20"/>
      <c r="N13" s="20"/>
    </row>
    <row r="14" spans="1:14" ht="24.75" customHeight="1" x14ac:dyDescent="0.4">
      <c r="A14" s="24" t="s">
        <v>65</v>
      </c>
      <c r="B14" s="25"/>
      <c r="C14" s="23"/>
      <c r="D14" s="26" t="s">
        <v>67</v>
      </c>
      <c r="E14" s="24"/>
      <c r="F14" s="24"/>
      <c r="G14" s="36"/>
      <c r="H14" s="36"/>
      <c r="I14" s="58">
        <f t="shared" si="0"/>
        <v>0</v>
      </c>
      <c r="J14" s="27" t="s">
        <v>85</v>
      </c>
      <c r="K14" s="38"/>
      <c r="L14" s="57">
        <f t="shared" si="1"/>
        <v>0</v>
      </c>
      <c r="M14" s="20"/>
      <c r="N14" s="20"/>
    </row>
    <row r="15" spans="1:14" ht="24.75" customHeight="1" x14ac:dyDescent="0.4">
      <c r="A15" s="45" t="s">
        <v>65</v>
      </c>
      <c r="B15" s="25"/>
      <c r="C15" s="23"/>
      <c r="D15" s="47" t="s">
        <v>67</v>
      </c>
      <c r="E15" s="24"/>
      <c r="F15" s="24"/>
      <c r="G15" s="36"/>
      <c r="H15" s="36"/>
      <c r="I15" s="58">
        <f t="shared" si="0"/>
        <v>0</v>
      </c>
      <c r="J15" s="48" t="s">
        <v>85</v>
      </c>
      <c r="K15" s="38"/>
      <c r="L15" s="57">
        <f t="shared" si="1"/>
        <v>0</v>
      </c>
      <c r="M15" s="20"/>
      <c r="N15" s="20"/>
    </row>
    <row r="16" spans="1:14" ht="24.75" customHeight="1" x14ac:dyDescent="0.4">
      <c r="A16" s="45" t="s">
        <v>65</v>
      </c>
      <c r="B16" s="25"/>
      <c r="C16" s="23"/>
      <c r="D16" s="47" t="s">
        <v>67</v>
      </c>
      <c r="E16" s="24"/>
      <c r="F16" s="24"/>
      <c r="G16" s="36"/>
      <c r="H16" s="36"/>
      <c r="I16" s="58">
        <f t="shared" si="0"/>
        <v>0</v>
      </c>
      <c r="J16" s="48" t="s">
        <v>85</v>
      </c>
      <c r="K16" s="38"/>
      <c r="L16" s="57">
        <f t="shared" si="1"/>
        <v>0</v>
      </c>
      <c r="M16" s="20"/>
      <c r="N16" s="20"/>
    </row>
    <row r="17" spans="1:14" ht="24.75" customHeight="1" x14ac:dyDescent="0.4">
      <c r="A17" s="96" t="s">
        <v>86</v>
      </c>
      <c r="B17" s="96"/>
      <c r="C17" s="96"/>
      <c r="D17" s="96"/>
      <c r="E17" s="96"/>
      <c r="F17" s="96"/>
      <c r="G17" s="97">
        <v>1</v>
      </c>
      <c r="H17" s="97"/>
      <c r="I17" s="97"/>
      <c r="J17" s="39" t="s">
        <v>87</v>
      </c>
      <c r="K17" s="98"/>
      <c r="L17" s="98"/>
      <c r="M17" s="20"/>
      <c r="N17" s="20"/>
    </row>
    <row r="18" spans="1:14" ht="24.75" customHeight="1" x14ac:dyDescent="0.4">
      <c r="A18" s="99" t="s">
        <v>88</v>
      </c>
      <c r="B18" s="99"/>
      <c r="C18" s="99"/>
      <c r="D18" s="99"/>
      <c r="E18" s="99"/>
      <c r="F18" s="99"/>
      <c r="G18" s="67" t="str">
        <f>IF(情報!B14="","",情報!B14)</f>
        <v/>
      </c>
      <c r="H18" s="67" t="str">
        <f>IF(情報!C14="","",情報!C14)</f>
        <v/>
      </c>
      <c r="I18" s="37">
        <f>SUM(G18:H18)</f>
        <v>0</v>
      </c>
      <c r="J18" s="27" t="s">
        <v>89</v>
      </c>
      <c r="K18" s="38"/>
      <c r="L18" s="36">
        <f>SUM(I18*K18)</f>
        <v>0</v>
      </c>
      <c r="M18" s="20"/>
      <c r="N18" s="20"/>
    </row>
    <row r="19" spans="1:14" ht="24.75" customHeight="1" x14ac:dyDescent="0.4">
      <c r="A19" s="92" t="s">
        <v>90</v>
      </c>
      <c r="B19" s="92"/>
      <c r="C19" s="92"/>
      <c r="D19" s="92"/>
      <c r="E19" s="92"/>
      <c r="F19" s="92"/>
      <c r="G19" s="35"/>
      <c r="H19" s="40"/>
      <c r="I19" s="40">
        <v>1</v>
      </c>
      <c r="J19" s="41" t="s">
        <v>87</v>
      </c>
      <c r="K19" s="93"/>
      <c r="L19" s="93"/>
      <c r="M19" s="20"/>
      <c r="N19" s="20"/>
    </row>
    <row r="20" spans="1:14" ht="24.75" customHeight="1" x14ac:dyDescent="0.4">
      <c r="A20" s="92" t="s">
        <v>91</v>
      </c>
      <c r="B20" s="92"/>
      <c r="C20" s="92"/>
      <c r="D20" s="92"/>
      <c r="E20" s="92"/>
      <c r="F20" s="92"/>
      <c r="G20" s="35"/>
      <c r="H20" s="40"/>
      <c r="I20" s="40">
        <v>1</v>
      </c>
      <c r="J20" s="41" t="s">
        <v>87</v>
      </c>
      <c r="K20" s="93"/>
      <c r="L20" s="93"/>
      <c r="M20" s="20"/>
      <c r="N20" s="20"/>
    </row>
    <row r="21" spans="1:14" ht="24.75" customHeight="1" x14ac:dyDescent="0.4">
      <c r="A21" s="94" t="s">
        <v>92</v>
      </c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20"/>
      <c r="N21" s="20"/>
    </row>
    <row r="22" spans="1:14" ht="24.75" customHeight="1" x14ac:dyDescent="0.4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ht="24.75" customHeight="1" x14ac:dyDescent="0.4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</sheetData>
  <mergeCells count="18">
    <mergeCell ref="A19:F19"/>
    <mergeCell ref="K19:L19"/>
    <mergeCell ref="A20:F20"/>
    <mergeCell ref="K20:L20"/>
    <mergeCell ref="A21:L21"/>
    <mergeCell ref="A18:F18"/>
    <mergeCell ref="A7:L7"/>
    <mergeCell ref="A8:D8"/>
    <mergeCell ref="A17:F17"/>
    <mergeCell ref="G17:I17"/>
    <mergeCell ref="K17:L17"/>
    <mergeCell ref="A6:B6"/>
    <mergeCell ref="K6:L6"/>
    <mergeCell ref="A1:L1"/>
    <mergeCell ref="A2:L2"/>
    <mergeCell ref="A3:L3"/>
    <mergeCell ref="A4:L4"/>
    <mergeCell ref="A5:L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7</vt:i4>
      </vt:variant>
    </vt:vector>
  </HeadingPairs>
  <TitlesOfParts>
    <vt:vector size="7" baseType="lpstr">
      <vt:lpstr>情報</vt:lpstr>
      <vt:lpstr>工場1便</vt:lpstr>
      <vt:lpstr>工場2便</vt:lpstr>
      <vt:lpstr>工場3便</vt:lpstr>
      <vt:lpstr>営業1便</vt:lpstr>
      <vt:lpstr>営業2便</vt:lpstr>
      <vt:lpstr>営業3便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Nguyen Van</dc:creator>
  <cp:lastModifiedBy>Trung Nguyen Van</cp:lastModifiedBy>
  <cp:lastPrinted>2019-01-05T08:40:44Z</cp:lastPrinted>
  <dcterms:created xsi:type="dcterms:W3CDTF">2018-12-04T09:15:29Z</dcterms:created>
  <dcterms:modified xsi:type="dcterms:W3CDTF">2019-01-05T08:41:08Z</dcterms:modified>
</cp:coreProperties>
</file>