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dule03\public\template\Excel\"/>
    </mc:Choice>
  </mc:AlternateContent>
  <xr:revisionPtr revIDLastSave="0" documentId="13_ncr:1_{0E0AE1DC-0CDB-4225-861E-CC3490AD386E}" xr6:coauthVersionLast="40" xr6:coauthVersionMax="40" xr10:uidLastSave="{00000000-0000-0000-0000-000000000000}"/>
  <bookViews>
    <workbookView xWindow="0" yWindow="0" windowWidth="20730" windowHeight="1245" xr2:uid="{00000000-000D-0000-FFFF-FFFF00000000}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7" r:id="rId5"/>
    <sheet name="営業2便" sheetId="5" r:id="rId6"/>
    <sheet name="営業3便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6" l="1"/>
  <c r="G18" i="6"/>
  <c r="H18" i="5"/>
  <c r="G18" i="5"/>
  <c r="H18" i="7"/>
  <c r="G18" i="7"/>
  <c r="I13" i="2" l="1"/>
  <c r="I14" i="2"/>
  <c r="I15" i="2"/>
  <c r="I14" i="3" l="1"/>
  <c r="I15" i="3"/>
  <c r="I18" i="6" l="1"/>
  <c r="L18" i="6" s="1"/>
  <c r="L13" i="6"/>
  <c r="I11" i="6"/>
  <c r="L11" i="6" s="1"/>
  <c r="I12" i="6"/>
  <c r="L12" i="6" s="1"/>
  <c r="I13" i="6"/>
  <c r="I14" i="6"/>
  <c r="L14" i="6" s="1"/>
  <c r="I15" i="6"/>
  <c r="L15" i="6" s="1"/>
  <c r="I16" i="6"/>
  <c r="L16" i="6" s="1"/>
  <c r="I10" i="6"/>
  <c r="L10" i="6" s="1"/>
  <c r="A7" i="6"/>
  <c r="K6" i="6"/>
  <c r="A5" i="6"/>
  <c r="I18" i="5"/>
  <c r="L18" i="5" s="1"/>
  <c r="L12" i="5"/>
  <c r="L10" i="5"/>
  <c r="I11" i="5"/>
  <c r="L11" i="5" s="1"/>
  <c r="I12" i="5"/>
  <c r="I13" i="5"/>
  <c r="L13" i="5" s="1"/>
  <c r="I14" i="5"/>
  <c r="L14" i="5" s="1"/>
  <c r="I15" i="5"/>
  <c r="L15" i="5" s="1"/>
  <c r="I16" i="5"/>
  <c r="L16" i="5" s="1"/>
  <c r="I10" i="5"/>
  <c r="A7" i="5"/>
  <c r="K6" i="5"/>
  <c r="A3" i="5"/>
  <c r="I16" i="7"/>
  <c r="L16" i="7" s="1"/>
  <c r="I18" i="7"/>
  <c r="L18" i="7" s="1"/>
  <c r="L14" i="7"/>
  <c r="I11" i="7"/>
  <c r="L11" i="7" s="1"/>
  <c r="I12" i="7"/>
  <c r="L12" i="7" s="1"/>
  <c r="I13" i="7"/>
  <c r="L13" i="7" s="1"/>
  <c r="I14" i="7"/>
  <c r="I15" i="7"/>
  <c r="L15" i="7" s="1"/>
  <c r="I10" i="7"/>
  <c r="L10" i="7" s="1"/>
  <c r="A7" i="7"/>
  <c r="K6" i="7"/>
  <c r="A5" i="7"/>
  <c r="A5" i="5" s="1"/>
  <c r="A4" i="7"/>
  <c r="A4" i="6" s="1"/>
  <c r="A3" i="7"/>
  <c r="A3" i="6" s="1"/>
  <c r="A4" i="5" l="1"/>
  <c r="B8" i="4"/>
  <c r="B6" i="4"/>
  <c r="I15" i="4"/>
  <c r="I14" i="4"/>
  <c r="I13" i="4"/>
  <c r="I12" i="4"/>
  <c r="I13" i="3"/>
  <c r="I12" i="3"/>
  <c r="B8" i="3"/>
  <c r="B6" i="3"/>
  <c r="B9" i="2" l="1"/>
  <c r="B8" i="2"/>
  <c r="B7" i="2"/>
  <c r="B6" i="2"/>
  <c r="I4" i="2"/>
  <c r="I12" i="2"/>
  <c r="A2" i="2"/>
  <c r="A1" i="2"/>
  <c r="A1" i="4" l="1"/>
  <c r="A1" i="3"/>
  <c r="B7" i="3"/>
  <c r="B7" i="4"/>
  <c r="A2" i="4"/>
  <c r="A2" i="3"/>
  <c r="I4" i="3"/>
  <c r="I4" i="4"/>
  <c r="B9" i="3"/>
  <c r="B9" i="4"/>
</calcChain>
</file>

<file path=xl/sharedStrings.xml><?xml version="1.0" encoding="utf-8"?>
<sst xmlns="http://schemas.openxmlformats.org/spreadsheetml/2006/main" count="310" uniqueCount="101">
  <si>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</si>
  <si>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</si>
  <si>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</si>
  <si>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</si>
  <si>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</si>
  <si>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</si>
  <si>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</si>
  <si>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</si>
  <si>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</si>
  <si>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</si>
  <si>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</si>
  <si>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</si>
  <si>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</si>
  <si>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</si>
  <si>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</si>
  <si>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</si>
  <si>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</si>
  <si>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</si>
  <si>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</si>
  <si>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</si>
  <si>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</si>
  <si>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</si>
  <si>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</si>
  <si>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</si>
  <si>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</si>
  <si>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</si>
  <si>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</si>
  <si>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</si>
  <si>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</si>
  <si>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</si>
  <si>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</si>
  <si>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</si>
  <si>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</si>
  <si>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</si>
  <si>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</si>
  <si>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</si>
  <si>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</si>
  <si>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</si>
  <si>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</si>
  <si>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</si>
  <si>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</si>
  <si>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</si>
  <si>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</si>
  <si>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</si>
  <si>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</si>
  <si>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</si>
  <si>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</si>
  <si>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</si>
  <si>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</si>
  <si>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</si>
  <si>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</si>
  <si>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</si>
  <si>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</si>
  <si>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</si>
  <si>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</si>
  <si>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</si>
  <si>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</si>
  <si>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</si>
  <si>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</si>
  <si>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</si>
  <si>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</si>
  <si>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</si>
  <si>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</si>
  <si>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</si>
  <si>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</si>
  <si>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</si>
  <si>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</si>
  <si>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</si>
  <si>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</si>
  <si>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</si>
  <si>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</si>
  <si>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</si>
  <si>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</si>
  <si>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</si>
  <si>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</si>
  <si>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</si>
  <si>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</si>
  <si>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</si>
  <si>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</si>
  <si>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</si>
  <si>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</si>
  <si>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</si>
  <si>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</si>
  <si>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</si>
  <si>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</si>
  <si>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</si>
  <si>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</si>
  <si>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</si>
  <si>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</si>
  <si>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</si>
  <si>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</si>
  <si>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</si>
  <si>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</si>
  <si>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</si>
  <si>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</si>
  <si>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</si>
  <si>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</si>
  <si>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</si>
  <si>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</si>
  <si>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910×1820</t>
    <phoneticPr fontId="2"/>
  </si>
  <si>
    <t>910×910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</si>
</sst>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</cellXfs>
  <cellStyles count="6">
    <cellStyle name="Bình thường" xfId="0" builtinId="0"/>
    <cellStyle name="Comma [0] 2" xfId="5" xr:uid="{00000000-0005-0000-0000-000001000000}"/>
    <cellStyle name="Dấu phẩy [0]" xfId="1" builtinId="6"/>
    <cellStyle name="Normal 2" xfId="4" xr:uid="{00000000-0005-0000-0000-000003000000}"/>
    <cellStyle name="桁区切り 2" xfId="3" xr:uid="{00000000-0005-0000-0000-000004000000}"/>
    <cellStyle name="標準_新昭和拾いだし明細表　 基本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1</xdr:row>
      <xdr:rowOff>47625</xdr:rowOff>
    </xdr:from>
    <xdr:to>
      <xdr:col>11</xdr:col>
      <xdr:colOff>609600</xdr:colOff>
      <xdr:row>1</xdr:row>
      <xdr:rowOff>284018</xdr:rowOff>
    </xdr:to>
    <xdr:pic>
      <xdr:nvPicPr>
        <xdr:cNvPr id="4" name="Picture 8" descr="チヨダ_ロゴ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61950"/>
          <a:ext cx="3133725" cy="23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223157</xdr:colOff>
      <xdr:row>1</xdr:row>
      <xdr:rowOff>44904</xdr:rowOff>
    </xdr:from>
    <xdr:to>
      <xdr:col>11</xdr:col>
      <xdr:colOff>613682</xdr:colOff>
      <xdr:row>1</xdr:row>
      <xdr:rowOff>283029</xdr:rowOff>
    </xdr:to>
    <xdr:pic>
      <xdr:nvPicPr>
        <xdr:cNvPr id="3" name="Picture 8" descr="チヨダ_ロゴ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832" y="359229"/>
          <a:ext cx="3133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215612</xdr:colOff>
      <xdr:row>1</xdr:row>
      <xdr:rowOff>47626</xdr:rowOff>
    </xdr:from>
    <xdr:to>
      <xdr:col>11</xdr:col>
      <xdr:colOff>606137</xdr:colOff>
      <xdr:row>1</xdr:row>
      <xdr:rowOff>285750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6287" y="361951"/>
          <a:ext cx="3133725" cy="2381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Normal="100" workbookViewId="0"/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1" max="1" width="9" style="14"/>
    <col min="2" max="2" width="16.875" style="14" customWidth="1"/>
    <col min="3" max="9" width="9" style="14"/>
    <col min="10" max="10" width="8.75" style="14" customWidth="1"/>
    <col min="11" max="16384" width="9" style="14"/>
  </cols>
  <sheetData>
    <row r="1" spans="1:12" ht="24.75" customHeight="1" x14ac:dyDescent="0.4">
      <c r="A1" s="98" t="str">
        <f>IF(情報!A2="","",情報!A2)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24.75" customHeight="1" x14ac:dyDescent="0.4">
      <c r="A2" s="99" t="str">
        <f>IF(情報!K2="","",情報!K2 &amp; "工場")</f>
        <v>千葉工場</v>
      </c>
      <c r="B2" s="99"/>
      <c r="C2" s="1" t="s">
        <v>47</v>
      </c>
    </row>
    <row r="3" spans="1:12" ht="24.7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1" t="str">
        <f>IF(情報!U2="","",情報!U2 &amp; "　" &amp; 情報!V2)</f>
        <v>東京支社　野村</v>
      </c>
      <c r="J4" s="101"/>
    </row>
    <row r="5" spans="1:12" ht="24.7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ht="24.75" customHeight="1" x14ac:dyDescent="0.4">
      <c r="A6" s="4" t="s">
        <v>50</v>
      </c>
      <c r="B6" s="103" t="str">
        <f>IF(情報!B2="","",情報!B2 &amp; "　先行壁")</f>
        <v>門沢橋3丁目2048番・B号棟　先行壁</v>
      </c>
      <c r="C6" s="104"/>
      <c r="D6" s="104"/>
      <c r="E6" s="104"/>
      <c r="F6" s="104"/>
      <c r="G6" s="104"/>
      <c r="H6" s="104"/>
      <c r="I6" s="104"/>
      <c r="J6" s="104"/>
    </row>
    <row r="7" spans="1:12" ht="24.75" customHeight="1" x14ac:dyDescent="0.4">
      <c r="A7" s="4" t="s">
        <v>51</v>
      </c>
      <c r="B7" s="105" t="str">
        <f>IF(情報!E2="","",情報!E2 &amp; "　" &amp; 情報!F2)</f>
        <v>211850　紅中㈱　多摩</v>
      </c>
      <c r="C7" s="106"/>
      <c r="D7" s="106"/>
      <c r="E7" s="106"/>
      <c r="F7" s="106"/>
      <c r="G7" s="106"/>
      <c r="H7" s="106"/>
      <c r="I7" s="106"/>
      <c r="J7" s="106"/>
    </row>
    <row r="8" spans="1:12" ht="24.75" customHeight="1" x14ac:dyDescent="0.4">
      <c r="A8" s="4" t="s">
        <v>52</v>
      </c>
      <c r="B8" s="107" t="str">
        <f>IF(情報!L2="","",情報!L2)</f>
        <v>2018/11/21</v>
      </c>
      <c r="C8" s="108"/>
      <c r="D8" s="108"/>
      <c r="E8" s="108"/>
      <c r="F8" s="108"/>
      <c r="G8" s="108"/>
      <c r="H8" s="108"/>
      <c r="I8" s="108"/>
      <c r="J8" s="108"/>
    </row>
    <row r="9" spans="1:12" ht="24.75" customHeight="1" x14ac:dyDescent="0.4">
      <c r="A9" s="4" t="s">
        <v>53</v>
      </c>
      <c r="B9" s="105" t="str">
        <f>IF(情報!O2="","",情報!O2)</f>
        <v>海老名市門沢橋３丁目２−２１</v>
      </c>
      <c r="C9" s="106"/>
      <c r="D9" s="106"/>
      <c r="E9" s="106"/>
      <c r="F9" s="106"/>
      <c r="G9" s="106"/>
      <c r="H9" s="106"/>
      <c r="I9" s="106"/>
      <c r="J9" s="106"/>
    </row>
    <row r="10" spans="1:12" ht="24.7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100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24.75" customHeight="1" x14ac:dyDescent="0.4">
      <c r="A13" s="88" t="s">
        <v>65</v>
      </c>
      <c r="B13" s="7"/>
      <c r="C13" s="65" t="s">
        <v>66</v>
      </c>
      <c r="D13" s="68" t="s">
        <v>67</v>
      </c>
      <c r="E13" s="6"/>
      <c r="F13" s="88" t="s">
        <v>100</v>
      </c>
      <c r="G13" s="9"/>
      <c r="H13" s="9"/>
      <c r="I13" s="10">
        <f t="shared" ref="I13:I15" si="0">SUM(G13:H13)</f>
        <v>0</v>
      </c>
      <c r="J13" s="69" t="s">
        <v>69</v>
      </c>
    </row>
    <row r="14" spans="1:12" ht="24.75" customHeight="1" x14ac:dyDescent="0.4">
      <c r="A14" s="88" t="s">
        <v>65</v>
      </c>
      <c r="B14" s="7"/>
      <c r="C14" s="65" t="s">
        <v>66</v>
      </c>
      <c r="D14" s="68" t="s">
        <v>67</v>
      </c>
      <c r="E14" s="6"/>
      <c r="F14" s="88" t="s">
        <v>100</v>
      </c>
      <c r="G14" s="9"/>
      <c r="H14" s="9"/>
      <c r="I14" s="10">
        <f t="shared" si="0"/>
        <v>0</v>
      </c>
      <c r="J14" s="69" t="s">
        <v>69</v>
      </c>
    </row>
    <row r="15" spans="1:12" ht="24.75" customHeight="1" x14ac:dyDescent="0.4">
      <c r="A15" s="88" t="s">
        <v>65</v>
      </c>
      <c r="B15" s="7"/>
      <c r="C15" s="65" t="s">
        <v>66</v>
      </c>
      <c r="D15" s="68" t="s">
        <v>67</v>
      </c>
      <c r="E15" s="6"/>
      <c r="F15" s="88" t="s">
        <v>100</v>
      </c>
      <c r="G15" s="9"/>
      <c r="H15" s="9"/>
      <c r="I15" s="10">
        <f t="shared" si="0"/>
        <v>0</v>
      </c>
      <c r="J15" s="69" t="s">
        <v>69</v>
      </c>
    </row>
    <row r="16" spans="1:12" s="3" customFormat="1" ht="24.7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7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Normal="100" workbookViewId="0">
      <selection sqref="A1:J1"/>
    </sheetView>
  </sheetViews>
  <sheetFormatPr defaultRowHeight="24.95" customHeight="1" x14ac:dyDescent="0.4"/>
  <cols>
    <col min="1" max="1" width="9" style="13"/>
    <col min="2" max="2" width="16.875" style="13" customWidth="1"/>
    <col min="3" max="9" width="9" style="13"/>
    <col min="10" max="10" width="8.75" style="13" customWidth="1"/>
    <col min="11" max="16384" width="9" style="13"/>
  </cols>
  <sheetData>
    <row r="1" spans="1:12" ht="24.75" customHeight="1" x14ac:dyDescent="0.4">
      <c r="A1" s="98" t="str">
        <f>IF(工場1便!A1="","",工場1便!A1)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24.75" customHeight="1" x14ac:dyDescent="0.4">
      <c r="A2" s="99" t="str">
        <f>IF(工場1便!A2="","",工場1便!A2)</f>
        <v>千葉工場</v>
      </c>
      <c r="B2" s="99"/>
      <c r="C2" s="1" t="s">
        <v>47</v>
      </c>
    </row>
    <row r="3" spans="1:12" ht="24.9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ht="24.95" customHeight="1" x14ac:dyDescent="0.4">
      <c r="A4" s="84"/>
      <c r="B4" s="84"/>
      <c r="C4" s="84"/>
      <c r="D4" s="84"/>
      <c r="E4" s="84"/>
      <c r="F4" s="84"/>
      <c r="G4" s="84"/>
      <c r="H4" s="84" t="s">
        <v>93</v>
      </c>
      <c r="I4" s="101" t="str">
        <f>IF(工場1便!I4="","",工場1便!I4)</f>
        <v>東京支社　野村</v>
      </c>
      <c r="J4" s="101"/>
    </row>
    <row r="5" spans="1:12" ht="24.9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s="3" customFormat="1" ht="24.95" customHeight="1" x14ac:dyDescent="0.4">
      <c r="A6" s="4" t="s">
        <v>50</v>
      </c>
      <c r="B6" s="103" t="str">
        <f>IF(情報!B2="","",情報!B2 &amp; "　天井")</f>
        <v>門沢橋3丁目2048番・B号棟　天井</v>
      </c>
      <c r="C6" s="104"/>
      <c r="D6" s="104"/>
      <c r="E6" s="104"/>
      <c r="F6" s="104"/>
      <c r="G6" s="104"/>
      <c r="H6" s="104"/>
      <c r="I6" s="104"/>
      <c r="J6" s="104"/>
    </row>
    <row r="7" spans="1:12" s="3" customFormat="1" ht="24.95" customHeight="1" x14ac:dyDescent="0.4">
      <c r="A7" s="4" t="s">
        <v>51</v>
      </c>
      <c r="B7" s="103" t="str">
        <f>IF(工場1便!B7="","",工場1便!B7)</f>
        <v>211850　紅中㈱　多摩</v>
      </c>
      <c r="C7" s="104"/>
      <c r="D7" s="104"/>
      <c r="E7" s="104"/>
      <c r="F7" s="104"/>
      <c r="G7" s="104"/>
      <c r="H7" s="104"/>
      <c r="I7" s="104"/>
      <c r="J7" s="104"/>
      <c r="K7" s="15"/>
    </row>
    <row r="8" spans="1:12" s="3" customFormat="1" ht="24.75" customHeight="1" x14ac:dyDescent="0.4">
      <c r="A8" s="4" t="s">
        <v>52</v>
      </c>
      <c r="B8" s="103" t="str">
        <f>IF(情報!M2="","",情報!M2)</f>
        <v>2018/11/30</v>
      </c>
      <c r="C8" s="104"/>
      <c r="D8" s="104"/>
      <c r="E8" s="104"/>
      <c r="F8" s="104"/>
      <c r="G8" s="104"/>
      <c r="H8" s="104"/>
      <c r="I8" s="104"/>
      <c r="J8" s="104"/>
    </row>
    <row r="9" spans="1:12" s="3" customFormat="1" ht="24.95" customHeight="1" x14ac:dyDescent="0.4">
      <c r="A9" s="4" t="s">
        <v>53</v>
      </c>
      <c r="B9" s="103" t="str">
        <f>IF(工場1便!B9="","",工場1便!B9)</f>
        <v>海老名市門沢橋３丁目２−２１</v>
      </c>
      <c r="C9" s="104"/>
      <c r="D9" s="104"/>
      <c r="E9" s="104"/>
      <c r="F9" s="104"/>
      <c r="G9" s="104"/>
      <c r="H9" s="104"/>
      <c r="I9" s="104"/>
      <c r="J9" s="104"/>
    </row>
    <row r="10" spans="1:12" s="3" customFormat="1" ht="24.9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87" t="s">
        <v>72</v>
      </c>
      <c r="B14" s="7"/>
      <c r="C14" s="65" t="s">
        <v>66</v>
      </c>
      <c r="D14" s="68" t="s">
        <v>67</v>
      </c>
      <c r="E14" s="6"/>
      <c r="F14" s="87" t="s">
        <v>98</v>
      </c>
      <c r="G14" s="9"/>
      <c r="H14" s="9"/>
      <c r="I14" s="10">
        <f t="shared" ref="I14:I15" si="0">SUM(G14:H14)</f>
        <v>0</v>
      </c>
      <c r="J14" s="69" t="s">
        <v>69</v>
      </c>
      <c r="K14" s="12"/>
      <c r="L14" s="12"/>
    </row>
    <row r="15" spans="1:12" s="3" customFormat="1" ht="27" customHeight="1" x14ac:dyDescent="0.4">
      <c r="A15" s="87" t="s">
        <v>72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9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9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B7:J7"/>
    <mergeCell ref="B8:J8"/>
    <mergeCell ref="B9:J9"/>
    <mergeCell ref="A10:J10"/>
    <mergeCell ref="A16:A17"/>
    <mergeCell ref="B16:J17"/>
    <mergeCell ref="A1:J1"/>
    <mergeCell ref="A2:B2"/>
    <mergeCell ref="A3:J3"/>
    <mergeCell ref="A5:J5"/>
    <mergeCell ref="B6:J6"/>
    <mergeCell ref="I4:J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2" max="2" width="16.875" customWidth="1"/>
    <col min="10" max="10" width="8.75" customWidth="1"/>
  </cols>
  <sheetData>
    <row r="1" spans="1:12" s="3" customFormat="1" ht="24.75" customHeight="1" x14ac:dyDescent="0.4">
      <c r="A1" s="98" t="str">
        <f>IF(工場1便!A1="","",工場1便!A1)</f>
        <v>2018/11/13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s="3" customFormat="1" ht="24.75" customHeight="1" x14ac:dyDescent="0.4">
      <c r="A2" s="99" t="str">
        <f>IF(工場1便!A2="","",工場1便!A2)</f>
        <v>千葉工場</v>
      </c>
      <c r="B2" s="99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4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101" t="str">
        <f>IF(工場1便!I4="","",工場1便!I4)</f>
        <v>東京支社　野村</v>
      </c>
      <c r="J4" s="101"/>
    </row>
    <row r="5" spans="1:12" s="3" customFormat="1" ht="24.75" customHeight="1" x14ac:dyDescent="0.4">
      <c r="A5" s="102" t="s">
        <v>49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2" s="3" customFormat="1" ht="24.75" customHeight="1" x14ac:dyDescent="0.4">
      <c r="A6" s="4" t="s">
        <v>50</v>
      </c>
      <c r="B6" s="103" t="str">
        <f>IF(情報!B2="","",情報!B2 &amp; "　壁")</f>
        <v>門沢橋3丁目2048番・B号棟　壁</v>
      </c>
      <c r="C6" s="104"/>
      <c r="D6" s="104"/>
      <c r="E6" s="104"/>
      <c r="F6" s="104"/>
      <c r="G6" s="104"/>
      <c r="H6" s="104"/>
      <c r="I6" s="104"/>
      <c r="J6" s="104"/>
    </row>
    <row r="7" spans="1:12" s="3" customFormat="1" ht="24.75" customHeight="1" x14ac:dyDescent="0.4">
      <c r="A7" s="4" t="s">
        <v>51</v>
      </c>
      <c r="B7" s="103" t="str">
        <f>IF(工場1便!B7="","",工場1便!B7)</f>
        <v>211850　紅中㈱　多摩</v>
      </c>
      <c r="C7" s="104"/>
      <c r="D7" s="104"/>
      <c r="E7" s="104"/>
      <c r="F7" s="104"/>
      <c r="G7" s="104"/>
      <c r="H7" s="104"/>
      <c r="I7" s="104"/>
      <c r="J7" s="104"/>
      <c r="K7" s="15"/>
    </row>
    <row r="8" spans="1:12" s="3" customFormat="1" ht="24.75" customHeight="1" x14ac:dyDescent="0.4">
      <c r="A8" s="4" t="s">
        <v>52</v>
      </c>
      <c r="B8" s="103" t="str">
        <f>IF(情報!N2="","",情報!N2)</f>
        <v>2018/11/30</v>
      </c>
      <c r="C8" s="104"/>
      <c r="D8" s="104"/>
      <c r="E8" s="104"/>
      <c r="F8" s="104"/>
      <c r="G8" s="104"/>
      <c r="H8" s="104"/>
      <c r="I8" s="104"/>
      <c r="J8" s="104"/>
    </row>
    <row r="9" spans="1:12" s="3" customFormat="1" ht="24.75" customHeight="1" x14ac:dyDescent="0.4">
      <c r="A9" s="4" t="s">
        <v>53</v>
      </c>
      <c r="B9" s="103" t="str">
        <f>IF(工場1便!B9="","",工場1便!B9)</f>
        <v>海老名市門沢橋３丁目２−２１</v>
      </c>
      <c r="C9" s="104"/>
      <c r="D9" s="104"/>
      <c r="E9" s="104"/>
      <c r="F9" s="104"/>
      <c r="G9" s="104"/>
      <c r="H9" s="104"/>
      <c r="I9" s="104"/>
      <c r="J9" s="104"/>
    </row>
    <row r="10" spans="1:12" s="3" customFormat="1" ht="24.75" customHeight="1" x14ac:dyDescent="0.4">
      <c r="A10" s="109" t="s">
        <v>54</v>
      </c>
      <c r="B10" s="109"/>
      <c r="C10" s="109"/>
      <c r="D10" s="109"/>
      <c r="E10" s="109"/>
      <c r="F10" s="109"/>
      <c r="G10" s="109"/>
      <c r="H10" s="109"/>
      <c r="I10" s="109"/>
      <c r="J10" s="109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7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4.75" customHeight="1" x14ac:dyDescent="0.4">
      <c r="A15" s="87" t="s">
        <v>65</v>
      </c>
      <c r="B15" s="7"/>
      <c r="C15" s="65" t="s">
        <v>66</v>
      </c>
      <c r="D15" s="68" t="s">
        <v>67</v>
      </c>
      <c r="E15" s="6"/>
      <c r="F15" s="87" t="s">
        <v>98</v>
      </c>
      <c r="G15" s="9"/>
      <c r="H15" s="9"/>
      <c r="I15" s="10">
        <f t="shared" si="0"/>
        <v>0</v>
      </c>
      <c r="J15" s="69" t="s">
        <v>69</v>
      </c>
      <c r="K15" s="12"/>
      <c r="L15" s="12"/>
    </row>
    <row r="16" spans="1:12" s="3" customFormat="1" ht="24.75" customHeight="1" x14ac:dyDescent="0.4">
      <c r="A16" s="90" t="s">
        <v>70</v>
      </c>
      <c r="B16" s="92" t="s">
        <v>71</v>
      </c>
      <c r="C16" s="93"/>
      <c r="D16" s="93"/>
      <c r="E16" s="93"/>
      <c r="F16" s="93"/>
      <c r="G16" s="93"/>
      <c r="H16" s="93"/>
      <c r="I16" s="93"/>
      <c r="J16" s="94"/>
    </row>
    <row r="17" spans="1:10" s="3" customFormat="1" ht="24.75" customHeight="1" x14ac:dyDescent="0.4">
      <c r="A17" s="91"/>
      <c r="B17" s="95"/>
      <c r="C17" s="96"/>
      <c r="D17" s="96"/>
      <c r="E17" s="96"/>
      <c r="F17" s="96"/>
      <c r="G17" s="96"/>
      <c r="H17" s="96"/>
      <c r="I17" s="96"/>
      <c r="J17" s="97"/>
    </row>
  </sheetData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zoomScaleNormal="100" workbookViewId="0">
      <selection sqref="A1:L1"/>
    </sheetView>
  </sheetViews>
  <sheetFormatPr defaultRowHeight="24.75" customHeight="1" x14ac:dyDescent="0.4"/>
  <cols>
    <col min="1" max="1" width="9" customWidth="1"/>
    <col min="2" max="2" width="16.875" customWidth="1"/>
    <col min="3" max="10" width="9" customWidth="1"/>
    <col min="12" max="12" width="8.75" customWidth="1"/>
  </cols>
  <sheetData>
    <row r="1" spans="1:12" ht="24.75" customHeight="1" x14ac:dyDescent="0.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24.75" customHeight="1" x14ac:dyDescent="0.4">
      <c r="A3" s="98" t="str">
        <f>IF(情報!R2="","",情報!R2)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24.75" customHeight="1" x14ac:dyDescent="0.4">
      <c r="A4" s="98" t="str">
        <f>IF(情報!S2="","","TEL " &amp; 情報!S2)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24.75" customHeight="1" x14ac:dyDescent="0.4">
      <c r="A5" s="98" t="str">
        <f>IF(情報!T2="","","FAX " &amp; 情報!T2)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24.75" customHeight="1" x14ac:dyDescent="0.4">
      <c r="A6" s="111" t="s">
        <v>74</v>
      </c>
      <c r="B6" s="111"/>
      <c r="C6" s="26"/>
      <c r="D6" s="26"/>
      <c r="E6" s="26"/>
      <c r="F6" s="26"/>
      <c r="G6" s="26"/>
      <c r="H6" s="26"/>
      <c r="I6" s="26"/>
      <c r="J6" s="26" t="s">
        <v>93</v>
      </c>
      <c r="K6" s="112" t="str">
        <f>IF(情報!U2="","",情報!U2 &amp; "　" &amp; 情報!V2)</f>
        <v>東京支社　野村</v>
      </c>
      <c r="L6" s="112"/>
    </row>
    <row r="7" spans="1:12" ht="24.75" customHeight="1" x14ac:dyDescent="0.4">
      <c r="A7" s="113" t="str">
        <f>IF(情報!B2="","",情報!B2 &amp; "　先行壁")</f>
        <v>門沢橋3丁目2048番・B号棟　先行壁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2" ht="24.75" customHeight="1" x14ac:dyDescent="0.4">
      <c r="A8" s="109" t="s">
        <v>75</v>
      </c>
      <c r="B8" s="109"/>
      <c r="C8" s="109"/>
      <c r="D8" s="109"/>
      <c r="E8" s="18"/>
      <c r="F8" s="18"/>
      <c r="G8" s="19"/>
      <c r="H8" s="19"/>
      <c r="I8" s="27"/>
      <c r="J8" s="25"/>
      <c r="K8" s="18"/>
      <c r="L8" s="28"/>
    </row>
    <row r="9" spans="1:12" ht="24.75" customHeight="1" x14ac:dyDescent="0.4">
      <c r="A9" s="20" t="s">
        <v>76</v>
      </c>
      <c r="B9" s="20" t="s">
        <v>77</v>
      </c>
      <c r="C9" s="20" t="s">
        <v>66</v>
      </c>
      <c r="D9" s="20" t="s">
        <v>94</v>
      </c>
      <c r="E9" s="20" t="s">
        <v>79</v>
      </c>
      <c r="F9" s="20" t="s">
        <v>78</v>
      </c>
      <c r="G9" s="20" t="s">
        <v>80</v>
      </c>
      <c r="H9" s="20" t="s">
        <v>81</v>
      </c>
      <c r="I9" s="29" t="s">
        <v>82</v>
      </c>
      <c r="J9" s="30" t="s">
        <v>64</v>
      </c>
      <c r="K9" s="30" t="s">
        <v>83</v>
      </c>
      <c r="L9" s="31" t="s">
        <v>84</v>
      </c>
    </row>
    <row r="10" spans="1:12" ht="24.75" customHeight="1" x14ac:dyDescent="0.4">
      <c r="A10" s="21" t="s">
        <v>65</v>
      </c>
      <c r="B10" s="22"/>
      <c r="C10" s="20"/>
      <c r="D10" s="23" t="s">
        <v>67</v>
      </c>
      <c r="E10" s="21"/>
      <c r="F10" s="85" t="s">
        <v>95</v>
      </c>
      <c r="G10" s="32"/>
      <c r="H10" s="33"/>
      <c r="I10" s="58">
        <f>SUM(G10:H10)</f>
        <v>0</v>
      </c>
      <c r="J10" s="24" t="s">
        <v>85</v>
      </c>
      <c r="K10" s="35"/>
      <c r="L10" s="33">
        <f>SUM(I10*K10)</f>
        <v>0</v>
      </c>
    </row>
    <row r="11" spans="1:12" ht="24.75" customHeight="1" x14ac:dyDescent="0.4">
      <c r="A11" s="21" t="s">
        <v>65</v>
      </c>
      <c r="B11" s="22"/>
      <c r="C11" s="20"/>
      <c r="D11" s="23" t="s">
        <v>67</v>
      </c>
      <c r="E11" s="21"/>
      <c r="F11" s="21"/>
      <c r="G11" s="32"/>
      <c r="H11" s="33"/>
      <c r="I11" s="58">
        <f t="shared" ref="I11:I16" si="0">SUM(G11:H11)</f>
        <v>0</v>
      </c>
      <c r="J11" s="24" t="s">
        <v>85</v>
      </c>
      <c r="K11" s="35"/>
      <c r="L11" s="57">
        <f t="shared" ref="L11:L16" si="1">SUM(I11*K11)</f>
        <v>0</v>
      </c>
    </row>
    <row r="12" spans="1:12" ht="24.75" customHeight="1" x14ac:dyDescent="0.4">
      <c r="A12" s="45" t="s">
        <v>65</v>
      </c>
      <c r="B12" s="22"/>
      <c r="C12" s="20"/>
      <c r="D12" s="47" t="s">
        <v>67</v>
      </c>
      <c r="E12" s="21"/>
      <c r="F12" s="21"/>
      <c r="G12" s="33"/>
      <c r="H12" s="33"/>
      <c r="I12" s="58">
        <f t="shared" si="0"/>
        <v>0</v>
      </c>
      <c r="J12" s="48" t="s">
        <v>85</v>
      </c>
      <c r="K12" s="35"/>
      <c r="L12" s="57">
        <f t="shared" si="1"/>
        <v>0</v>
      </c>
    </row>
    <row r="13" spans="1:12" ht="24.75" customHeight="1" x14ac:dyDescent="0.4">
      <c r="A13" s="45" t="s">
        <v>65</v>
      </c>
      <c r="B13" s="22"/>
      <c r="C13" s="20"/>
      <c r="D13" s="47" t="s">
        <v>67</v>
      </c>
      <c r="E13" s="21"/>
      <c r="F13" s="21"/>
      <c r="G13" s="32"/>
      <c r="H13" s="33"/>
      <c r="I13" s="58">
        <f t="shared" si="0"/>
        <v>0</v>
      </c>
      <c r="J13" s="48" t="s">
        <v>85</v>
      </c>
      <c r="K13" s="35"/>
      <c r="L13" s="57">
        <f t="shared" si="1"/>
        <v>0</v>
      </c>
    </row>
    <row r="14" spans="1:12" ht="24.75" customHeight="1" x14ac:dyDescent="0.4">
      <c r="A14" s="45" t="s">
        <v>65</v>
      </c>
      <c r="B14" s="22"/>
      <c r="C14" s="20"/>
      <c r="D14" s="47" t="s">
        <v>67</v>
      </c>
      <c r="E14" s="21"/>
      <c r="F14" s="21"/>
      <c r="G14" s="33"/>
      <c r="H14" s="33"/>
      <c r="I14" s="58">
        <f t="shared" si="0"/>
        <v>0</v>
      </c>
      <c r="J14" s="48" t="s">
        <v>85</v>
      </c>
      <c r="K14" s="35"/>
      <c r="L14" s="57">
        <f t="shared" si="1"/>
        <v>0</v>
      </c>
    </row>
    <row r="15" spans="1:12" ht="24.75" customHeight="1" x14ac:dyDescent="0.4">
      <c r="A15" s="45" t="s">
        <v>65</v>
      </c>
      <c r="B15" s="22"/>
      <c r="C15" s="20"/>
      <c r="D15" s="47" t="s">
        <v>67</v>
      </c>
      <c r="E15" s="21"/>
      <c r="F15" s="21"/>
      <c r="G15" s="33"/>
      <c r="H15" s="33"/>
      <c r="I15" s="58">
        <f t="shared" si="0"/>
        <v>0</v>
      </c>
      <c r="J15" s="48" t="s">
        <v>85</v>
      </c>
      <c r="K15" s="35"/>
      <c r="L15" s="57">
        <f t="shared" si="1"/>
        <v>0</v>
      </c>
    </row>
    <row r="16" spans="1:12" ht="24.75" customHeight="1" x14ac:dyDescent="0.4">
      <c r="A16" s="45" t="s">
        <v>65</v>
      </c>
      <c r="B16" s="22"/>
      <c r="C16" s="20"/>
      <c r="D16" s="47" t="s">
        <v>67</v>
      </c>
      <c r="E16" s="21"/>
      <c r="F16" s="21"/>
      <c r="G16" s="33"/>
      <c r="H16" s="33"/>
      <c r="I16" s="58">
        <f t="shared" si="0"/>
        <v>0</v>
      </c>
      <c r="J16" s="48" t="s">
        <v>85</v>
      </c>
      <c r="K16" s="35"/>
      <c r="L16" s="57">
        <f t="shared" si="1"/>
        <v>0</v>
      </c>
    </row>
    <row r="17" spans="1:12" ht="24.75" customHeight="1" x14ac:dyDescent="0.4">
      <c r="A17" s="114" t="s">
        <v>86</v>
      </c>
      <c r="B17" s="114"/>
      <c r="C17" s="114"/>
      <c r="D17" s="114"/>
      <c r="E17" s="114"/>
      <c r="F17" s="114"/>
      <c r="G17" s="115">
        <v>1</v>
      </c>
      <c r="H17" s="115"/>
      <c r="I17" s="115"/>
      <c r="J17" s="36" t="s">
        <v>87</v>
      </c>
      <c r="K17" s="116"/>
      <c r="L17" s="116"/>
    </row>
    <row r="18" spans="1:12" ht="24.75" customHeight="1" x14ac:dyDescent="0.4">
      <c r="A18" s="110" t="s">
        <v>88</v>
      </c>
      <c r="B18" s="110"/>
      <c r="C18" s="110"/>
      <c r="D18" s="110"/>
      <c r="E18" s="110"/>
      <c r="F18" s="110"/>
      <c r="G18" s="89" t="str">
        <f>IF(情報!B12="","",情報!B12)</f>
        <v/>
      </c>
      <c r="H18" s="89" t="str">
        <f>IF(情報!C12="","",情報!C12)</f>
        <v/>
      </c>
      <c r="I18" s="34">
        <f>SUM(G18:H18)</f>
        <v>0</v>
      </c>
      <c r="J18" s="24" t="s">
        <v>89</v>
      </c>
      <c r="K18" s="35"/>
      <c r="L18" s="33">
        <f>SUM(I18*K18)</f>
        <v>0</v>
      </c>
    </row>
    <row r="19" spans="1:12" ht="24.75" customHeight="1" x14ac:dyDescent="0.4">
      <c r="A19" s="117" t="s">
        <v>90</v>
      </c>
      <c r="B19" s="117"/>
      <c r="C19" s="117"/>
      <c r="D19" s="117"/>
      <c r="E19" s="117"/>
      <c r="F19" s="117"/>
      <c r="G19" s="32"/>
      <c r="H19" s="37"/>
      <c r="I19" s="37">
        <v>1</v>
      </c>
      <c r="J19" s="38" t="s">
        <v>87</v>
      </c>
      <c r="K19" s="118"/>
      <c r="L19" s="118"/>
    </row>
    <row r="20" spans="1:12" ht="24.75" customHeight="1" x14ac:dyDescent="0.4">
      <c r="A20" s="117" t="s">
        <v>91</v>
      </c>
      <c r="B20" s="117"/>
      <c r="C20" s="117"/>
      <c r="D20" s="117"/>
      <c r="E20" s="117"/>
      <c r="F20" s="117"/>
      <c r="G20" s="32"/>
      <c r="H20" s="37"/>
      <c r="I20" s="37">
        <v>1</v>
      </c>
      <c r="J20" s="38" t="s">
        <v>87</v>
      </c>
      <c r="K20" s="118"/>
      <c r="L20" s="118"/>
    </row>
    <row r="21" spans="1:12" ht="24.75" customHeight="1" x14ac:dyDescent="0.4">
      <c r="A21" s="119" t="s">
        <v>92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</sheetData>
  <mergeCells count="18">
    <mergeCell ref="A19:F19"/>
    <mergeCell ref="K19:L19"/>
    <mergeCell ref="A20:F20"/>
    <mergeCell ref="K20:L20"/>
    <mergeCell ref="A21:L21"/>
    <mergeCell ref="A18:F18"/>
    <mergeCell ref="A1:L1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2:L2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Normal="100" workbookViewId="0">
      <selection sqref="A1:L1"/>
    </sheetView>
  </sheetViews>
  <sheetFormatPr defaultRowHeight="24.75" customHeight="1" x14ac:dyDescent="0.4"/>
  <cols>
    <col min="1" max="1" width="9" style="13"/>
    <col min="2" max="2" width="16.875" style="13" customWidth="1"/>
    <col min="3" max="9" width="9" style="13" customWidth="1"/>
    <col min="10" max="11" width="9" style="13"/>
    <col min="12" max="12" width="8.75" style="13" customWidth="1"/>
    <col min="13" max="16384" width="9" style="13"/>
  </cols>
  <sheetData>
    <row r="1" spans="1:12" ht="24.75" customHeight="1" x14ac:dyDescent="0.4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ht="24.75" customHeight="1" x14ac:dyDescent="0.4">
      <c r="A3" s="98" t="str">
        <f>IF(営業1便!A3="","",営業1便!A3)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24.75" customHeight="1" x14ac:dyDescent="0.4">
      <c r="A4" s="98" t="str">
        <f>IF(営業1便!A4="","",営業1便!A4)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ht="24.75" customHeight="1" x14ac:dyDescent="0.4">
      <c r="A5" s="98" t="str">
        <f>IF(営業1便!A5="","",営業1便!A5)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24.75" customHeight="1" x14ac:dyDescent="0.4">
      <c r="A6" s="111" t="s">
        <v>74</v>
      </c>
      <c r="B6" s="111"/>
      <c r="C6" s="71"/>
      <c r="D6" s="71"/>
      <c r="E6" s="71"/>
      <c r="F6" s="71"/>
      <c r="G6" s="71"/>
      <c r="H6" s="71"/>
      <c r="I6" s="71"/>
      <c r="J6" s="71" t="s">
        <v>93</v>
      </c>
      <c r="K6" s="112" t="str">
        <f>IF(営業1便!K6="","",営業1便!K6)</f>
        <v>東京支社　野村</v>
      </c>
      <c r="L6" s="112"/>
    </row>
    <row r="7" spans="1:12" ht="24.75" customHeight="1" x14ac:dyDescent="0.4">
      <c r="A7" s="113" t="str">
        <f>IF(情報!B2="","",情報!B2 &amp; "　天井")</f>
        <v>門沢橋3丁目2048番・B号棟　天井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2" ht="24.75" customHeight="1" x14ac:dyDescent="0.4">
      <c r="A8" s="109" t="s">
        <v>75</v>
      </c>
      <c r="B8" s="109"/>
      <c r="C8" s="109"/>
      <c r="D8" s="109"/>
      <c r="E8" s="63"/>
      <c r="F8" s="63"/>
      <c r="G8" s="64"/>
      <c r="H8" s="64"/>
      <c r="I8" s="72"/>
      <c r="J8" s="70"/>
      <c r="K8" s="63"/>
      <c r="L8" s="73"/>
    </row>
    <row r="9" spans="1:12" ht="24.75" customHeight="1" x14ac:dyDescent="0.4">
      <c r="A9" s="65" t="s">
        <v>76</v>
      </c>
      <c r="B9" s="65" t="s">
        <v>77</v>
      </c>
      <c r="C9" s="65" t="s">
        <v>66</v>
      </c>
      <c r="D9" s="65" t="s">
        <v>94</v>
      </c>
      <c r="E9" s="65" t="s">
        <v>79</v>
      </c>
      <c r="F9" s="65" t="s">
        <v>78</v>
      </c>
      <c r="G9" s="65" t="s">
        <v>80</v>
      </c>
      <c r="H9" s="65" t="s">
        <v>81</v>
      </c>
      <c r="I9" s="74" t="s">
        <v>82</v>
      </c>
      <c r="J9" s="75" t="s">
        <v>64</v>
      </c>
      <c r="K9" s="75" t="s">
        <v>83</v>
      </c>
      <c r="L9" s="76" t="s">
        <v>84</v>
      </c>
    </row>
    <row r="10" spans="1:12" ht="24.75" customHeight="1" x14ac:dyDescent="0.4">
      <c r="A10" s="66" t="s">
        <v>72</v>
      </c>
      <c r="B10" s="67"/>
      <c r="C10" s="65"/>
      <c r="D10" s="68" t="s">
        <v>67</v>
      </c>
      <c r="E10" s="66"/>
      <c r="F10" s="86" t="s">
        <v>99</v>
      </c>
      <c r="G10" s="77"/>
      <c r="H10" s="78"/>
      <c r="I10" s="79">
        <f>SUM(G10:H10)</f>
        <v>0</v>
      </c>
      <c r="J10" s="69" t="s">
        <v>85</v>
      </c>
      <c r="K10" s="80"/>
      <c r="L10" s="78">
        <f>SUM(I10*K10)</f>
        <v>0</v>
      </c>
    </row>
    <row r="11" spans="1:12" ht="24.75" customHeight="1" x14ac:dyDescent="0.4">
      <c r="A11" s="66" t="s">
        <v>72</v>
      </c>
      <c r="B11" s="67"/>
      <c r="C11" s="65"/>
      <c r="D11" s="68" t="s">
        <v>67</v>
      </c>
      <c r="E11" s="66"/>
      <c r="F11" s="86" t="s">
        <v>99</v>
      </c>
      <c r="G11" s="77"/>
      <c r="H11" s="78"/>
      <c r="I11" s="79">
        <f t="shared" ref="I11:I16" si="0">SUM(G11:H11)</f>
        <v>0</v>
      </c>
      <c r="J11" s="69" t="s">
        <v>85</v>
      </c>
      <c r="K11" s="80"/>
      <c r="L11" s="78">
        <f t="shared" ref="L11:L16" si="1">SUM(I11*K11)</f>
        <v>0</v>
      </c>
    </row>
    <row r="12" spans="1:12" ht="24.75" customHeight="1" x14ac:dyDescent="0.4">
      <c r="A12" s="66" t="s">
        <v>72</v>
      </c>
      <c r="B12" s="67"/>
      <c r="C12" s="65"/>
      <c r="D12" s="68" t="s">
        <v>67</v>
      </c>
      <c r="E12" s="66"/>
      <c r="F12" s="66"/>
      <c r="G12" s="78"/>
      <c r="H12" s="78"/>
      <c r="I12" s="79">
        <f t="shared" si="0"/>
        <v>0</v>
      </c>
      <c r="J12" s="69" t="s">
        <v>85</v>
      </c>
      <c r="K12" s="80"/>
      <c r="L12" s="78">
        <f t="shared" si="1"/>
        <v>0</v>
      </c>
    </row>
    <row r="13" spans="1:12" ht="24.75" customHeight="1" x14ac:dyDescent="0.4">
      <c r="A13" s="66" t="s">
        <v>72</v>
      </c>
      <c r="B13" s="67"/>
      <c r="C13" s="65"/>
      <c r="D13" s="68" t="s">
        <v>67</v>
      </c>
      <c r="E13" s="66"/>
      <c r="F13" s="66"/>
      <c r="G13" s="77"/>
      <c r="H13" s="78"/>
      <c r="I13" s="79">
        <f t="shared" si="0"/>
        <v>0</v>
      </c>
      <c r="J13" s="69" t="s">
        <v>85</v>
      </c>
      <c r="K13" s="80"/>
      <c r="L13" s="78">
        <f t="shared" si="1"/>
        <v>0</v>
      </c>
    </row>
    <row r="14" spans="1:12" ht="24.75" customHeight="1" x14ac:dyDescent="0.4">
      <c r="A14" s="66" t="s">
        <v>72</v>
      </c>
      <c r="B14" s="67"/>
      <c r="C14" s="65"/>
      <c r="D14" s="68" t="s">
        <v>67</v>
      </c>
      <c r="E14" s="66"/>
      <c r="F14" s="66"/>
      <c r="G14" s="78"/>
      <c r="H14" s="78"/>
      <c r="I14" s="79">
        <f t="shared" si="0"/>
        <v>0</v>
      </c>
      <c r="J14" s="69" t="s">
        <v>85</v>
      </c>
      <c r="K14" s="80"/>
      <c r="L14" s="78">
        <f t="shared" si="1"/>
        <v>0</v>
      </c>
    </row>
    <row r="15" spans="1:12" ht="24.75" customHeight="1" x14ac:dyDescent="0.4">
      <c r="A15" s="66" t="s">
        <v>72</v>
      </c>
      <c r="B15" s="67"/>
      <c r="C15" s="65"/>
      <c r="D15" s="68" t="s">
        <v>67</v>
      </c>
      <c r="E15" s="66"/>
      <c r="F15" s="66"/>
      <c r="G15" s="78"/>
      <c r="H15" s="78"/>
      <c r="I15" s="79">
        <f t="shared" si="0"/>
        <v>0</v>
      </c>
      <c r="J15" s="69" t="s">
        <v>85</v>
      </c>
      <c r="K15" s="80"/>
      <c r="L15" s="78">
        <f t="shared" si="1"/>
        <v>0</v>
      </c>
    </row>
    <row r="16" spans="1:12" ht="24.75" customHeight="1" x14ac:dyDescent="0.4">
      <c r="A16" s="66" t="s">
        <v>72</v>
      </c>
      <c r="B16" s="67"/>
      <c r="C16" s="65"/>
      <c r="D16" s="68" t="s">
        <v>67</v>
      </c>
      <c r="E16" s="66"/>
      <c r="F16" s="66"/>
      <c r="G16" s="78"/>
      <c r="H16" s="78"/>
      <c r="I16" s="79">
        <f t="shared" si="0"/>
        <v>0</v>
      </c>
      <c r="J16" s="69" t="s">
        <v>85</v>
      </c>
      <c r="K16" s="80"/>
      <c r="L16" s="78">
        <f t="shared" si="1"/>
        <v>0</v>
      </c>
    </row>
    <row r="17" spans="1:12" ht="24.75" customHeight="1" x14ac:dyDescent="0.4">
      <c r="A17" s="114" t="s">
        <v>86</v>
      </c>
      <c r="B17" s="114"/>
      <c r="C17" s="114"/>
      <c r="D17" s="114"/>
      <c r="E17" s="114"/>
      <c r="F17" s="114"/>
      <c r="G17" s="115">
        <v>1</v>
      </c>
      <c r="H17" s="115"/>
      <c r="I17" s="115"/>
      <c r="J17" s="81" t="s">
        <v>87</v>
      </c>
      <c r="K17" s="116"/>
      <c r="L17" s="116"/>
    </row>
    <row r="18" spans="1:12" ht="24.75" customHeight="1" x14ac:dyDescent="0.4">
      <c r="A18" s="110" t="s">
        <v>88</v>
      </c>
      <c r="B18" s="110"/>
      <c r="C18" s="110"/>
      <c r="D18" s="110"/>
      <c r="E18" s="110"/>
      <c r="F18" s="110"/>
      <c r="G18" s="89" t="str">
        <f>IF(情報!B13="","",情報!B13)</f>
        <v/>
      </c>
      <c r="H18" s="89" t="str">
        <f>IF(情報!C13="","",情報!C13)</f>
        <v/>
      </c>
      <c r="I18" s="79">
        <f>SUM(G18:H18)</f>
        <v>0</v>
      </c>
      <c r="J18" s="69" t="s">
        <v>89</v>
      </c>
      <c r="K18" s="80"/>
      <c r="L18" s="78">
        <f>SUM(I18*K18)</f>
        <v>0</v>
      </c>
    </row>
    <row r="19" spans="1:12" ht="24.75" customHeight="1" x14ac:dyDescent="0.4">
      <c r="A19" s="117" t="s">
        <v>90</v>
      </c>
      <c r="B19" s="117"/>
      <c r="C19" s="117"/>
      <c r="D19" s="117"/>
      <c r="E19" s="117"/>
      <c r="F19" s="117"/>
      <c r="G19" s="77"/>
      <c r="H19" s="82"/>
      <c r="I19" s="82">
        <v>1</v>
      </c>
      <c r="J19" s="83" t="s">
        <v>87</v>
      </c>
      <c r="K19" s="118"/>
      <c r="L19" s="118"/>
    </row>
    <row r="20" spans="1:12" ht="24.75" customHeight="1" x14ac:dyDescent="0.4">
      <c r="A20" s="117" t="s">
        <v>91</v>
      </c>
      <c r="B20" s="117"/>
      <c r="C20" s="117"/>
      <c r="D20" s="117"/>
      <c r="E20" s="117"/>
      <c r="F20" s="117"/>
      <c r="G20" s="77"/>
      <c r="H20" s="82"/>
      <c r="I20" s="82">
        <v>1</v>
      </c>
      <c r="J20" s="83" t="s">
        <v>87</v>
      </c>
      <c r="K20" s="118"/>
      <c r="L20" s="118"/>
    </row>
    <row r="21" spans="1:12" ht="24.75" customHeight="1" x14ac:dyDescent="0.4">
      <c r="A21" s="119" t="s">
        <v>92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</sheetData>
  <mergeCells count="18">
    <mergeCell ref="A18:F18"/>
    <mergeCell ref="A6:B6"/>
    <mergeCell ref="K6:L6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zoomScaleNormal="100" workbookViewId="0">
      <selection sqref="A1:L1"/>
    </sheetView>
  </sheetViews>
  <sheetFormatPr defaultRowHeight="24.75" customHeight="1" x14ac:dyDescent="0.4"/>
  <cols>
    <col min="2" max="2" width="16.875" customWidth="1"/>
    <col min="3" max="9" width="9" customWidth="1"/>
    <col min="12" max="12" width="8.75" customWidth="1"/>
  </cols>
  <sheetData>
    <row r="1" spans="1:14" ht="24.75" customHeight="1" x14ac:dyDescent="0.4">
      <c r="A1" s="98" t="s">
        <v>73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39"/>
      <c r="N1" s="39"/>
    </row>
    <row r="2" spans="1:14" ht="24.75" customHeight="1" x14ac:dyDescent="0.4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41"/>
      <c r="N2" s="41"/>
    </row>
    <row r="3" spans="1:14" ht="24.75" customHeight="1" x14ac:dyDescent="0.4">
      <c r="A3" s="98" t="str">
        <f>IF(営業1便!A3="","",営業1便!A3)</f>
        <v>東京都台東区寿3-14-11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39"/>
      <c r="N3" s="39"/>
    </row>
    <row r="4" spans="1:14" ht="24.75" customHeight="1" x14ac:dyDescent="0.4">
      <c r="A4" s="98" t="str">
        <f>IF(営業1便!A4="","",営業1便!A4)</f>
        <v>TEL 03-6635-1650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39"/>
      <c r="N4" s="39"/>
    </row>
    <row r="5" spans="1:14" ht="24.75" customHeight="1" x14ac:dyDescent="0.4">
      <c r="A5" s="98" t="str">
        <f>IF(営業1便!A5="","",営業1便!A5)</f>
        <v>FAX 03-5828-2860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39"/>
      <c r="N5" s="39"/>
    </row>
    <row r="6" spans="1:14" ht="24.75" customHeight="1" x14ac:dyDescent="0.4">
      <c r="A6" s="111" t="s">
        <v>74</v>
      </c>
      <c r="B6" s="111"/>
      <c r="C6" s="50"/>
      <c r="D6" s="50"/>
      <c r="E6" s="50"/>
      <c r="F6" s="50"/>
      <c r="G6" s="50"/>
      <c r="H6" s="50"/>
      <c r="I6" s="50"/>
      <c r="J6" s="50" t="s">
        <v>93</v>
      </c>
      <c r="K6" s="112" t="str">
        <f>IF(営業1便!K6="","",営業1便!K6)</f>
        <v>東京支社　野村</v>
      </c>
      <c r="L6" s="112"/>
      <c r="M6" s="41"/>
      <c r="N6" s="41"/>
    </row>
    <row r="7" spans="1:14" ht="24.75" customHeight="1" x14ac:dyDescent="0.4">
      <c r="A7" s="113" t="str">
        <f>IF(情報!B2="","",情報!B2 &amp; "　壁")</f>
        <v>門沢橋3丁目2048番・B号棟　壁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40"/>
      <c r="N7" s="40"/>
    </row>
    <row r="8" spans="1:14" ht="24.75" customHeight="1" x14ac:dyDescent="0.4">
      <c r="A8" s="109" t="s">
        <v>75</v>
      </c>
      <c r="B8" s="109"/>
      <c r="C8" s="109"/>
      <c r="D8" s="109"/>
      <c r="E8" s="42"/>
      <c r="F8" s="42"/>
      <c r="G8" s="43"/>
      <c r="H8" s="43"/>
      <c r="I8" s="51"/>
      <c r="J8" s="49"/>
      <c r="K8" s="42"/>
      <c r="L8" s="52"/>
      <c r="M8" s="40"/>
      <c r="N8" s="40"/>
    </row>
    <row r="9" spans="1:14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  <c r="M9" s="41"/>
      <c r="N9" s="41"/>
    </row>
    <row r="10" spans="1:14" ht="24.75" customHeight="1" x14ac:dyDescent="0.4">
      <c r="A10" s="45" t="s">
        <v>65</v>
      </c>
      <c r="B10" s="46"/>
      <c r="C10" s="44"/>
      <c r="D10" s="47" t="s">
        <v>67</v>
      </c>
      <c r="E10" s="45"/>
      <c r="F10" s="87" t="s">
        <v>95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  <c r="M10" s="41"/>
      <c r="N10" s="41"/>
    </row>
    <row r="11" spans="1:14" ht="24.75" customHeight="1" x14ac:dyDescent="0.4">
      <c r="A11" s="45" t="s">
        <v>65</v>
      </c>
      <c r="B11" s="46"/>
      <c r="C11" s="44"/>
      <c r="D11" s="47" t="s">
        <v>67</v>
      </c>
      <c r="E11" s="45"/>
      <c r="F11" s="87" t="s">
        <v>97</v>
      </c>
      <c r="G11" s="56"/>
      <c r="H11" s="57"/>
      <c r="I11" s="79">
        <f t="shared" ref="I11:I16" si="0">SUM(G11:H11)</f>
        <v>0</v>
      </c>
      <c r="J11" s="48" t="s">
        <v>85</v>
      </c>
      <c r="K11" s="59"/>
      <c r="L11" s="78">
        <f t="shared" ref="L11:L16" si="1">SUM(I11*K11)</f>
        <v>0</v>
      </c>
      <c r="M11" s="41"/>
      <c r="N11" s="41"/>
    </row>
    <row r="12" spans="1:14" ht="24.75" customHeight="1" x14ac:dyDescent="0.4">
      <c r="A12" s="45" t="s">
        <v>65</v>
      </c>
      <c r="B12" s="46"/>
      <c r="C12" s="44"/>
      <c r="D12" s="47" t="s">
        <v>67</v>
      </c>
      <c r="E12" s="45"/>
      <c r="F12" s="87" t="s">
        <v>96</v>
      </c>
      <c r="G12" s="57"/>
      <c r="H12" s="57"/>
      <c r="I12" s="79">
        <f t="shared" si="0"/>
        <v>0</v>
      </c>
      <c r="J12" s="48" t="s">
        <v>85</v>
      </c>
      <c r="K12" s="59"/>
      <c r="L12" s="78">
        <f t="shared" si="1"/>
        <v>0</v>
      </c>
      <c r="M12" s="41"/>
      <c r="N12" s="41"/>
    </row>
    <row r="13" spans="1:14" ht="24.75" customHeight="1" x14ac:dyDescent="0.4">
      <c r="A13" s="45" t="s">
        <v>65</v>
      </c>
      <c r="B13" s="46"/>
      <c r="C13" s="44"/>
      <c r="D13" s="47" t="s">
        <v>67</v>
      </c>
      <c r="E13" s="45"/>
      <c r="F13" s="45"/>
      <c r="G13" s="56"/>
      <c r="H13" s="57"/>
      <c r="I13" s="79">
        <f t="shared" si="0"/>
        <v>0</v>
      </c>
      <c r="J13" s="48" t="s">
        <v>85</v>
      </c>
      <c r="K13" s="59"/>
      <c r="L13" s="78">
        <f t="shared" si="1"/>
        <v>0</v>
      </c>
      <c r="M13" s="41"/>
      <c r="N13" s="41"/>
    </row>
    <row r="14" spans="1:14" ht="24.75" customHeight="1" x14ac:dyDescent="0.4">
      <c r="A14" s="45" t="s">
        <v>65</v>
      </c>
      <c r="B14" s="46"/>
      <c r="C14" s="44"/>
      <c r="D14" s="47" t="s">
        <v>67</v>
      </c>
      <c r="E14" s="45"/>
      <c r="F14" s="45"/>
      <c r="G14" s="57"/>
      <c r="H14" s="57"/>
      <c r="I14" s="79">
        <f t="shared" si="0"/>
        <v>0</v>
      </c>
      <c r="J14" s="48" t="s">
        <v>85</v>
      </c>
      <c r="K14" s="59"/>
      <c r="L14" s="78">
        <f t="shared" si="1"/>
        <v>0</v>
      </c>
      <c r="M14" s="41"/>
      <c r="N14" s="41"/>
    </row>
    <row r="15" spans="1:14" ht="24.75" customHeight="1" x14ac:dyDescent="0.4">
      <c r="A15" s="66" t="s">
        <v>65</v>
      </c>
      <c r="B15" s="46"/>
      <c r="C15" s="44"/>
      <c r="D15" s="68" t="s">
        <v>67</v>
      </c>
      <c r="E15" s="45"/>
      <c r="F15" s="45"/>
      <c r="G15" s="57"/>
      <c r="H15" s="57"/>
      <c r="I15" s="79">
        <f t="shared" si="0"/>
        <v>0</v>
      </c>
      <c r="J15" s="69" t="s">
        <v>85</v>
      </c>
      <c r="K15" s="59"/>
      <c r="L15" s="78">
        <f t="shared" si="1"/>
        <v>0</v>
      </c>
      <c r="M15" s="41"/>
      <c r="N15" s="41"/>
    </row>
    <row r="16" spans="1:14" ht="24.75" customHeight="1" x14ac:dyDescent="0.4">
      <c r="A16" s="66" t="s">
        <v>65</v>
      </c>
      <c r="B16" s="46"/>
      <c r="C16" s="44"/>
      <c r="D16" s="68" t="s">
        <v>67</v>
      </c>
      <c r="E16" s="45"/>
      <c r="F16" s="45"/>
      <c r="G16" s="57"/>
      <c r="H16" s="57"/>
      <c r="I16" s="79">
        <f t="shared" si="0"/>
        <v>0</v>
      </c>
      <c r="J16" s="69" t="s">
        <v>85</v>
      </c>
      <c r="K16" s="59"/>
      <c r="L16" s="78">
        <f t="shared" si="1"/>
        <v>0</v>
      </c>
      <c r="M16" s="41"/>
      <c r="N16" s="41"/>
    </row>
    <row r="17" spans="1:14" ht="24.75" customHeight="1" x14ac:dyDescent="0.4">
      <c r="A17" s="114" t="s">
        <v>86</v>
      </c>
      <c r="B17" s="114"/>
      <c r="C17" s="114"/>
      <c r="D17" s="114"/>
      <c r="E17" s="114"/>
      <c r="F17" s="114"/>
      <c r="G17" s="115">
        <v>1</v>
      </c>
      <c r="H17" s="115"/>
      <c r="I17" s="115"/>
      <c r="J17" s="60" t="s">
        <v>87</v>
      </c>
      <c r="K17" s="116"/>
      <c r="L17" s="116"/>
      <c r="M17" s="41"/>
      <c r="N17" s="41"/>
    </row>
    <row r="18" spans="1:14" ht="24.75" customHeight="1" x14ac:dyDescent="0.4">
      <c r="A18" s="110" t="s">
        <v>88</v>
      </c>
      <c r="B18" s="110"/>
      <c r="C18" s="110"/>
      <c r="D18" s="110"/>
      <c r="E18" s="110"/>
      <c r="F18" s="110"/>
      <c r="G18" s="89" t="str">
        <f>IF(情報!B14="","",情報!B14)</f>
        <v/>
      </c>
      <c r="H18" s="89" t="str">
        <f>IF(情報!C14="","",情報!C14)</f>
        <v/>
      </c>
      <c r="I18" s="58">
        <f>SUM(G18:H18)</f>
        <v>0</v>
      </c>
      <c r="J18" s="48" t="s">
        <v>89</v>
      </c>
      <c r="K18" s="59"/>
      <c r="L18" s="57">
        <f>SUM(I18*K18)</f>
        <v>0</v>
      </c>
      <c r="M18" s="41"/>
      <c r="N18" s="41"/>
    </row>
    <row r="19" spans="1:14" ht="24.75" customHeight="1" x14ac:dyDescent="0.4">
      <c r="A19" s="117" t="s">
        <v>90</v>
      </c>
      <c r="B19" s="117"/>
      <c r="C19" s="117"/>
      <c r="D19" s="117"/>
      <c r="E19" s="117"/>
      <c r="F19" s="117"/>
      <c r="G19" s="56"/>
      <c r="H19" s="61"/>
      <c r="I19" s="61">
        <v>1</v>
      </c>
      <c r="J19" s="62" t="s">
        <v>87</v>
      </c>
      <c r="K19" s="118"/>
      <c r="L19" s="118"/>
      <c r="M19" s="41"/>
      <c r="N19" s="41"/>
    </row>
    <row r="20" spans="1:14" ht="24.75" customHeight="1" x14ac:dyDescent="0.4">
      <c r="A20" s="117" t="s">
        <v>91</v>
      </c>
      <c r="B20" s="117"/>
      <c r="C20" s="117"/>
      <c r="D20" s="117"/>
      <c r="E20" s="117"/>
      <c r="F20" s="117"/>
      <c r="G20" s="56"/>
      <c r="H20" s="61"/>
      <c r="I20" s="61">
        <v>1</v>
      </c>
      <c r="J20" s="62" t="s">
        <v>87</v>
      </c>
      <c r="K20" s="118"/>
      <c r="L20" s="118"/>
      <c r="M20" s="41"/>
      <c r="N20" s="41"/>
    </row>
    <row r="21" spans="1:14" ht="24.75" customHeight="1" x14ac:dyDescent="0.4">
      <c r="A21" s="119" t="s">
        <v>92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41"/>
      <c r="N21" s="41"/>
    </row>
    <row r="22" spans="1:14" ht="24.75" customHeight="1" x14ac:dyDescent="0.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24.75" customHeight="1" x14ac:dyDescent="0.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</sheetData>
  <mergeCells count="18">
    <mergeCell ref="A6:B6"/>
    <mergeCell ref="K6:L6"/>
    <mergeCell ref="A1:L1"/>
    <mergeCell ref="A2:L2"/>
    <mergeCell ref="A3:L3"/>
    <mergeCell ref="A4:L4"/>
    <mergeCell ref="A5:L5"/>
    <mergeCell ref="A18:F18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Trung Nguyen Van</cp:lastModifiedBy>
  <dcterms:created xsi:type="dcterms:W3CDTF">2018-12-04T09:15:29Z</dcterms:created>
  <dcterms:modified xsi:type="dcterms:W3CDTF">2018-12-18T04:43:45Z</dcterms:modified>
</cp:coreProperties>
</file>