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-1" sheetId="1" r:id="rId4"/>
    <sheet state="visible" name="video-2" sheetId="2" r:id="rId5"/>
    <sheet state="visible" name="video-3" sheetId="3" r:id="rId6"/>
    <sheet state="visible" name="video-4" sheetId="4" r:id="rId7"/>
  </sheets>
  <definedNames/>
  <calcPr/>
</workbook>
</file>

<file path=xl/sharedStrings.xml><?xml version="1.0" encoding="utf-8"?>
<sst xmlns="http://schemas.openxmlformats.org/spreadsheetml/2006/main" count="42" uniqueCount="38">
  <si>
    <t>Days in Transit</t>
  </si>
  <si>
    <t>Mean</t>
  </si>
  <si>
    <t>Median</t>
  </si>
  <si>
    <t>Mode</t>
  </si>
  <si>
    <t>Smallest number</t>
  </si>
  <si>
    <t>Second smallest number</t>
  </si>
  <si>
    <t>Third smallest number</t>
  </si>
  <si>
    <t>Fourth smallest number</t>
  </si>
  <si>
    <t>Largest number</t>
  </si>
  <si>
    <t>Second largest number</t>
  </si>
  <si>
    <t>Third largest number</t>
  </si>
  <si>
    <t>Fourth largest number</t>
  </si>
  <si>
    <t>Order Value</t>
  </si>
  <si>
    <t>Minimum</t>
  </si>
  <si>
    <t>Maximum</t>
  </si>
  <si>
    <t>Inclusive</t>
  </si>
  <si>
    <t>Exclusive</t>
  </si>
  <si>
    <t>Quartile 1</t>
  </si>
  <si>
    <t>Quartile 2</t>
  </si>
  <si>
    <t>Quartile 3</t>
  </si>
  <si>
    <t>Order Values</t>
  </si>
  <si>
    <t>Error</t>
  </si>
  <si>
    <t>Squared Error</t>
  </si>
  <si>
    <t>Variance (population)</t>
  </si>
  <si>
    <t>VAR.P</t>
  </si>
  <si>
    <t>Std Dev (population)</t>
  </si>
  <si>
    <t>STDEV.P</t>
  </si>
  <si>
    <t>Variance (sample)</t>
  </si>
  <si>
    <t>VAR.S</t>
  </si>
  <si>
    <t>Std Dev (sample)</t>
  </si>
  <si>
    <t>STDEV.S</t>
  </si>
  <si>
    <r>
      <rPr>
        <rFont val="Arial"/>
        <b/>
        <color theme="1"/>
      </rPr>
      <t>Population</t>
    </r>
    <r>
      <rPr>
        <rFont val="Arial"/>
        <color theme="1"/>
      </rPr>
      <t xml:space="preserve"> : when you are certain that you have captured every value from a dataset (every possible person in an office)</t>
    </r>
  </si>
  <si>
    <r>
      <rPr>
        <rFont val="Arial"/>
        <b/>
        <color theme="1"/>
      </rPr>
      <t>Sample</t>
    </r>
    <r>
      <rPr>
        <rFont val="Arial"/>
        <color theme="1"/>
      </rPr>
      <t xml:space="preserve"> : because you can never really be certain you have interviewed everyone, most Data Analysts usa a slightly more conservative method -&gt; sample</t>
    </r>
  </si>
  <si>
    <r>
      <rPr>
        <rFont val="Arial"/>
        <b/>
        <color theme="1"/>
      </rPr>
      <t xml:space="preserve">Central Limit Theorem: </t>
    </r>
    <r>
      <rPr>
        <rFont val="Arial"/>
        <b val="0"/>
        <color theme="1"/>
      </rPr>
      <t>as the number of measurements increases the more likely it is that your data will be distributed as you expect</t>
    </r>
  </si>
  <si>
    <r>
      <rPr>
        <rFont val="Arial"/>
        <color rgb="FF000000"/>
      </rPr>
      <t xml:space="preserve">One of the </t>
    </r>
    <r>
      <rPr>
        <rFont val="Arial"/>
        <b/>
        <color rgb="FF000000"/>
      </rPr>
      <t>dangers</t>
    </r>
    <r>
      <rPr>
        <rFont val="Arial"/>
        <color rgb="FF000000"/>
      </rPr>
      <t xml:space="preserve"> of business data analysis is </t>
    </r>
    <r>
      <rPr>
        <rFont val="Arial"/>
        <b/>
        <color rgb="FF000000"/>
      </rPr>
      <t>making decisions too soon</t>
    </r>
    <r>
      <rPr>
        <rFont val="Arial"/>
        <color rgb="FF000000"/>
      </rPr>
      <t>.</t>
    </r>
  </si>
  <si>
    <r>
      <rPr>
        <rFont val="Arial"/>
        <b/>
        <color theme="1"/>
      </rPr>
      <t>short term results</t>
    </r>
    <r>
      <rPr>
        <rFont val="Arial"/>
        <color theme="1"/>
      </rPr>
      <t xml:space="preserve"> can be </t>
    </r>
    <r>
      <rPr>
        <rFont val="Arial"/>
        <b/>
        <color theme="1"/>
      </rPr>
      <t>deceiving</t>
    </r>
  </si>
  <si>
    <r>
      <rPr>
        <rFont val="Arial"/>
        <color theme="1"/>
      </rPr>
      <t xml:space="preserve">you should start to </t>
    </r>
    <r>
      <rPr>
        <rFont val="Arial"/>
        <b/>
        <color theme="1"/>
      </rPr>
      <t>see patterns</t>
    </r>
    <r>
      <rPr>
        <rFont val="Arial"/>
        <color theme="1"/>
      </rPr>
      <t xml:space="preserve"> emerge as you </t>
    </r>
    <r>
      <rPr>
        <rFont val="Arial"/>
        <b/>
        <color theme="1"/>
      </rPr>
      <t>gather more data</t>
    </r>
    <r>
      <rPr>
        <rFont val="Arial"/>
        <color theme="1"/>
      </rPr>
      <t>.</t>
    </r>
  </si>
  <si>
    <t>One reliable principle of data analysis is the Central Limit Theorem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</si>
</sst>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-apple-system"/>
    </font>
    <font/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1" fillId="4" fontId="2" numFmtId="0" xfId="0" applyAlignment="1" applyBorder="1" applyFill="1" applyFont="1">
      <alignment readingOrder="0"/>
    </xf>
    <xf borderId="0" fillId="0" fontId="1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0" fontId="2" numFmtId="0" xfId="0" applyBorder="1" applyFont="1"/>
    <xf borderId="0" fillId="6" fontId="2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3" max="3" width="22.14"/>
  </cols>
  <sheetData>
    <row r="1">
      <c r="A1" s="1" t="s">
        <v>0</v>
      </c>
    </row>
    <row r="2">
      <c r="A2" s="2">
        <v>23.0</v>
      </c>
      <c r="C2" s="1" t="s">
        <v>1</v>
      </c>
      <c r="D2" s="3">
        <f>average(A2:A12)</f>
        <v>29.72727273</v>
      </c>
    </row>
    <row r="3">
      <c r="A3" s="2">
        <v>38.0</v>
      </c>
    </row>
    <row r="4">
      <c r="A4" s="2">
        <v>29.0</v>
      </c>
      <c r="C4" s="1" t="s">
        <v>2</v>
      </c>
      <c r="D4" s="3">
        <f>median(A2:A12)</f>
        <v>29</v>
      </c>
    </row>
    <row r="5">
      <c r="A5" s="2">
        <v>28.0</v>
      </c>
    </row>
    <row r="6">
      <c r="A6" s="2">
        <v>30.0</v>
      </c>
      <c r="C6" s="1" t="s">
        <v>3</v>
      </c>
      <c r="D6" s="3">
        <f t="array" ref="D6:D8">_xlfn.mode.mult(A2:A12)</f>
        <v>27</v>
      </c>
    </row>
    <row r="7">
      <c r="A7" s="2">
        <v>28.0</v>
      </c>
      <c r="D7" s="4">
        <v>28.0</v>
      </c>
    </row>
    <row r="8">
      <c r="A8" s="2">
        <v>29.0</v>
      </c>
      <c r="D8" s="4">
        <v>29.0</v>
      </c>
    </row>
    <row r="9">
      <c r="A9" s="2">
        <v>27.0</v>
      </c>
    </row>
    <row r="10">
      <c r="A10" s="2">
        <v>27.0</v>
      </c>
    </row>
    <row r="11">
      <c r="A11" s="5">
        <v>31.0</v>
      </c>
    </row>
    <row r="12">
      <c r="A12" s="2">
        <v>37.0</v>
      </c>
    </row>
    <row r="21">
      <c r="C21" s="6" t="s">
        <v>4</v>
      </c>
      <c r="D21" s="3">
        <f>min(A2:A12)</f>
        <v>23</v>
      </c>
    </row>
    <row r="22">
      <c r="C22" s="6" t="s">
        <v>5</v>
      </c>
      <c r="D22" s="3">
        <f>small(A2:A12,2)</f>
        <v>27</v>
      </c>
    </row>
    <row r="23">
      <c r="C23" s="6" t="s">
        <v>6</v>
      </c>
      <c r="D23" s="3">
        <f>small(A2:A12,3)</f>
        <v>27</v>
      </c>
    </row>
    <row r="24">
      <c r="C24" s="6" t="s">
        <v>7</v>
      </c>
      <c r="D24" s="3">
        <f>SMALL(A2:A12,4)</f>
        <v>28</v>
      </c>
    </row>
    <row r="26">
      <c r="C26" s="6" t="s">
        <v>8</v>
      </c>
      <c r="D26" s="3">
        <f>max(A2:A12)</f>
        <v>38</v>
      </c>
    </row>
    <row r="27">
      <c r="C27" s="6" t="s">
        <v>9</v>
      </c>
      <c r="D27" s="3">
        <f>large(A2:A12,2)</f>
        <v>37</v>
      </c>
    </row>
    <row r="28">
      <c r="C28" s="6" t="s">
        <v>10</v>
      </c>
      <c r="D28" s="3">
        <f>large(A2:A12,3)</f>
        <v>31</v>
      </c>
    </row>
    <row r="29">
      <c r="C29" s="6" t="s">
        <v>11</v>
      </c>
      <c r="D29" s="3">
        <f>large(A2:A12,4)</f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12</v>
      </c>
    </row>
    <row r="2">
      <c r="A2" s="2">
        <v>6231.0</v>
      </c>
      <c r="C2" s="7" t="s">
        <v>13</v>
      </c>
      <c r="D2" s="3">
        <f>min(A2:A41)</f>
        <v>1684</v>
      </c>
    </row>
    <row r="3">
      <c r="A3" s="2">
        <v>6885.0</v>
      </c>
    </row>
    <row r="4">
      <c r="A4" s="2">
        <v>9637.0</v>
      </c>
      <c r="C4" s="7" t="s">
        <v>14</v>
      </c>
      <c r="D4" s="3">
        <f>max(A2:A41)</f>
        <v>9932</v>
      </c>
    </row>
    <row r="5">
      <c r="A5" s="2">
        <v>8060.0</v>
      </c>
    </row>
    <row r="6">
      <c r="A6" s="2">
        <v>7265.0</v>
      </c>
      <c r="C6" s="8" t="s">
        <v>15</v>
      </c>
      <c r="F6" s="8" t="s">
        <v>16</v>
      </c>
    </row>
    <row r="7">
      <c r="A7" s="2">
        <v>5629.0</v>
      </c>
      <c r="C7" s="7" t="s">
        <v>17</v>
      </c>
      <c r="D7" s="3">
        <f>_xlfn.QUARTILE.INC(A2:A41,1)</f>
        <v>4310.25</v>
      </c>
      <c r="F7" s="7" t="s">
        <v>17</v>
      </c>
      <c r="G7" s="3">
        <f>_xlfn.QUARTILE.EXC(A2:A41,1)</f>
        <v>4298.75</v>
      </c>
    </row>
    <row r="8">
      <c r="A8" s="2">
        <v>1861.0</v>
      </c>
    </row>
    <row r="9">
      <c r="A9" s="2">
        <v>6062.0</v>
      </c>
      <c r="C9" s="7" t="s">
        <v>18</v>
      </c>
      <c r="D9" s="3">
        <f>_xlfn.QUARTILE.INC(A2:A41,2)</f>
        <v>5924</v>
      </c>
      <c r="F9" s="7" t="s">
        <v>18</v>
      </c>
      <c r="G9" s="3">
        <f>_xlfn.QUARTILE.EXC(A2:A41,2)</f>
        <v>5924</v>
      </c>
    </row>
    <row r="10">
      <c r="A10" s="2">
        <v>6221.0</v>
      </c>
    </row>
    <row r="11">
      <c r="A11" s="2">
        <v>4465.0</v>
      </c>
      <c r="C11" s="7" t="s">
        <v>19</v>
      </c>
      <c r="D11" s="3">
        <f>_xlfn.QUARTILE.INC(A2:A41,3)</f>
        <v>7370.25</v>
      </c>
      <c r="F11" s="7" t="s">
        <v>19</v>
      </c>
      <c r="G11" s="3">
        <f>_xlfn.QUARTILE.EXC(A2:A41,3)</f>
        <v>7450.75</v>
      </c>
    </row>
    <row r="12">
      <c r="A12" s="2">
        <v>6286.0</v>
      </c>
    </row>
    <row r="13">
      <c r="A13" s="2">
        <v>4364.0</v>
      </c>
    </row>
    <row r="14">
      <c r="A14" s="2">
        <v>4521.0</v>
      </c>
    </row>
    <row r="15">
      <c r="A15" s="2">
        <v>4479.0</v>
      </c>
    </row>
    <row r="16">
      <c r="A16" s="2">
        <v>6955.0</v>
      </c>
    </row>
    <row r="17">
      <c r="A17" s="2">
        <v>6898.0</v>
      </c>
    </row>
    <row r="18">
      <c r="A18" s="2">
        <v>7641.0</v>
      </c>
    </row>
    <row r="19">
      <c r="A19" s="2">
        <v>3741.0</v>
      </c>
    </row>
    <row r="20">
      <c r="A20" s="2">
        <v>4109.0</v>
      </c>
    </row>
    <row r="21">
      <c r="A21" s="2">
        <v>7666.0</v>
      </c>
    </row>
    <row r="22">
      <c r="A22" s="2">
        <v>7751.0</v>
      </c>
    </row>
    <row r="23">
      <c r="A23" s="2">
        <v>3547.0</v>
      </c>
    </row>
    <row r="24">
      <c r="A24" s="2">
        <v>2780.0</v>
      </c>
    </row>
    <row r="25">
      <c r="A25" s="2">
        <v>1684.0</v>
      </c>
    </row>
    <row r="26">
      <c r="A26" s="2">
        <v>1738.0</v>
      </c>
    </row>
    <row r="27">
      <c r="A27" s="2">
        <v>4316.0</v>
      </c>
    </row>
    <row r="28">
      <c r="A28" s="2">
        <v>8852.0</v>
      </c>
    </row>
    <row r="29">
      <c r="A29" s="2">
        <v>8283.0</v>
      </c>
    </row>
    <row r="30">
      <c r="A30" s="2">
        <v>7330.0</v>
      </c>
    </row>
    <row r="31">
      <c r="A31" s="2">
        <v>9932.0</v>
      </c>
    </row>
    <row r="32">
      <c r="A32" s="2">
        <v>4754.0</v>
      </c>
    </row>
    <row r="33">
      <c r="A33" s="2">
        <v>4293.0</v>
      </c>
    </row>
    <row r="34">
      <c r="A34" s="2">
        <v>6424.0</v>
      </c>
    </row>
    <row r="35">
      <c r="A35" s="2">
        <v>2392.0</v>
      </c>
    </row>
    <row r="36">
      <c r="A36" s="2">
        <v>5099.0</v>
      </c>
    </row>
    <row r="37">
      <c r="A37" s="2">
        <v>2511.0</v>
      </c>
    </row>
    <row r="38">
      <c r="A38" s="2">
        <v>5786.0</v>
      </c>
    </row>
    <row r="39">
      <c r="A39" s="2">
        <v>7491.0</v>
      </c>
    </row>
    <row r="40">
      <c r="A40" s="2">
        <v>8219.0</v>
      </c>
    </row>
    <row r="41">
      <c r="A41" s="2">
        <v>5681.0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86"/>
    <col customWidth="1" min="3" max="3" width="14.0"/>
    <col customWidth="1" min="4" max="4" width="7.86"/>
    <col customWidth="1" min="5" max="5" width="20.57"/>
    <col customWidth="1" min="7" max="7" width="4.57"/>
    <col customWidth="1" min="9" max="9" width="16.14"/>
    <col customWidth="1" min="10" max="10" width="130.86"/>
    <col customWidth="1" min="11" max="11" width="20.29"/>
    <col customWidth="1" min="12" max="12" width="13.71"/>
  </cols>
  <sheetData>
    <row r="1">
      <c r="B1" s="1" t="s">
        <v>1</v>
      </c>
      <c r="C1" s="4">
        <f>average(A4:A13)</f>
        <v>5482.6</v>
      </c>
    </row>
    <row r="3">
      <c r="A3" s="1" t="s">
        <v>20</v>
      </c>
      <c r="B3" s="1" t="s">
        <v>21</v>
      </c>
      <c r="C3" s="1" t="s">
        <v>22</v>
      </c>
      <c r="E3" s="9" t="s">
        <v>23</v>
      </c>
      <c r="F3" s="10">
        <f>average(C4:C13)</f>
        <v>6395943.44</v>
      </c>
      <c r="H3" s="9" t="s">
        <v>24</v>
      </c>
      <c r="I3" s="10">
        <f>VARP(A4:A13)</f>
        <v>6395943.44</v>
      </c>
    </row>
    <row r="4">
      <c r="A4" s="2">
        <v>2393.0</v>
      </c>
      <c r="B4" s="4">
        <f t="shared" ref="B4:B13" si="1">A4-$C$1</f>
        <v>-3089.6</v>
      </c>
      <c r="C4" s="4">
        <f t="shared" ref="C4:C13" si="2">B4^2</f>
        <v>9545628.16</v>
      </c>
      <c r="E4" s="10"/>
      <c r="F4" s="10"/>
      <c r="H4" s="10"/>
      <c r="I4" s="10"/>
    </row>
    <row r="5">
      <c r="A5" s="2">
        <v>5403.0</v>
      </c>
      <c r="B5" s="4">
        <f t="shared" si="1"/>
        <v>-79.6</v>
      </c>
      <c r="C5" s="4">
        <f t="shared" si="2"/>
        <v>6336.16</v>
      </c>
      <c r="E5" s="9" t="s">
        <v>25</v>
      </c>
      <c r="F5" s="10">
        <f>sqrt(F3)</f>
        <v>2529.020253</v>
      </c>
      <c r="H5" s="9" t="s">
        <v>26</v>
      </c>
      <c r="I5" s="10">
        <f>_xlfn.STDEV.P(A4:A13)</f>
        <v>2529.020253</v>
      </c>
    </row>
    <row r="6">
      <c r="A6" s="2">
        <v>2140.0</v>
      </c>
      <c r="B6" s="4">
        <f t="shared" si="1"/>
        <v>-3342.6</v>
      </c>
      <c r="C6" s="4">
        <f t="shared" si="2"/>
        <v>11172974.76</v>
      </c>
      <c r="E6" s="10"/>
      <c r="F6" s="10"/>
      <c r="H6" s="10"/>
      <c r="I6" s="10"/>
    </row>
    <row r="7">
      <c r="A7" s="2">
        <v>9195.0</v>
      </c>
      <c r="B7" s="4">
        <f t="shared" si="1"/>
        <v>3712.4</v>
      </c>
      <c r="C7" s="4">
        <f t="shared" si="2"/>
        <v>13781913.76</v>
      </c>
      <c r="E7" s="9" t="s">
        <v>27</v>
      </c>
      <c r="F7" s="10">
        <f>sum(C4:C13)/(count(C4:C13)-1)</f>
        <v>7106603.822</v>
      </c>
      <c r="H7" s="9" t="s">
        <v>28</v>
      </c>
      <c r="I7" s="10">
        <f>_xlfn.var.s(A4:A13)</f>
        <v>7106603.822</v>
      </c>
    </row>
    <row r="8">
      <c r="A8" s="2">
        <v>4132.0</v>
      </c>
      <c r="B8" s="4">
        <f t="shared" si="1"/>
        <v>-1350.6</v>
      </c>
      <c r="C8" s="4">
        <f t="shared" si="2"/>
        <v>1824120.36</v>
      </c>
      <c r="E8" s="10"/>
      <c r="F8" s="10"/>
      <c r="H8" s="10"/>
      <c r="I8" s="10"/>
    </row>
    <row r="9">
      <c r="A9" s="2">
        <v>9429.0</v>
      </c>
      <c r="B9" s="4">
        <f t="shared" si="1"/>
        <v>3946.4</v>
      </c>
      <c r="C9" s="4">
        <f t="shared" si="2"/>
        <v>15574072.96</v>
      </c>
      <c r="E9" s="9" t="s">
        <v>29</v>
      </c>
      <c r="F9" s="10">
        <f>SQRT(F7)</f>
        <v>2665.821416</v>
      </c>
      <c r="H9" s="9" t="s">
        <v>30</v>
      </c>
      <c r="I9" s="10">
        <f>_xlfn.STDEV.S(A4:A13)</f>
        <v>2665.821416</v>
      </c>
    </row>
    <row r="10">
      <c r="A10" s="2">
        <v>8054.0</v>
      </c>
      <c r="B10" s="4">
        <f t="shared" si="1"/>
        <v>2571.4</v>
      </c>
      <c r="C10" s="4">
        <f t="shared" si="2"/>
        <v>6612097.96</v>
      </c>
    </row>
    <row r="11">
      <c r="A11" s="2">
        <v>3150.0</v>
      </c>
      <c r="B11" s="4">
        <f t="shared" si="1"/>
        <v>-2332.6</v>
      </c>
      <c r="C11" s="4">
        <f t="shared" si="2"/>
        <v>5441022.76</v>
      </c>
    </row>
    <row r="12">
      <c r="A12" s="2">
        <v>5447.0</v>
      </c>
      <c r="B12" s="4">
        <f t="shared" si="1"/>
        <v>-35.6</v>
      </c>
      <c r="C12" s="4">
        <f t="shared" si="2"/>
        <v>1267.36</v>
      </c>
    </row>
    <row r="13">
      <c r="A13" s="2">
        <v>5483.0</v>
      </c>
      <c r="B13" s="4">
        <f t="shared" si="1"/>
        <v>0.4</v>
      </c>
      <c r="C13" s="4">
        <f t="shared" si="2"/>
        <v>0.16</v>
      </c>
    </row>
    <row r="21">
      <c r="J21" s="11" t="s">
        <v>31</v>
      </c>
    </row>
    <row r="22">
      <c r="J22" s="11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4.43"/>
  </cols>
  <sheetData>
    <row r="1">
      <c r="A1" s="12" t="s">
        <v>33</v>
      </c>
    </row>
    <row r="2">
      <c r="A2" s="13" t="s">
        <v>34</v>
      </c>
    </row>
    <row r="3">
      <c r="A3" s="14" t="s">
        <v>35</v>
      </c>
    </row>
    <row r="4">
      <c r="A4" s="14" t="s">
        <v>36</v>
      </c>
    </row>
    <row r="5">
      <c r="A5" s="15" t="s">
        <v>37</v>
      </c>
    </row>
  </sheetData>
  <drawing r:id="rId1"/>
</worksheet>
</file>