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464"/>
  </bookViews>
  <sheets>
    <sheet name="Sprint1" sheetId="5" r:id="rId1"/>
    <sheet name="Sprint2" sheetId="2" r:id="rId2"/>
    <sheet name="Sprint3" sheetId="9" r:id="rId3"/>
    <sheet name="Report" sheetId="10" r:id="rId4"/>
    <sheet name="Sheet2" sheetId="7" state="hidden" r:id="rId5"/>
    <sheet name="Sheet1" sheetId="6" state="hidden" r:id="rId6"/>
  </sheets>
  <definedNames>
    <definedName name="_xlnm._FilterDatabase" localSheetId="0" hidden="1">Sprint1!$D$20:$F$52</definedName>
    <definedName name="_xlnm._FilterDatabase" localSheetId="1" hidden="1">Sprint2!#REF!</definedName>
  </definedName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5" l="1"/>
  <c r="D11" i="5"/>
  <c r="E12" i="5"/>
  <c r="E13" i="10" l="1"/>
  <c r="E14" i="10"/>
  <c r="U110" i="9"/>
  <c r="U111" i="9"/>
  <c r="F8" i="10" l="1"/>
  <c r="H8" i="10"/>
  <c r="J8" i="10"/>
  <c r="D8" i="10"/>
  <c r="D7" i="10"/>
  <c r="E12" i="9"/>
  <c r="E11" i="9"/>
  <c r="E10" i="9"/>
  <c r="E9" i="9"/>
  <c r="E9" i="2"/>
  <c r="E13" i="2" s="1"/>
  <c r="D12" i="9"/>
  <c r="I8" i="10" s="1"/>
  <c r="D11" i="9"/>
  <c r="G8" i="10" s="1"/>
  <c r="D10" i="9"/>
  <c r="E8" i="10" s="1"/>
  <c r="D9" i="9"/>
  <c r="C8" i="10" s="1"/>
  <c r="D9" i="2"/>
  <c r="F146" i="2"/>
  <c r="J7" i="10"/>
  <c r="H7" i="10"/>
  <c r="F7" i="10"/>
  <c r="E12" i="2"/>
  <c r="E11" i="2"/>
  <c r="E10" i="2"/>
  <c r="E9" i="5"/>
  <c r="D6" i="10" s="1"/>
  <c r="E10" i="5"/>
  <c r="D12" i="2"/>
  <c r="I7" i="10" s="1"/>
  <c r="D11" i="2"/>
  <c r="G7" i="10" s="1"/>
  <c r="D10" i="2"/>
  <c r="E7" i="10" s="1"/>
  <c r="D9" i="5"/>
  <c r="C6" i="10" s="1"/>
  <c r="D13" i="2" l="1"/>
  <c r="C7" i="10"/>
  <c r="F6" i="10"/>
  <c r="U45" i="9" l="1"/>
  <c r="Z147" i="2"/>
  <c r="Z146" i="2"/>
  <c r="D13" i="5"/>
  <c r="I6" i="10" s="1"/>
  <c r="G6" i="10"/>
  <c r="D10" i="5"/>
  <c r="E6" i="10" s="1"/>
  <c r="U147" i="5" l="1"/>
  <c r="U148" i="5"/>
  <c r="U59" i="5"/>
  <c r="G110" i="9" l="1"/>
  <c r="G111" i="9"/>
  <c r="F111" i="9"/>
  <c r="F110" i="9"/>
  <c r="F147" i="2" l="1"/>
  <c r="F148" i="5"/>
  <c r="F147" i="5"/>
  <c r="G148" i="5"/>
  <c r="G147" i="5"/>
  <c r="J9" i="10"/>
  <c r="I9" i="10"/>
  <c r="H9" i="10"/>
  <c r="G9" i="10"/>
  <c r="F9" i="10"/>
  <c r="E9" i="10"/>
  <c r="D9" i="10"/>
  <c r="C9" i="10"/>
  <c r="I147" i="5"/>
  <c r="H147" i="5"/>
  <c r="G59" i="5" l="1"/>
  <c r="E13" i="5" l="1"/>
  <c r="J6" i="10" s="1"/>
  <c r="E11" i="5"/>
  <c r="H6" i="10" s="1"/>
  <c r="T111" i="9" l="1"/>
  <c r="S111" i="9"/>
  <c r="R111" i="9"/>
  <c r="Q111" i="9"/>
  <c r="P111" i="9"/>
  <c r="O111" i="9"/>
  <c r="N111" i="9"/>
  <c r="M111" i="9"/>
  <c r="L111" i="9"/>
  <c r="K111" i="9"/>
  <c r="J111" i="9"/>
  <c r="I111" i="9"/>
  <c r="H111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13" i="9"/>
  <c r="D13" i="9"/>
  <c r="F59" i="5" l="1"/>
  <c r="F57" i="2" l="1"/>
  <c r="E14" i="5"/>
  <c r="D14" i="5"/>
  <c r="I146" i="2" l="1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Y57" i="2" l="1"/>
  <c r="X57" i="2"/>
  <c r="W57" i="2"/>
  <c r="V57" i="2"/>
  <c r="U57" i="2"/>
  <c r="G147" i="2" l="1"/>
  <c r="H147" i="2"/>
  <c r="J147" i="5"/>
  <c r="K147" i="5"/>
  <c r="L147" i="5"/>
  <c r="M147" i="5"/>
  <c r="N147" i="5"/>
  <c r="O147" i="5"/>
  <c r="P147" i="5"/>
  <c r="Q147" i="5"/>
  <c r="R147" i="5"/>
  <c r="S147" i="5"/>
  <c r="T147" i="5"/>
  <c r="G57" i="2" l="1"/>
  <c r="H57" i="2"/>
  <c r="G146" i="2"/>
  <c r="H146" i="2"/>
  <c r="I120" i="7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J123" i="7" s="1"/>
  <c r="E81" i="6"/>
  <c r="E74" i="6"/>
  <c r="E67" i="6"/>
  <c r="E60" i="6"/>
  <c r="E53" i="6"/>
  <c r="E42" i="6" s="1"/>
  <c r="E16" i="6"/>
  <c r="E20" i="6"/>
  <c r="E5" i="6"/>
  <c r="I17" i="7" l="1"/>
  <c r="I57" i="2"/>
  <c r="J57" i="2"/>
  <c r="K57" i="2"/>
  <c r="L57" i="2"/>
  <c r="M57" i="2"/>
  <c r="N57" i="2"/>
  <c r="O57" i="2"/>
  <c r="P57" i="2"/>
  <c r="Q57" i="2"/>
  <c r="R57" i="2"/>
  <c r="S57" i="2"/>
  <c r="T57" i="2"/>
</calcChain>
</file>

<file path=xl/sharedStrings.xml><?xml version="1.0" encoding="utf-8"?>
<sst xmlns="http://schemas.openxmlformats.org/spreadsheetml/2006/main" count="1385" uniqueCount="440">
  <si>
    <t>Sprint</t>
  </si>
  <si>
    <t>Component</t>
  </si>
  <si>
    <t>Task Name</t>
  </si>
  <si>
    <t>Responsible Member</t>
  </si>
  <si>
    <t>Total</t>
  </si>
  <si>
    <t>Sprint Plan Meeting</t>
  </si>
  <si>
    <t>Team</t>
  </si>
  <si>
    <t>Create Sprint Backlog</t>
  </si>
  <si>
    <t>Create Test Plan</t>
  </si>
  <si>
    <t>Design User Interface</t>
  </si>
  <si>
    <t>Fixing bugs</t>
  </si>
  <si>
    <t>Re-testing</t>
  </si>
  <si>
    <t>Actual</t>
  </si>
  <si>
    <t>Estimate</t>
  </si>
  <si>
    <t>Sprint 1</t>
  </si>
  <si>
    <t>Design Test Case</t>
  </si>
  <si>
    <t>Release Sprint 2</t>
  </si>
  <si>
    <t>Sprint 2 Review</t>
  </si>
  <si>
    <t>Sprint 2 Retrospective Meeting</t>
  </si>
  <si>
    <t>Esimate</t>
  </si>
  <si>
    <t>Sprint 2</t>
  </si>
  <si>
    <t>FINAL TOTAL</t>
  </si>
  <si>
    <t>Member Name</t>
  </si>
  <si>
    <t xml:space="preserve">Start Date: </t>
  </si>
  <si>
    <t>SPRINT 1 REPORT</t>
  </si>
  <si>
    <t>No.</t>
  </si>
  <si>
    <t>Development Team:</t>
  </si>
  <si>
    <t>Module Name:</t>
  </si>
  <si>
    <t>End Date:</t>
  </si>
  <si>
    <t>Project Name:</t>
  </si>
  <si>
    <t>SPRINT 2 REPORT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</si>
  <si>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</si>
  <si>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</si>
  <si>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</si>
  <si>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</si>
  <si>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</si>
  <si>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</si>
  <si>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</si>
  <si>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</si>
  <si>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</si>
  <si>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</si>
  <si>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</si>
  <si>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</si>
  <si>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</si>
  <si>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</si>
  <si>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</si>
  <si>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Review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</si>
  <si>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</si>
  <si>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</si>
  <si>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</si>
  <si>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</si>
  <si>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</si>
  <si>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</si>
  <si>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</si>
  <si>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</si>
  <si>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</si>
  <si>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</si>
  <si>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</si>
  <si>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</si>
  <si>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</si>
  <si>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</si>
  <si>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</si>
  <si>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</si>
  <si>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</si>
  <si>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</si>
  <si>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</si>
  <si>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</si>
  <si>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</si>
  <si>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</si>
  <si>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</si>
  <si>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</si>
  <si>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</si>
  <si>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</si>
  <si>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</si>
  <si>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</si>
  <si>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</si>
  <si>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</si>
  <si>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</si>
  <si>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</si>
  <si>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</si>
  <si>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</si>
  <si>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</si>
  <si>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</si>
  <si>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</si>
  <si>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</si>
  <si>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</si>
  <si>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</si>
  <si>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</si>
  <si>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</si>
  <si>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</si>
  <si>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</si>
  <si>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</si>
  <si>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</si>
  <si>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</si>
  <si>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</si>
  <si>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</si>
  <si>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</si>
  <si>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</si>
  <si>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</si>
  <si>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</si>
  <si>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</si>
  <si>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</si>
  <si>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</si>
  <si>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</si>
  <si>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</si>
  <si>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</si>
  <si>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</si>
  <si>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</si>
  <si>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</si>
  <si>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</si>
  <si>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</si>
  <si>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</si>
  <si>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</si>
  <si>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</si>
  <si>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</si>
  <si>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</si>
  <si>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</si>
  <si>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</si>
  <si>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</si>
  <si>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</si>
  <si>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</si>
  <si>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</si>
  <si>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</si>
  <si>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</si>
  <si>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</si>
  <si>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</si>
  <si>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</si>
  <si>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</si>
  <si>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</si>
  <si>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</si>
  <si>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</si>
  <si>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</si>
  <si>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</si>
  <si>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</si>
  <si>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</si>
  <si>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</si>
  <si>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</si>
  <si>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</si>
  <si>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</si>
  <si>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</si>
  <si>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</si>
  <si>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</si>
  <si>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</si>
  <si>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</si>
  <si>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</si>
  <si>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</si>
  <si>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</si>
  <si>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</si>
  <si>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</si>
  <si>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</si>
  <si>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</si>
  <si>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</si>
  <si>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</si>
  <si>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</si>
  <si>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</si>
  <si>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</si>
  <si>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</si>
  <si>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</si>
  <si>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</si>
  <si>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</si>
  <si>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</si>
  <si>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</si>
  <si>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</si>
  <si>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</si>
  <si>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</si>
  <si>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</si>
  <si>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</si>
  <si>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</si>
  <si>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</si>
  <si>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</si>
  <si>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</si>
  <si>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</si>
  <si>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</si>
  <si>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</si>
  <si>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</si>
  <si>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</si>
  <si>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</si>
  <si>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</si>
  <si>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</si>
  <si>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</si>
  <si>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</si>
  <si>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</si>
  <si>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</si>
  <si>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</si>
  <si>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</si>
  <si>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</si>
  <si>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</si>
  <si>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</si>
  <si>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</si>
  <si>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</si>
  <si>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</si>
  <si>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</si>
  <si>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</si>
  <si>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</si>
  <si>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</si>
  <si>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</si>
  <si>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</si>
  <si>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</si>
  <si>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</si>
  <si>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</si>
  <si>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</si>
  <si>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</si>
  <si>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</si>
  <si>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</si>
  <si>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</si>
  <si>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</si>
  <si>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</si>
  <si>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</si>
  <si>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</si>
  <si>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</si>
  <si>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</si>
  <si>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</si>
  <si>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</si>
  <si>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</si>
  <si>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</si>
  <si>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</si>
  <si>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</si>
  <si>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</si>
  <si>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</si>
  <si>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</si>
  <si>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</si>
  <si>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</si>
  <si>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</si>
  <si>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</si>
  <si>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</si>
  <si>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</si>
  <si>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</si>
  <si>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</si>
  <si>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</si>
  <si>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</si>
  <si>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</si>
  <si>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</si>
  <si>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</si>
  <si>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</si>
  <si>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</si>
  <si>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</si>
  <si>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</si>
  <si>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</si>
  <si>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</si>
  <si>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</si>
  <si>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</si>
  <si>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</si>
  <si>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</si>
  <si>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</si>
  <si>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</si>
  <si>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</si>
  <si>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</si>
  <si>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</si>
  <si>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</si>
  <si>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</si>
  <si>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</si>
  <si>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</si>
  <si>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</si>
  <si>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</si>
  <si>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</si>
  <si>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</si>
  <si>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</si>
  <si>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</si>
  <si>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</si>
  <si>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</si>
  <si>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</si>
  <si>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</si>
  <si>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</si>
  <si>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</si>
  <si>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</si>
  <si>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</si>
  <si>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</si>
  <si>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</si>
  <si>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</si>
  <si>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</si>
  <si>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</si>
  <si>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</si>
  <si>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</si>
  <si>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</si>
  <si>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</si>
  <si>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</si>
  <si>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</si>
  <si>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</si>
  <si>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</si>
  <si>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</si>
  <si>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</si>
  <si>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</si>
  <si>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</si>
  <si>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</si>
  <si>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</si>
  <si>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</si>
  <si>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</si>
  <si>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</si>
  <si>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</si>
  <si>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</si>
  <si>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</si>
  <si>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</si>
  <si>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</si>
  <si>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</si>
  <si>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</si>
  <si>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</si>
  <si>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</si>
  <si>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Design user interface "Đăng nhập"</t>
  </si>
  <si>
    <t>Design test case  "Đăng nhập"</t>
  </si>
  <si>
    <t>Code chức năng "Đăng nhập"</t>
  </si>
  <si>
    <t>Test "Đăng nhập "</t>
  </si>
  <si>
    <t>Fix bugs "Đăng nhập "</t>
  </si>
  <si>
    <t>Re-test "Đăng nhập "</t>
  </si>
  <si>
    <t>Re-test</t>
  </si>
  <si>
    <t>Design User Interface''</t>
  </si>
  <si>
    <t>Test "Đăng nhập"</t>
  </si>
  <si>
    <t>Fix bugs "Đăng nhập"</t>
  </si>
  <si>
    <t>Re-test "Đăng nhập"</t>
  </si>
  <si>
    <t>Sprint 3</t>
  </si>
  <si>
    <t>Tạo Database</t>
  </si>
  <si>
    <t>Lương Văn Trung</t>
  </si>
  <si>
    <t>Võ Văn Phước</t>
  </si>
  <si>
    <t>Nguyễn Hữu Duy Thiệu</t>
  </si>
  <si>
    <t>Huỳnh Công Thẩm</t>
  </si>
  <si>
    <t>Shopthuexe.com</t>
  </si>
  <si>
    <t>Xây dựng website cho thuê xe</t>
  </si>
  <si>
    <t>Trung</t>
  </si>
  <si>
    <t>Trung, Phước</t>
  </si>
  <si>
    <t>Thẩm, Thiệu</t>
  </si>
  <si>
    <t>Design user interface "Đăng ký"</t>
  </si>
  <si>
    <t>Design user interface "Trang chủ tìm xe"</t>
  </si>
  <si>
    <t>Design user interface "Đặt xe"</t>
  </si>
  <si>
    <t>Design user interface "Quản lý xe của đại lý"</t>
  </si>
  <si>
    <t>Design user interface "Thêm xe của đại lý"</t>
  </si>
  <si>
    <t>Design test case  "Đăng ký"</t>
  </si>
  <si>
    <t>Code chức năng "Đăng ký"</t>
  </si>
  <si>
    <t>Test "Đăng ký "</t>
  </si>
  <si>
    <t>Fix bugs "Đăng ký "</t>
  </si>
  <si>
    <t>Re-test "Đăng ký "</t>
  </si>
  <si>
    <t>Test "Đăng ký"</t>
  </si>
  <si>
    <t>Fix bugs "Đăng ký"</t>
  </si>
  <si>
    <t>Re-test "Đăng ký"</t>
  </si>
  <si>
    <t>Design test case  "Trang chủ tìm xe"</t>
  </si>
  <si>
    <t>Code chức năng "Trang chủ tìm xe"</t>
  </si>
  <si>
    <t>Test "Trang chủ tìm xe"</t>
  </si>
  <si>
    <t>Fix bugs "Trang chủ tìm xe"</t>
  </si>
  <si>
    <t>Re-test  "Trang chủ tìm xe"</t>
  </si>
  <si>
    <t>Test  "Trang chủ tìm xe"</t>
  </si>
  <si>
    <t>Fix bugs  "Trang chủ tìm xe"</t>
  </si>
  <si>
    <t>Design test case  "Đặt xe"</t>
  </si>
  <si>
    <t>Code chức năng "Đặt xe"</t>
  </si>
  <si>
    <t>Test  "Đặt xe"</t>
  </si>
  <si>
    <t>Fix bugs  "Đặt xe"</t>
  </si>
  <si>
    <t>Re-test "Đặt xe"</t>
  </si>
  <si>
    <t>Design test case  "Quản lý xe của đại lý"</t>
  </si>
  <si>
    <t>Code chức năng "Quản lý xe của đại lý"</t>
  </si>
  <si>
    <t>Test  "Quản lý xe của đại lý"</t>
  </si>
  <si>
    <t>Fix bugs  "Quản lý xe của đại lý"</t>
  </si>
  <si>
    <t>Re-test "Quản lý xe của đại lý"</t>
  </si>
  <si>
    <t>Design test case  "Thêm xe của đại lý"</t>
  </si>
  <si>
    <t>Code chức năng "Thêm xe của đại lý"</t>
  </si>
  <si>
    <t>Test  "Thêm xe của đại lý"</t>
  </si>
  <si>
    <t>Fix bugs  "Thêm xe của đại lý"</t>
  </si>
  <si>
    <t>Re-test  "Thêm xe của đại lý"</t>
  </si>
  <si>
    <t>Re-test "Thêm xe của đại lý"</t>
  </si>
  <si>
    <t>Thiệu</t>
  </si>
  <si>
    <t>Thẩm</t>
  </si>
  <si>
    <t>Phước</t>
  </si>
  <si>
    <t>Design user interface "Lịch sử thuê xe"</t>
  </si>
  <si>
    <t>Design test case "Lịch sử thuê xe"</t>
  </si>
  <si>
    <t>Code chức năng "Lịch sử thuê xe"</t>
  </si>
  <si>
    <t>Test "Lịch sử thuê xe"</t>
  </si>
  <si>
    <t>Fix bugs "Lịch sử thuê xe"</t>
  </si>
  <si>
    <t>Re-test "Lịch sử thuê xe"</t>
  </si>
  <si>
    <t>Design user interface "Chi tiết đơn thuê xe"</t>
  </si>
  <si>
    <t>Design test case "Chi tiết đơn thuê xe"</t>
  </si>
  <si>
    <t>Code chức năng "Chi tiết đơn thuê xe"</t>
  </si>
  <si>
    <t>Test "Chi tiết đơn thuê xe"</t>
  </si>
  <si>
    <t>Fix bugs "Chi tiết đơn thuê xe"</t>
  </si>
  <si>
    <t>Re-test "Chi tiết đơn thuê xe"</t>
  </si>
  <si>
    <t>Design user interface "Sửa thông tin xe của đại lý"</t>
  </si>
  <si>
    <t>Design test case "Sửa thông tin xe của đại lý"</t>
  </si>
  <si>
    <t>Code chức năng "Sửa thông tin xe của đại lý"</t>
  </si>
  <si>
    <t>Test "Sửa thông tin xe của đại lý"</t>
  </si>
  <si>
    <t>Fix bugs "Sửa thông tin xe của đại lý"</t>
  </si>
  <si>
    <t>Re-test "Sửa thông tin xe của đại lý"</t>
  </si>
  <si>
    <t>Design user interface "Lịch sử giao dịch xe"</t>
  </si>
  <si>
    <t>Design test case "Lịch sử giao dịch xe"</t>
  </si>
  <si>
    <t>Code chức năng "Lịch sử giao dịch xe"</t>
  </si>
  <si>
    <t>Test "Lịch sử giao dịch xe"</t>
  </si>
  <si>
    <t>Fix bugs "Lịch sử giao dịch xe"</t>
  </si>
  <si>
    <t>Re-test "Lịch sử giao dịch xe"</t>
  </si>
  <si>
    <t>Design user interface "Quản lí các đại lý "</t>
  </si>
  <si>
    <t>Design test case "Quản lí các đại lý "</t>
  </si>
  <si>
    <t>Code chức năng "Quản lí các đại lý "</t>
  </si>
  <si>
    <t>Test  "Quản lí các đại lý "</t>
  </si>
  <si>
    <t>Fix bugs  "Quản lí các đại lý "</t>
  </si>
  <si>
    <t>Re-test  "Quản lí các đại lý "</t>
  </si>
  <si>
    <t>Design user interface "Quản lí xe (Admin)"</t>
  </si>
  <si>
    <t>Design test case "Quản lí xe (Admin)"</t>
  </si>
  <si>
    <t>Code chức năng "Quản lí xe (Admin)"</t>
  </si>
  <si>
    <t>Design user interface "Quản lí các đại lý"</t>
  </si>
  <si>
    <t>Design test case "Quản lí các đại lý"</t>
  </si>
  <si>
    <t>Code chức năng "Quản lí các đại lý"</t>
  </si>
  <si>
    <t>Test  "Quản lí các đại lý"</t>
  </si>
  <si>
    <t>Fix bugs  "Quản lí các đại lý"</t>
  </si>
  <si>
    <t>Re-test  "Quản lí các đại lý"</t>
  </si>
  <si>
    <t>Thiệu, Thẩm</t>
  </si>
  <si>
    <t>SPRINT 3 REPORT</t>
  </si>
  <si>
    <t>Design test case "Xem lịch sử giao dịch từng xe của đại lý"</t>
  </si>
  <si>
    <t>Code chức năng "Xem lịch sử giao dịch từng xe của đại lý"</t>
  </si>
  <si>
    <t>Test "Xem lịch sử giao dịch từng xe của đại lý"</t>
  </si>
  <si>
    <t>Fix bugs "Xem lịch sử giao dịch từng xe của đại lý"</t>
  </si>
  <si>
    <t>Re-test "Xem lịch sử giao dịch từng xe của đại lý"</t>
  </si>
  <si>
    <t>Design user interface "Xem lịch sử giao dịch của đại lý"</t>
  </si>
  <si>
    <t>Design user interface "Quản lí bài viết"</t>
  </si>
  <si>
    <t>Design test case "Quản lí bài viết"</t>
  </si>
  <si>
    <t>Code chức năng "Quản lí bài viết"</t>
  </si>
  <si>
    <t>Test  "Quản lí bài viết"</t>
  </si>
  <si>
    <t>Fix bugs  "Quản lí bài viết"</t>
  </si>
  <si>
    <t>Re-test  "Quản lí bài viết"</t>
  </si>
  <si>
    <t>Test "Quản lí xe (Admin)"</t>
  </si>
  <si>
    <t>Fix bugs "Quản lí xe (Admin)"</t>
  </si>
  <si>
    <t>Re-test "Quản lí xe (Admin)"</t>
  </si>
  <si>
    <t>Design user interface "Thống Kê của đại lý"</t>
  </si>
  <si>
    <t>Design test case "Thống Kê của đại lý"</t>
  </si>
  <si>
    <t>Code chức năng "Thống Kê của đại lý"</t>
  </si>
  <si>
    <t>Test "Thống Kê của đại lý"</t>
  </si>
  <si>
    <t>Fix bugs "Thống Kê của đại lý"</t>
  </si>
  <si>
    <t>Re-test "Thống Kê của đại lý"</t>
  </si>
  <si>
    <t>Design user interface "Thống Kê của Admin"</t>
  </si>
  <si>
    <t>Design test case "Thống Kê của Admin"</t>
  </si>
  <si>
    <t>Code chức năng "Thống Kê của Admin"</t>
  </si>
  <si>
    <t>Test  "Thống Kê của Admin"</t>
  </si>
  <si>
    <t>Fix bugs  "Thống Kê của Admin"</t>
  </si>
  <si>
    <t>Re-test  "Thống Kê của Admin"</t>
  </si>
  <si>
    <t>Release Sprint 3</t>
  </si>
  <si>
    <t>Sprint 3 Review</t>
  </si>
  <si>
    <t>Sprint 3 Retrospective Meeting</t>
  </si>
  <si>
    <t>End task</t>
  </si>
  <si>
    <t>Over time</t>
  </si>
  <si>
    <t>Late</t>
  </si>
  <si>
    <t>Behind schedule</t>
  </si>
  <si>
    <t>Ahead  of schedule</t>
  </si>
  <si>
    <t>SPRINT BACKLOG REPORT</t>
  </si>
  <si>
    <t>STX</t>
  </si>
  <si>
    <t>Nguyễn Xuân Trin</t>
  </si>
  <si>
    <t>Phạm Chí Thiện</t>
  </si>
  <si>
    <t>PIC</t>
  </si>
  <si>
    <t>Team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</si>
</sst>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\-\ mmm\ \-\ yyyy"/>
  </numFmts>
  <fonts count="15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3"/>
      <color rgb="FF006100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2"/>
      <color rgb="FF000000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12" borderId="0" applyNumberFormat="0" applyBorder="0" applyAlignment="0" applyProtection="0"/>
  </cellStyleXfs>
  <cellXfs count="238">
    <xf numFmtId="0" fontId="0" fillId="0" borderId="0" xfId="0" applyFont="1" applyAlignme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6" borderId="1" xfId="0" applyFont="1" applyFill="1" applyBorder="1"/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vertical="center" wrapText="1"/>
    </xf>
    <xf numFmtId="164" fontId="3" fillId="0" borderId="8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2" fillId="0" borderId="6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16" fontId="1" fillId="10" borderId="1" xfId="0" applyNumberFormat="1" applyFont="1" applyFill="1" applyBorder="1" applyAlignment="1">
      <alignment horizontal="center" vertical="center" textRotation="90"/>
    </xf>
    <xf numFmtId="0" fontId="2" fillId="11" borderId="1" xfId="0" applyFont="1" applyFill="1" applyBorder="1"/>
    <xf numFmtId="0" fontId="2" fillId="11" borderId="1" xfId="0" applyFont="1" applyFill="1" applyBorder="1" applyAlignment="1"/>
    <xf numFmtId="0" fontId="2" fillId="11" borderId="0" xfId="0" applyFont="1" applyFill="1"/>
    <xf numFmtId="0" fontId="2" fillId="11" borderId="0" xfId="0" applyFont="1" applyFill="1" applyAlignment="1"/>
    <xf numFmtId="0" fontId="3" fillId="11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8" fillId="13" borderId="12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vertical="center" wrapText="1"/>
    </xf>
    <xf numFmtId="0" fontId="1" fillId="14" borderId="15" xfId="0" applyFont="1" applyFill="1" applyBorder="1" applyAlignment="1">
      <alignment vertical="center" wrapText="1"/>
    </xf>
    <xf numFmtId="15" fontId="2" fillId="14" borderId="15" xfId="0" applyNumberFormat="1" applyFont="1" applyFill="1" applyBorder="1" applyAlignment="1">
      <alignment horizontal="center" vertical="center" wrapText="1"/>
    </xf>
    <xf numFmtId="0" fontId="10" fillId="14" borderId="15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14" borderId="15" xfId="0" applyNumberFormat="1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15" fontId="2" fillId="0" borderId="1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14" borderId="12" xfId="0" applyFont="1" applyFill="1" applyBorder="1" applyAlignment="1">
      <alignment vertical="center" wrapText="1"/>
    </xf>
    <xf numFmtId="0" fontId="1" fillId="14" borderId="13" xfId="0" applyFont="1" applyFill="1" applyBorder="1" applyAlignment="1">
      <alignment vertical="center" wrapText="1"/>
    </xf>
    <xf numFmtId="0" fontId="1" fillId="14" borderId="13" xfId="0" applyFont="1" applyFill="1" applyBorder="1" applyAlignment="1">
      <alignment horizontal="center" vertical="center" wrapText="1"/>
    </xf>
    <xf numFmtId="14" fontId="1" fillId="14" borderId="13" xfId="0" applyNumberFormat="1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horizontal="center" vertical="center" wrapText="1"/>
    </xf>
    <xf numFmtId="14" fontId="1" fillId="13" borderId="15" xfId="0" applyNumberFormat="1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2" fillId="3" borderId="1" xfId="0" applyFont="1" applyFill="1" applyBorder="1"/>
    <xf numFmtId="0" fontId="4" fillId="0" borderId="1" xfId="0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1" fillId="11" borderId="1" xfId="1" applyFont="1" applyFill="1" applyBorder="1"/>
    <xf numFmtId="0" fontId="0" fillId="11" borderId="1" xfId="0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16" borderId="1" xfId="0" applyFont="1" applyFill="1" applyBorder="1" applyAlignment="1"/>
    <xf numFmtId="0" fontId="12" fillId="17" borderId="0" xfId="0" applyFont="1" applyFill="1" applyBorder="1" applyAlignment="1">
      <alignment vertical="center"/>
    </xf>
    <xf numFmtId="0" fontId="12" fillId="18" borderId="0" xfId="0" applyFont="1" applyFill="1" applyBorder="1" applyAlignment="1">
      <alignment vertical="center" wrapText="1"/>
    </xf>
    <xf numFmtId="0" fontId="12" fillId="19" borderId="0" xfId="0" applyFont="1" applyFill="1" applyBorder="1" applyAlignment="1">
      <alignment vertical="center" wrapText="1"/>
    </xf>
    <xf numFmtId="0" fontId="14" fillId="20" borderId="0" xfId="0" applyFont="1" applyFill="1" applyBorder="1" applyAlignment="1"/>
    <xf numFmtId="0" fontId="12" fillId="21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2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23" borderId="1" xfId="0" applyFont="1" applyFill="1" applyBorder="1"/>
    <xf numFmtId="0" fontId="2" fillId="2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9" xfId="0" applyFont="1" applyBorder="1" applyAlignment="1"/>
    <xf numFmtId="0" fontId="1" fillId="8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Sprint1!$G$147:$U$147</c:f>
              <c:numCache>
                <c:formatCode>General</c:formatCode>
                <c:ptCount val="15"/>
                <c:pt idx="0">
                  <c:v>118</c:v>
                </c:pt>
                <c:pt idx="1">
                  <c:v>114</c:v>
                </c:pt>
                <c:pt idx="2">
                  <c:v>112</c:v>
                </c:pt>
                <c:pt idx="3">
                  <c:v>100</c:v>
                </c:pt>
                <c:pt idx="4">
                  <c:v>98</c:v>
                </c:pt>
                <c:pt idx="5">
                  <c:v>95</c:v>
                </c:pt>
                <c:pt idx="6">
                  <c:v>86</c:v>
                </c:pt>
                <c:pt idx="7">
                  <c:v>80</c:v>
                </c:pt>
                <c:pt idx="8">
                  <c:v>78</c:v>
                </c:pt>
                <c:pt idx="9">
                  <c:v>63</c:v>
                </c:pt>
                <c:pt idx="10">
                  <c:v>57</c:v>
                </c:pt>
                <c:pt idx="11">
                  <c:v>40</c:v>
                </c:pt>
                <c:pt idx="12">
                  <c:v>27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Sprint1!$G$148:$U$148</c:f>
              <c:numCache>
                <c:formatCode>General</c:formatCode>
                <c:ptCount val="15"/>
                <c:pt idx="0">
                  <c:v>118</c:v>
                </c:pt>
                <c:pt idx="1">
                  <c:v>114</c:v>
                </c:pt>
                <c:pt idx="2">
                  <c:v>114</c:v>
                </c:pt>
                <c:pt idx="3">
                  <c:v>106</c:v>
                </c:pt>
                <c:pt idx="4">
                  <c:v>98</c:v>
                </c:pt>
                <c:pt idx="5">
                  <c:v>98</c:v>
                </c:pt>
                <c:pt idx="6">
                  <c:v>84</c:v>
                </c:pt>
                <c:pt idx="7">
                  <c:v>80</c:v>
                </c:pt>
                <c:pt idx="8">
                  <c:v>77</c:v>
                </c:pt>
                <c:pt idx="9">
                  <c:v>64</c:v>
                </c:pt>
                <c:pt idx="10">
                  <c:v>56</c:v>
                </c:pt>
                <c:pt idx="11">
                  <c:v>42</c:v>
                </c:pt>
                <c:pt idx="12">
                  <c:v>30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801728"/>
        <c:axId val="223803264"/>
      </c:lineChart>
      <c:catAx>
        <c:axId val="2238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3264"/>
        <c:crosses val="autoZero"/>
        <c:auto val="1"/>
        <c:lblAlgn val="ctr"/>
        <c:lblOffset val="100"/>
        <c:noMultiLvlLbl val="0"/>
      </c:catAx>
      <c:valAx>
        <c:axId val="2238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Sprint2!$D$146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Sprint2!$G$146:$Z$146</c:f>
              <c:numCache>
                <c:formatCode>General</c:formatCode>
                <c:ptCount val="20"/>
                <c:pt idx="0">
                  <c:v>158</c:v>
                </c:pt>
                <c:pt idx="1">
                  <c:v>147</c:v>
                </c:pt>
                <c:pt idx="2">
                  <c:v>138</c:v>
                </c:pt>
                <c:pt idx="3">
                  <c:v>137</c:v>
                </c:pt>
                <c:pt idx="4">
                  <c:v>133</c:v>
                </c:pt>
                <c:pt idx="5">
                  <c:v>128</c:v>
                </c:pt>
                <c:pt idx="6">
                  <c:v>114</c:v>
                </c:pt>
                <c:pt idx="7">
                  <c:v>104</c:v>
                </c:pt>
                <c:pt idx="8">
                  <c:v>85</c:v>
                </c:pt>
                <c:pt idx="9">
                  <c:v>76</c:v>
                </c:pt>
                <c:pt idx="10">
                  <c:v>68</c:v>
                </c:pt>
                <c:pt idx="11">
                  <c:v>55</c:v>
                </c:pt>
                <c:pt idx="12">
                  <c:v>56</c:v>
                </c:pt>
                <c:pt idx="13">
                  <c:v>46</c:v>
                </c:pt>
                <c:pt idx="14">
                  <c:v>26</c:v>
                </c:pt>
                <c:pt idx="15">
                  <c:v>25</c:v>
                </c:pt>
                <c:pt idx="16">
                  <c:v>22</c:v>
                </c:pt>
                <c:pt idx="17">
                  <c:v>14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3-4FF4-8637-07EAE8F327DA}"/>
            </c:ext>
          </c:extLst>
        </c:ser>
        <c:ser>
          <c:idx val="1"/>
          <c:order val="1"/>
          <c:tx>
            <c:strRef>
              <c:f>Sprint2!$D$147</c:f>
              <c:strCache>
                <c:ptCount val="1"/>
                <c:pt idx="0">
                  <c:v>Esimate</c:v>
                </c:pt>
              </c:strCache>
            </c:strRef>
          </c:tx>
          <c:marker>
            <c:symbol val="none"/>
          </c:marker>
          <c:val>
            <c:numRef>
              <c:f>Sprint2!$G$147:$Z$147</c:f>
              <c:numCache>
                <c:formatCode>General</c:formatCode>
                <c:ptCount val="20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136</c:v>
                </c:pt>
                <c:pt idx="4">
                  <c:v>132</c:v>
                </c:pt>
                <c:pt idx="5">
                  <c:v>128</c:v>
                </c:pt>
                <c:pt idx="6">
                  <c:v>116</c:v>
                </c:pt>
                <c:pt idx="7">
                  <c:v>104</c:v>
                </c:pt>
                <c:pt idx="8">
                  <c:v>84</c:v>
                </c:pt>
                <c:pt idx="9">
                  <c:v>78</c:v>
                </c:pt>
                <c:pt idx="10">
                  <c:v>70</c:v>
                </c:pt>
                <c:pt idx="11">
                  <c:v>58</c:v>
                </c:pt>
                <c:pt idx="12">
                  <c:v>54</c:v>
                </c:pt>
                <c:pt idx="13">
                  <c:v>46</c:v>
                </c:pt>
                <c:pt idx="14">
                  <c:v>30</c:v>
                </c:pt>
                <c:pt idx="15">
                  <c:v>26</c:v>
                </c:pt>
                <c:pt idx="16">
                  <c:v>22</c:v>
                </c:pt>
                <c:pt idx="17">
                  <c:v>16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EE-4C1A-B723-958AB144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33088"/>
        <c:axId val="223834880"/>
      </c:lineChart>
      <c:catAx>
        <c:axId val="2238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834880"/>
        <c:crosses val="autoZero"/>
        <c:auto val="1"/>
        <c:lblAlgn val="ctr"/>
        <c:lblOffset val="100"/>
        <c:noMultiLvlLbl val="0"/>
      </c:catAx>
      <c:valAx>
        <c:axId val="2238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Sprint3!$G$110:$U$110</c:f>
              <c:numCache>
                <c:formatCode>General</c:formatCode>
                <c:ptCount val="15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81</c:v>
                </c:pt>
                <c:pt idx="4">
                  <c:v>74</c:v>
                </c:pt>
                <c:pt idx="5">
                  <c:v>59</c:v>
                </c:pt>
                <c:pt idx="6">
                  <c:v>50</c:v>
                </c:pt>
                <c:pt idx="7">
                  <c:v>50</c:v>
                </c:pt>
                <c:pt idx="8">
                  <c:v>44</c:v>
                </c:pt>
                <c:pt idx="9">
                  <c:v>41</c:v>
                </c:pt>
                <c:pt idx="10">
                  <c:v>33.5</c:v>
                </c:pt>
                <c:pt idx="11">
                  <c:v>26.5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3-4FF4-8637-07EAE8F327DA}"/>
            </c:ext>
          </c:extLst>
        </c:ser>
        <c:ser>
          <c:idx val="1"/>
          <c:order val="1"/>
          <c:marker>
            <c:symbol val="none"/>
          </c:marker>
          <c:val>
            <c:numRef>
              <c:f>Sprint3!$G$111:$U$111</c:f>
              <c:numCache>
                <c:formatCode>General</c:formatCode>
                <c:ptCount val="15"/>
                <c:pt idx="0">
                  <c:v>110</c:v>
                </c:pt>
                <c:pt idx="1">
                  <c:v>102</c:v>
                </c:pt>
                <c:pt idx="2">
                  <c:v>84</c:v>
                </c:pt>
                <c:pt idx="3">
                  <c:v>80</c:v>
                </c:pt>
                <c:pt idx="4">
                  <c:v>76</c:v>
                </c:pt>
                <c:pt idx="5">
                  <c:v>62</c:v>
                </c:pt>
                <c:pt idx="6">
                  <c:v>54</c:v>
                </c:pt>
                <c:pt idx="7">
                  <c:v>54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EE-4C1A-B723-958AB144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65088"/>
        <c:axId val="224272384"/>
      </c:lineChart>
      <c:catAx>
        <c:axId val="2238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272384"/>
        <c:crosses val="autoZero"/>
        <c:auto val="1"/>
        <c:lblAlgn val="ctr"/>
        <c:lblOffset val="100"/>
        <c:noMultiLvlLbl val="0"/>
      </c:catAx>
      <c:valAx>
        <c:axId val="224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149</xdr:row>
      <xdr:rowOff>80682</xdr:rowOff>
    </xdr:from>
    <xdr:to>
      <xdr:col>22</xdr:col>
      <xdr:colOff>174624</xdr:colOff>
      <xdr:row>176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1211034</xdr:colOff>
      <xdr:row>151</xdr:row>
      <xdr:rowOff>56030</xdr:rowOff>
    </xdr:from>
    <xdr:to>
      <xdr:col>22</xdr:col>
      <xdr:colOff>369794</xdr:colOff>
      <xdr:row>172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1211034</xdr:colOff>
      <xdr:row>115</xdr:row>
      <xdr:rowOff>56030</xdr:rowOff>
    </xdr:from>
    <xdr:to>
      <xdr:col>22</xdr:col>
      <xdr:colOff>369794</xdr:colOff>
      <xdr:row>136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tabSelected="1" showWhiteSpace="0" topLeftCell="A10" zoomScale="85" zoomScaleNormal="85" workbookViewId="0">
      <selection activeCell="D24" sqref="D24"/>
    </sheetView>
  </sheetViews>
  <sheetFormatPr defaultColWidth="15.09765625" defaultRowHeight="15" customHeight="1"/>
  <cols>
    <col min="1" max="1" width="8" style="5" customWidth="1"/>
    <col min="2" max="2" width="20.09765625" style="5" bestFit="1" customWidth="1"/>
    <col min="3" max="3" width="40.3984375" style="5" customWidth="1"/>
    <col min="4" max="4" width="14.3984375" style="5" customWidth="1"/>
    <col min="5" max="5" width="5.5" style="5" customWidth="1"/>
    <col min="6" max="6" width="5" style="5" bestFit="1" customWidth="1"/>
    <col min="7" max="34" width="5" style="5" customWidth="1"/>
    <col min="35" max="16384" width="15.09765625" style="5"/>
  </cols>
  <sheetData>
    <row r="1" spans="1:34" ht="66" customHeight="1">
      <c r="B1" s="100" t="s">
        <v>29</v>
      </c>
      <c r="C1" s="192" t="s">
        <v>315</v>
      </c>
      <c r="D1" s="193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34" ht="16.8">
      <c r="B2" s="99" t="s">
        <v>27</v>
      </c>
      <c r="C2" s="194" t="s">
        <v>14</v>
      </c>
      <c r="D2" s="19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34" ht="16.5" customHeight="1">
      <c r="B3" s="99" t="s">
        <v>26</v>
      </c>
      <c r="C3" s="194" t="s">
        <v>435</v>
      </c>
      <c r="D3" s="195"/>
      <c r="E3" s="14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</row>
    <row r="4" spans="1:34" ht="16.8">
      <c r="B4" s="99" t="s">
        <v>23</v>
      </c>
      <c r="C4" s="196">
        <v>43530</v>
      </c>
      <c r="D4" s="197"/>
      <c r="E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34" ht="16.8">
      <c r="B5" s="99" t="s">
        <v>28</v>
      </c>
      <c r="C5" s="196">
        <v>43918</v>
      </c>
      <c r="D5" s="197"/>
      <c r="E5" s="31"/>
      <c r="F5" s="1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34" ht="15" customHeight="1">
      <c r="A6" s="29"/>
      <c r="B6" s="29"/>
      <c r="C6" s="16"/>
      <c r="D6" s="101"/>
      <c r="E6" s="17"/>
      <c r="I6" s="1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34" ht="16.8">
      <c r="B7" s="201" t="s">
        <v>24</v>
      </c>
      <c r="C7" s="202"/>
      <c r="D7" s="202"/>
      <c r="E7" s="202"/>
      <c r="F7" s="203"/>
      <c r="H7" s="19"/>
      <c r="I7" s="155"/>
      <c r="J7" s="178" t="s">
        <v>429</v>
      </c>
      <c r="K7" s="178"/>
      <c r="L7" s="178"/>
      <c r="M7" s="15"/>
      <c r="N7" s="15"/>
      <c r="O7" s="15"/>
      <c r="P7" s="15"/>
      <c r="Q7" s="15"/>
      <c r="R7" s="15"/>
      <c r="S7" s="15"/>
      <c r="T7" s="15"/>
      <c r="U7" s="15"/>
    </row>
    <row r="8" spans="1:34" ht="15" customHeight="1">
      <c r="B8" s="30" t="s">
        <v>25</v>
      </c>
      <c r="C8" s="11" t="s">
        <v>22</v>
      </c>
      <c r="D8" s="12" t="s">
        <v>12</v>
      </c>
      <c r="E8" s="204" t="s">
        <v>13</v>
      </c>
      <c r="F8" s="205"/>
      <c r="H8" s="19"/>
      <c r="I8" s="156"/>
      <c r="J8" s="177" t="s">
        <v>430</v>
      </c>
      <c r="K8" s="177"/>
      <c r="L8" s="177"/>
      <c r="M8" s="31"/>
      <c r="N8" s="31"/>
      <c r="O8" s="31"/>
      <c r="P8" s="31"/>
      <c r="Q8" s="31"/>
      <c r="R8" s="31"/>
      <c r="S8" s="31"/>
      <c r="T8" s="31"/>
      <c r="U8" s="31"/>
    </row>
    <row r="9" spans="1:34" ht="15" customHeight="1">
      <c r="B9" s="32">
        <v>1</v>
      </c>
      <c r="C9" s="9" t="s">
        <v>310</v>
      </c>
      <c r="D9" s="3">
        <f>SUMIF($D$63:$D$146,"Trung",E63:T146) + SUMIF($D$63:$D$146,"Team",E63:T146)/4</f>
        <v>10.5</v>
      </c>
      <c r="E9" s="198">
        <f>SUMIF(D17:D58,"Trung", F17:T58) + SUMIF(D17:D58, "Team", F17:T58)/4</f>
        <v>13</v>
      </c>
      <c r="F9" s="199"/>
      <c r="H9" s="19"/>
      <c r="I9" s="157"/>
      <c r="J9" s="177" t="s">
        <v>431</v>
      </c>
      <c r="K9" s="177"/>
      <c r="L9" s="177"/>
      <c r="M9" s="31"/>
      <c r="N9" s="31"/>
      <c r="O9" s="31"/>
      <c r="P9" s="31"/>
      <c r="Q9" s="31"/>
      <c r="R9" s="31"/>
      <c r="S9" s="31"/>
      <c r="T9" s="31"/>
      <c r="U9" s="31"/>
    </row>
    <row r="10" spans="1:34" ht="15" customHeight="1">
      <c r="B10" s="176">
        <v>1</v>
      </c>
      <c r="C10" s="9" t="s">
        <v>311</v>
      </c>
      <c r="D10" s="8">
        <f>SUMIF($D$63:$D$146,"Phước",E63:T146) + SUMIF($D$63:$D$146,"Team",E63:T146)/4</f>
        <v>4.5</v>
      </c>
      <c r="E10" s="198">
        <f>SUMIF(D17:D58,"Phước", F17:T58) + SUMIF(D17:D58, "Team", F17:T58)/4</f>
        <v>13</v>
      </c>
      <c r="F10" s="199"/>
      <c r="H10" s="19"/>
      <c r="I10" s="158"/>
      <c r="J10" s="177" t="s">
        <v>432</v>
      </c>
      <c r="K10" s="177"/>
      <c r="L10" s="177"/>
      <c r="M10" s="31"/>
      <c r="N10" s="31"/>
      <c r="O10" s="31"/>
      <c r="P10" s="31"/>
      <c r="Q10" s="31"/>
      <c r="R10" s="31"/>
      <c r="S10" s="31"/>
      <c r="T10" s="31"/>
      <c r="U10" s="31"/>
    </row>
    <row r="11" spans="1:34" ht="15" customHeight="1">
      <c r="B11" s="176">
        <v>1</v>
      </c>
      <c r="C11" s="9" t="s">
        <v>436</v>
      </c>
      <c r="D11" s="8">
        <f>SUMIF($D$63:$D$146,"Trin",E63:T146) + SUMIF($D$63:$D$146,"Team",E63:T146)/4</f>
        <v>4.5</v>
      </c>
      <c r="E11" s="198">
        <f>SUMIF(D17:D58,"Thiệu", F17:T58) + SUMIF(D17:D58, "Team", F17:T58)/4</f>
        <v>5</v>
      </c>
      <c r="F11" s="199"/>
      <c r="H11" s="19"/>
      <c r="I11" s="159"/>
      <c r="J11" s="177" t="s">
        <v>433</v>
      </c>
      <c r="K11" s="177"/>
      <c r="L11" s="177"/>
      <c r="M11" s="160"/>
      <c r="N11" s="31"/>
      <c r="O11" s="31"/>
      <c r="P11" s="31"/>
      <c r="Q11" s="31"/>
      <c r="R11" s="31"/>
      <c r="S11" s="31"/>
      <c r="T11" s="31"/>
      <c r="U11" s="31"/>
    </row>
    <row r="12" spans="1:34" ht="15" customHeight="1">
      <c r="B12" s="176">
        <v>1</v>
      </c>
      <c r="C12" s="9" t="s">
        <v>437</v>
      </c>
      <c r="D12" s="8">
        <f>SUMIF($D$63:$D$146,"Thiện",E64:T147) + SUMIF($D$63:$D$146,"Team",E64:T147)/4</f>
        <v>0</v>
      </c>
      <c r="E12" s="198">
        <f>SUMIF(D18:D59,"Thiệu", F18:T59) + SUMIF(D18:D59, "Team", F18:T59)/4</f>
        <v>4</v>
      </c>
      <c r="F12" s="199"/>
      <c r="H12" s="19"/>
      <c r="I12" s="174"/>
      <c r="J12" s="174"/>
      <c r="K12" s="174"/>
      <c r="L12" s="174"/>
      <c r="M12" s="160"/>
      <c r="N12" s="173"/>
      <c r="O12" s="173"/>
      <c r="P12" s="173"/>
      <c r="Q12" s="173"/>
      <c r="R12" s="173"/>
      <c r="S12" s="173"/>
      <c r="T12" s="173"/>
      <c r="U12" s="173"/>
    </row>
    <row r="13" spans="1:34" ht="15" customHeight="1">
      <c r="B13" s="176">
        <v>1</v>
      </c>
      <c r="C13" s="9" t="s">
        <v>313</v>
      </c>
      <c r="D13" s="8">
        <f>SUMIF($D$63:$D$146,"Thẩm",E63:T146) + SUMIF($D$63:$D$146,"Team",E63:T146)/4</f>
        <v>4.5</v>
      </c>
      <c r="E13" s="198">
        <f>SUMIF(D17:D58,"Thẩm", F17:T58) + SUMIF(D17:D58, "Team", F17:T58)/4</f>
        <v>5</v>
      </c>
      <c r="F13" s="199"/>
      <c r="H13" s="19"/>
      <c r="I13" s="31"/>
      <c r="J13" s="21"/>
      <c r="K13" s="20"/>
      <c r="L13" s="20"/>
      <c r="M13" s="31"/>
      <c r="N13" s="31"/>
      <c r="O13" s="31"/>
      <c r="P13" s="31"/>
      <c r="Q13" s="31"/>
      <c r="R13" s="31"/>
      <c r="S13" s="31"/>
      <c r="T13" s="31"/>
      <c r="U13" s="31"/>
    </row>
    <row r="14" spans="1:34" ht="15" customHeight="1">
      <c r="B14" s="185" t="s">
        <v>4</v>
      </c>
      <c r="C14" s="186"/>
      <c r="D14" s="10">
        <f>SUM(D9:D13)</f>
        <v>24</v>
      </c>
      <c r="E14" s="190">
        <f>SUM(E9:F13)</f>
        <v>40</v>
      </c>
      <c r="F14" s="191"/>
    </row>
    <row r="16" spans="1:34" s="6" customFormat="1" ht="54.6">
      <c r="A16" s="22" t="s">
        <v>0</v>
      </c>
      <c r="B16" s="22" t="s">
        <v>1</v>
      </c>
      <c r="C16" s="22" t="s">
        <v>2</v>
      </c>
      <c r="D16" s="4" t="s">
        <v>438</v>
      </c>
      <c r="E16" s="4"/>
      <c r="F16" s="23" t="s">
        <v>13</v>
      </c>
      <c r="G16" s="7">
        <v>43896</v>
      </c>
      <c r="H16" s="7">
        <v>43897</v>
      </c>
      <c r="I16" s="7">
        <v>43898</v>
      </c>
      <c r="J16" s="7">
        <v>43899</v>
      </c>
      <c r="K16" s="7">
        <v>43900</v>
      </c>
      <c r="L16" s="7">
        <v>43901</v>
      </c>
      <c r="M16" s="7">
        <v>43902</v>
      </c>
      <c r="N16" s="7">
        <v>43903</v>
      </c>
      <c r="O16" s="7">
        <v>43904</v>
      </c>
      <c r="P16" s="7">
        <v>43905</v>
      </c>
      <c r="Q16" s="7">
        <v>43906</v>
      </c>
      <c r="R16" s="7">
        <v>43907</v>
      </c>
      <c r="S16" s="7">
        <v>43908</v>
      </c>
      <c r="T16" s="7">
        <v>43909</v>
      </c>
      <c r="U16" s="7">
        <v>43910</v>
      </c>
      <c r="V16" s="7">
        <v>43911</v>
      </c>
      <c r="W16" s="7">
        <v>43912</v>
      </c>
      <c r="X16" s="7">
        <v>43913</v>
      </c>
      <c r="Y16" s="7">
        <v>43914</v>
      </c>
      <c r="Z16" s="7">
        <v>43915</v>
      </c>
      <c r="AA16" s="7">
        <v>43916</v>
      </c>
      <c r="AB16" s="7">
        <v>43917</v>
      </c>
      <c r="AC16" s="7">
        <v>43918</v>
      </c>
      <c r="AD16" s="7">
        <v>43919</v>
      </c>
      <c r="AE16" s="34"/>
      <c r="AF16" s="34"/>
      <c r="AG16" s="34"/>
      <c r="AH16" s="34"/>
    </row>
    <row r="17" spans="1:34" ht="15" customHeight="1">
      <c r="A17" s="181">
        <v>1</v>
      </c>
      <c r="B17" s="187" t="s">
        <v>108</v>
      </c>
      <c r="C17" s="187"/>
      <c r="D17" s="172" t="s">
        <v>6</v>
      </c>
      <c r="E17" s="107"/>
      <c r="F17" s="107">
        <v>4</v>
      </c>
      <c r="G17" s="35">
        <v>4</v>
      </c>
      <c r="H17" s="149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134">
        <v>0</v>
      </c>
      <c r="V17" s="134"/>
      <c r="W17" s="134"/>
      <c r="X17" s="134"/>
      <c r="Y17" s="35"/>
      <c r="Z17" s="35"/>
      <c r="AA17" s="35"/>
      <c r="AB17" s="35"/>
      <c r="AC17" s="35"/>
      <c r="AD17" s="35"/>
      <c r="AE17" s="35"/>
      <c r="AF17" s="35"/>
      <c r="AG17" s="35"/>
      <c r="AH17" s="36"/>
    </row>
    <row r="18" spans="1:34" ht="15" customHeight="1">
      <c r="A18" s="182"/>
      <c r="B18" s="187" t="s">
        <v>110</v>
      </c>
      <c r="C18" s="187"/>
      <c r="D18" s="172" t="s">
        <v>316</v>
      </c>
      <c r="E18" s="128"/>
      <c r="F18" s="128">
        <v>8</v>
      </c>
      <c r="G18" s="135">
        <v>8</v>
      </c>
      <c r="H18" s="135">
        <v>8</v>
      </c>
      <c r="I18" s="35">
        <v>8</v>
      </c>
      <c r="J18" s="149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34">
        <v>0</v>
      </c>
      <c r="V18" s="8"/>
      <c r="W18" s="134"/>
      <c r="X18" s="8"/>
      <c r="Y18" s="35"/>
      <c r="Z18" s="35"/>
      <c r="AA18" s="35"/>
      <c r="AB18" s="35"/>
      <c r="AC18" s="35"/>
      <c r="AD18" s="35"/>
      <c r="AE18" s="35"/>
      <c r="AF18" s="35"/>
      <c r="AG18" s="35"/>
      <c r="AH18" s="36"/>
    </row>
    <row r="19" spans="1:34" ht="15" customHeight="1">
      <c r="A19" s="182"/>
      <c r="B19" s="187" t="s">
        <v>309</v>
      </c>
      <c r="C19" s="187"/>
      <c r="D19" s="172" t="s">
        <v>357</v>
      </c>
      <c r="E19" s="107"/>
      <c r="F19" s="107">
        <v>8</v>
      </c>
      <c r="G19" s="135">
        <v>8</v>
      </c>
      <c r="H19" s="135">
        <v>8</v>
      </c>
      <c r="I19" s="135">
        <v>8</v>
      </c>
      <c r="J19" s="35">
        <v>8</v>
      </c>
      <c r="K19" s="149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134">
        <v>0</v>
      </c>
      <c r="V19" s="8"/>
      <c r="W19" s="134"/>
      <c r="X19" s="8"/>
      <c r="Y19" s="35"/>
      <c r="Z19" s="35"/>
      <c r="AA19" s="35"/>
      <c r="AB19" s="35"/>
      <c r="AC19" s="35"/>
      <c r="AD19" s="35"/>
      <c r="AE19" s="35"/>
      <c r="AF19" s="35"/>
      <c r="AG19" s="35"/>
      <c r="AH19" s="36"/>
    </row>
    <row r="20" spans="1:34" ht="15" customHeight="1">
      <c r="A20" s="182"/>
      <c r="B20" s="187" t="s">
        <v>113</v>
      </c>
      <c r="C20" s="187"/>
      <c r="D20" s="175" t="s">
        <v>439</v>
      </c>
      <c r="E20" s="33"/>
      <c r="F20" s="33">
        <v>6</v>
      </c>
      <c r="G20" s="134">
        <v>6</v>
      </c>
      <c r="H20" s="134">
        <v>6</v>
      </c>
      <c r="I20" s="134">
        <v>6</v>
      </c>
      <c r="J20" s="134">
        <v>6</v>
      </c>
      <c r="K20" s="134">
        <v>6</v>
      </c>
      <c r="L20" s="35">
        <v>6</v>
      </c>
      <c r="M20" s="149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134">
        <v>0</v>
      </c>
      <c r="V20" s="8"/>
      <c r="W20" s="134"/>
      <c r="X20" s="8"/>
      <c r="Y20" s="35"/>
      <c r="Z20" s="35"/>
      <c r="AA20" s="35"/>
      <c r="AB20" s="35"/>
      <c r="AC20" s="35"/>
      <c r="AD20" s="35"/>
      <c r="AE20" s="35"/>
      <c r="AF20" s="35"/>
      <c r="AG20" s="35"/>
      <c r="AH20" s="36"/>
    </row>
    <row r="21" spans="1:34" ht="15" customHeight="1">
      <c r="A21" s="182"/>
      <c r="B21" s="184" t="s">
        <v>9</v>
      </c>
      <c r="C21" s="119" t="s">
        <v>297</v>
      </c>
      <c r="D21" s="114"/>
      <c r="E21" s="24"/>
      <c r="F21" s="106">
        <v>1</v>
      </c>
      <c r="G21" s="134">
        <v>1</v>
      </c>
      <c r="H21" s="134">
        <v>1</v>
      </c>
      <c r="I21" s="134">
        <v>1</v>
      </c>
      <c r="J21" s="134">
        <v>1</v>
      </c>
      <c r="K21" s="134">
        <v>1</v>
      </c>
      <c r="L21" s="35">
        <v>1</v>
      </c>
      <c r="M21" s="149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134">
        <v>0</v>
      </c>
      <c r="V21" s="134"/>
      <c r="W21" s="134"/>
      <c r="X21" s="134"/>
      <c r="Y21" s="35"/>
      <c r="Z21" s="35"/>
      <c r="AA21" s="35"/>
      <c r="AB21" s="35"/>
      <c r="AC21" s="35"/>
      <c r="AD21" s="35"/>
      <c r="AE21" s="35"/>
      <c r="AF21" s="35"/>
      <c r="AG21" s="35"/>
      <c r="AH21" s="36"/>
    </row>
    <row r="22" spans="1:34" ht="15" customHeight="1">
      <c r="A22" s="182"/>
      <c r="B22" s="184"/>
      <c r="C22" s="107" t="s">
        <v>319</v>
      </c>
      <c r="D22" s="114"/>
      <c r="E22" s="24"/>
      <c r="F22" s="106">
        <v>1</v>
      </c>
      <c r="G22" s="134">
        <v>1</v>
      </c>
      <c r="H22" s="134">
        <v>1</v>
      </c>
      <c r="I22" s="134">
        <v>1</v>
      </c>
      <c r="J22" s="134">
        <v>1</v>
      </c>
      <c r="K22" s="134">
        <v>1</v>
      </c>
      <c r="L22" s="35">
        <v>1</v>
      </c>
      <c r="M22" s="149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134">
        <v>0</v>
      </c>
      <c r="V22" s="134"/>
      <c r="W22" s="134"/>
      <c r="X22" s="134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34" ht="15" customHeight="1">
      <c r="A23" s="182"/>
      <c r="B23" s="184"/>
      <c r="C23" s="107" t="s">
        <v>320</v>
      </c>
      <c r="D23" s="114"/>
      <c r="E23" s="24"/>
      <c r="F23" s="33">
        <v>1</v>
      </c>
      <c r="G23" s="134">
        <v>1</v>
      </c>
      <c r="H23" s="134">
        <v>1</v>
      </c>
      <c r="I23" s="134">
        <v>1</v>
      </c>
      <c r="J23" s="134">
        <v>1</v>
      </c>
      <c r="K23" s="134">
        <v>1</v>
      </c>
      <c r="L23" s="35">
        <v>1</v>
      </c>
      <c r="M23" s="149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134">
        <v>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6"/>
    </row>
    <row r="24" spans="1:34" ht="15" customHeight="1">
      <c r="A24" s="182"/>
      <c r="B24" s="184"/>
      <c r="C24" s="119" t="s">
        <v>321</v>
      </c>
      <c r="D24" s="114"/>
      <c r="E24" s="24"/>
      <c r="F24" s="118">
        <v>2</v>
      </c>
      <c r="G24" s="134">
        <v>2</v>
      </c>
      <c r="H24" s="134">
        <v>2</v>
      </c>
      <c r="I24" s="134">
        <v>2</v>
      </c>
      <c r="J24" s="134">
        <v>2</v>
      </c>
      <c r="K24" s="134">
        <v>2</v>
      </c>
      <c r="L24" s="35">
        <v>2</v>
      </c>
      <c r="M24" s="149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134">
        <v>0</v>
      </c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1:34" ht="15" customHeight="1">
      <c r="A25" s="182"/>
      <c r="B25" s="184"/>
      <c r="C25" s="130" t="s">
        <v>322</v>
      </c>
      <c r="D25" s="114"/>
      <c r="E25" s="24"/>
      <c r="F25" s="129">
        <v>2</v>
      </c>
      <c r="G25" s="134">
        <v>2</v>
      </c>
      <c r="H25" s="134">
        <v>2</v>
      </c>
      <c r="I25" s="134">
        <v>2</v>
      </c>
      <c r="J25" s="134">
        <v>2</v>
      </c>
      <c r="K25" s="134">
        <v>2</v>
      </c>
      <c r="L25" s="35">
        <v>2</v>
      </c>
      <c r="M25" s="149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134">
        <v>0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</row>
    <row r="26" spans="1:34" ht="15" customHeight="1">
      <c r="A26" s="182"/>
      <c r="B26" s="184"/>
      <c r="C26" s="107" t="s">
        <v>323</v>
      </c>
      <c r="D26" s="114"/>
      <c r="E26" s="24"/>
      <c r="F26" s="33">
        <v>1</v>
      </c>
      <c r="G26" s="134">
        <v>1</v>
      </c>
      <c r="H26" s="134">
        <v>1</v>
      </c>
      <c r="I26" s="134">
        <v>1</v>
      </c>
      <c r="J26" s="134">
        <v>1</v>
      </c>
      <c r="K26" s="134">
        <v>1</v>
      </c>
      <c r="L26" s="35">
        <v>1</v>
      </c>
      <c r="M26" s="149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134">
        <v>0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 ht="15" customHeight="1">
      <c r="A27" s="182"/>
      <c r="B27" s="184" t="s">
        <v>15</v>
      </c>
      <c r="C27" s="26" t="s">
        <v>298</v>
      </c>
      <c r="D27" s="114"/>
      <c r="E27" s="106"/>
      <c r="F27" s="106">
        <v>1</v>
      </c>
      <c r="G27" s="134">
        <v>1</v>
      </c>
      <c r="H27" s="134">
        <v>1</v>
      </c>
      <c r="I27" s="134">
        <v>1</v>
      </c>
      <c r="J27" s="134">
        <v>1</v>
      </c>
      <c r="K27" s="134">
        <v>1</v>
      </c>
      <c r="L27" s="134">
        <v>1</v>
      </c>
      <c r="M27" s="134">
        <v>1</v>
      </c>
      <c r="N27" s="149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134">
        <v>0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 ht="15" customHeight="1">
      <c r="A28" s="182"/>
      <c r="B28" s="184"/>
      <c r="C28" s="26" t="s">
        <v>324</v>
      </c>
      <c r="D28" s="131"/>
      <c r="E28" s="106"/>
      <c r="F28" s="106">
        <v>1</v>
      </c>
      <c r="G28" s="134">
        <v>1</v>
      </c>
      <c r="H28" s="134">
        <v>1</v>
      </c>
      <c r="I28" s="134">
        <v>1</v>
      </c>
      <c r="J28" s="134">
        <v>1</v>
      </c>
      <c r="K28" s="134">
        <v>1</v>
      </c>
      <c r="L28" s="134">
        <v>1</v>
      </c>
      <c r="M28" s="134">
        <v>1</v>
      </c>
      <c r="N28" s="149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134">
        <v>0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34" ht="15" customHeight="1">
      <c r="A29" s="182"/>
      <c r="B29" s="184"/>
      <c r="C29" s="26" t="s">
        <v>332</v>
      </c>
      <c r="D29" s="114"/>
      <c r="E29" s="106"/>
      <c r="F29" s="106">
        <v>2</v>
      </c>
      <c r="G29" s="134">
        <v>2</v>
      </c>
      <c r="H29" s="134">
        <v>2</v>
      </c>
      <c r="I29" s="134">
        <v>2</v>
      </c>
      <c r="J29" s="134">
        <v>2</v>
      </c>
      <c r="K29" s="134">
        <v>2</v>
      </c>
      <c r="L29" s="134">
        <v>2</v>
      </c>
      <c r="M29" s="134">
        <v>2</v>
      </c>
      <c r="N29" s="149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134">
        <v>0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6"/>
    </row>
    <row r="30" spans="1:34" ht="15" customHeight="1">
      <c r="A30" s="182"/>
      <c r="B30" s="184"/>
      <c r="C30" s="27" t="s">
        <v>339</v>
      </c>
      <c r="D30" s="114"/>
      <c r="E30" s="106"/>
      <c r="F30" s="106">
        <v>3</v>
      </c>
      <c r="G30" s="134">
        <v>3</v>
      </c>
      <c r="H30" s="134">
        <v>3</v>
      </c>
      <c r="I30" s="134">
        <v>3</v>
      </c>
      <c r="J30" s="134">
        <v>3</v>
      </c>
      <c r="K30" s="134">
        <v>3</v>
      </c>
      <c r="L30" s="134">
        <v>3</v>
      </c>
      <c r="M30" s="134">
        <v>3</v>
      </c>
      <c r="N30" s="134">
        <v>3</v>
      </c>
      <c r="O30" s="149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134">
        <v>0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6"/>
    </row>
    <row r="31" spans="1:34" ht="15" customHeight="1">
      <c r="A31" s="182"/>
      <c r="B31" s="184"/>
      <c r="C31" s="27" t="s">
        <v>344</v>
      </c>
      <c r="D31" s="114"/>
      <c r="E31" s="129"/>
      <c r="F31" s="129">
        <v>3</v>
      </c>
      <c r="G31" s="134">
        <v>3</v>
      </c>
      <c r="H31" s="134">
        <v>3</v>
      </c>
      <c r="I31" s="134">
        <v>3</v>
      </c>
      <c r="J31" s="134">
        <v>3</v>
      </c>
      <c r="K31" s="134">
        <v>3</v>
      </c>
      <c r="L31" s="134">
        <v>3</v>
      </c>
      <c r="M31" s="134">
        <v>3</v>
      </c>
      <c r="N31" s="134">
        <v>3</v>
      </c>
      <c r="O31" s="134">
        <v>3</v>
      </c>
      <c r="P31" s="149">
        <v>0</v>
      </c>
      <c r="Q31" s="35">
        <v>0</v>
      </c>
      <c r="R31" s="35">
        <v>0</v>
      </c>
      <c r="S31" s="35">
        <v>0</v>
      </c>
      <c r="T31" s="35">
        <v>0</v>
      </c>
      <c r="U31" s="134">
        <v>0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6"/>
    </row>
    <row r="32" spans="1:34" ht="15" customHeight="1">
      <c r="A32" s="182"/>
      <c r="B32" s="184"/>
      <c r="C32" s="27" t="s">
        <v>349</v>
      </c>
      <c r="D32" s="114"/>
      <c r="E32" s="107"/>
      <c r="F32" s="107">
        <v>2</v>
      </c>
      <c r="G32" s="148">
        <v>2</v>
      </c>
      <c r="H32" s="148">
        <v>2</v>
      </c>
      <c r="I32" s="148">
        <v>2</v>
      </c>
      <c r="J32" s="148">
        <v>2</v>
      </c>
      <c r="K32" s="148">
        <v>2</v>
      </c>
      <c r="L32" s="148">
        <v>2</v>
      </c>
      <c r="M32" s="148">
        <v>2</v>
      </c>
      <c r="N32" s="148">
        <v>2</v>
      </c>
      <c r="O32" s="148">
        <v>2</v>
      </c>
      <c r="P32" s="149">
        <v>0</v>
      </c>
      <c r="Q32" s="35">
        <v>0</v>
      </c>
      <c r="R32" s="35">
        <v>0</v>
      </c>
      <c r="S32" s="35">
        <v>0</v>
      </c>
      <c r="T32" s="35">
        <v>0</v>
      </c>
      <c r="U32" s="134">
        <v>0</v>
      </c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</row>
    <row r="33" spans="1:34" ht="15" customHeight="1">
      <c r="A33" s="182"/>
      <c r="B33" s="184" t="s">
        <v>31</v>
      </c>
      <c r="C33" s="26" t="s">
        <v>299</v>
      </c>
      <c r="D33" s="131"/>
      <c r="E33" s="24"/>
      <c r="F33" s="43">
        <v>2</v>
      </c>
      <c r="G33" s="134">
        <v>2</v>
      </c>
      <c r="H33" s="134">
        <v>2</v>
      </c>
      <c r="I33" s="134">
        <v>2</v>
      </c>
      <c r="J33" s="134">
        <v>2</v>
      </c>
      <c r="K33" s="134">
        <v>2</v>
      </c>
      <c r="L33" s="134">
        <v>2</v>
      </c>
      <c r="M33" s="134">
        <v>2</v>
      </c>
      <c r="N33" s="134">
        <v>2</v>
      </c>
      <c r="O33" s="134">
        <v>2</v>
      </c>
      <c r="P33" s="149">
        <v>0</v>
      </c>
      <c r="Q33" s="35">
        <v>0</v>
      </c>
      <c r="R33" s="35">
        <v>0</v>
      </c>
      <c r="S33" s="35">
        <v>0</v>
      </c>
      <c r="T33" s="35">
        <v>0</v>
      </c>
      <c r="U33" s="134">
        <v>0</v>
      </c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6"/>
    </row>
    <row r="34" spans="1:34" ht="15" customHeight="1">
      <c r="A34" s="182"/>
      <c r="B34" s="184"/>
      <c r="C34" s="26" t="s">
        <v>325</v>
      </c>
      <c r="D34" s="114"/>
      <c r="E34" s="24"/>
      <c r="F34" s="43">
        <v>2</v>
      </c>
      <c r="G34" s="134">
        <v>2</v>
      </c>
      <c r="H34" s="134">
        <v>2</v>
      </c>
      <c r="I34" s="134">
        <v>2</v>
      </c>
      <c r="J34" s="134">
        <v>2</v>
      </c>
      <c r="K34" s="134">
        <v>2</v>
      </c>
      <c r="L34" s="134">
        <v>2</v>
      </c>
      <c r="M34" s="134">
        <v>2</v>
      </c>
      <c r="N34" s="134">
        <v>2</v>
      </c>
      <c r="O34" s="134">
        <v>2</v>
      </c>
      <c r="P34" s="149">
        <v>0</v>
      </c>
      <c r="Q34" s="35">
        <v>0</v>
      </c>
      <c r="R34" s="35">
        <v>0</v>
      </c>
      <c r="S34" s="35">
        <v>0</v>
      </c>
      <c r="T34" s="35">
        <v>0</v>
      </c>
      <c r="U34" s="134">
        <v>0</v>
      </c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6"/>
    </row>
    <row r="35" spans="1:34" ht="15" customHeight="1">
      <c r="A35" s="182"/>
      <c r="B35" s="184"/>
      <c r="C35" s="26" t="s">
        <v>333</v>
      </c>
      <c r="D35" s="114"/>
      <c r="E35" s="24"/>
      <c r="F35" s="43">
        <v>4</v>
      </c>
      <c r="G35" s="134">
        <v>4</v>
      </c>
      <c r="H35" s="134">
        <v>4</v>
      </c>
      <c r="I35" s="134">
        <v>4</v>
      </c>
      <c r="J35" s="134">
        <v>4</v>
      </c>
      <c r="K35" s="134">
        <v>4</v>
      </c>
      <c r="L35" s="134">
        <v>4</v>
      </c>
      <c r="M35" s="134">
        <v>4</v>
      </c>
      <c r="N35" s="134">
        <v>4</v>
      </c>
      <c r="O35" s="134">
        <v>4</v>
      </c>
      <c r="P35" s="149">
        <v>0</v>
      </c>
      <c r="Q35" s="35">
        <v>0</v>
      </c>
      <c r="R35" s="35">
        <v>0</v>
      </c>
      <c r="S35" s="35">
        <v>0</v>
      </c>
      <c r="T35" s="35">
        <v>0</v>
      </c>
      <c r="U35" s="134">
        <v>0</v>
      </c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6"/>
    </row>
    <row r="36" spans="1:34" ht="15" customHeight="1">
      <c r="A36" s="182"/>
      <c r="B36" s="184"/>
      <c r="C36" s="26" t="s">
        <v>340</v>
      </c>
      <c r="D36" s="114"/>
      <c r="E36" s="24"/>
      <c r="F36" s="106">
        <v>4</v>
      </c>
      <c r="G36" s="134">
        <v>4</v>
      </c>
      <c r="H36" s="134">
        <v>4</v>
      </c>
      <c r="I36" s="134">
        <v>4</v>
      </c>
      <c r="J36" s="134">
        <v>4</v>
      </c>
      <c r="K36" s="134">
        <v>4</v>
      </c>
      <c r="L36" s="134">
        <v>4</v>
      </c>
      <c r="M36" s="134">
        <v>4</v>
      </c>
      <c r="N36" s="134">
        <v>4</v>
      </c>
      <c r="O36" s="134">
        <v>4</v>
      </c>
      <c r="P36" s="134">
        <v>4</v>
      </c>
      <c r="Q36" s="149">
        <v>0</v>
      </c>
      <c r="R36" s="35">
        <v>0</v>
      </c>
      <c r="S36" s="35">
        <v>0</v>
      </c>
      <c r="T36" s="35">
        <v>0</v>
      </c>
      <c r="U36" s="134">
        <v>0</v>
      </c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6"/>
    </row>
    <row r="37" spans="1:34" ht="15" customHeight="1">
      <c r="A37" s="182"/>
      <c r="B37" s="184"/>
      <c r="C37" s="26" t="s">
        <v>345</v>
      </c>
      <c r="D37" s="114"/>
      <c r="E37" s="24"/>
      <c r="F37" s="129">
        <v>4</v>
      </c>
      <c r="G37" s="134">
        <v>4</v>
      </c>
      <c r="H37" s="134">
        <v>4</v>
      </c>
      <c r="I37" s="134">
        <v>4</v>
      </c>
      <c r="J37" s="134">
        <v>4</v>
      </c>
      <c r="K37" s="134">
        <v>4</v>
      </c>
      <c r="L37" s="134">
        <v>4</v>
      </c>
      <c r="M37" s="134">
        <v>4</v>
      </c>
      <c r="N37" s="134">
        <v>4</v>
      </c>
      <c r="O37" s="134">
        <v>4</v>
      </c>
      <c r="P37" s="134">
        <v>4</v>
      </c>
      <c r="Q37" s="149">
        <v>0</v>
      </c>
      <c r="R37" s="35">
        <v>0</v>
      </c>
      <c r="S37" s="35">
        <v>0</v>
      </c>
      <c r="T37" s="35">
        <v>0</v>
      </c>
      <c r="U37" s="134">
        <v>0</v>
      </c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6"/>
    </row>
    <row r="38" spans="1:34" ht="15" customHeight="1">
      <c r="A38" s="182"/>
      <c r="B38" s="184"/>
      <c r="C38" s="26" t="s">
        <v>350</v>
      </c>
      <c r="D38" s="131"/>
      <c r="E38" s="24"/>
      <c r="F38" s="43">
        <v>4</v>
      </c>
      <c r="G38" s="134">
        <v>4</v>
      </c>
      <c r="H38" s="134">
        <v>4</v>
      </c>
      <c r="I38" s="134">
        <v>4</v>
      </c>
      <c r="J38" s="134">
        <v>4</v>
      </c>
      <c r="K38" s="134">
        <v>4</v>
      </c>
      <c r="L38" s="134">
        <v>4</v>
      </c>
      <c r="M38" s="134">
        <v>4</v>
      </c>
      <c r="N38" s="134">
        <v>4</v>
      </c>
      <c r="O38" s="134">
        <v>4</v>
      </c>
      <c r="P38" s="134">
        <v>4</v>
      </c>
      <c r="Q38" s="134">
        <v>4</v>
      </c>
      <c r="R38" s="149">
        <v>0</v>
      </c>
      <c r="S38" s="35">
        <v>0</v>
      </c>
      <c r="T38" s="35">
        <v>0</v>
      </c>
      <c r="U38" s="134">
        <v>0</v>
      </c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6"/>
    </row>
    <row r="39" spans="1:34" ht="15" customHeight="1">
      <c r="A39" s="182"/>
      <c r="B39" s="184" t="s">
        <v>32</v>
      </c>
      <c r="C39" s="26" t="s">
        <v>300</v>
      </c>
      <c r="D39" s="114"/>
      <c r="E39" s="24"/>
      <c r="F39" s="33">
        <v>1</v>
      </c>
      <c r="G39" s="134">
        <v>1</v>
      </c>
      <c r="H39" s="134">
        <v>1</v>
      </c>
      <c r="I39" s="134">
        <v>1</v>
      </c>
      <c r="J39" s="134">
        <v>1</v>
      </c>
      <c r="K39" s="134">
        <v>1</v>
      </c>
      <c r="L39" s="134">
        <v>1</v>
      </c>
      <c r="M39" s="134">
        <v>1</v>
      </c>
      <c r="N39" s="134">
        <v>1</v>
      </c>
      <c r="O39" s="134">
        <v>1</v>
      </c>
      <c r="P39" s="134">
        <v>1</v>
      </c>
      <c r="Q39" s="134">
        <v>1</v>
      </c>
      <c r="R39" s="149">
        <v>0</v>
      </c>
      <c r="S39" s="35">
        <v>0</v>
      </c>
      <c r="T39" s="35">
        <v>0</v>
      </c>
      <c r="U39" s="134">
        <v>0</v>
      </c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6"/>
    </row>
    <row r="40" spans="1:34" ht="15" customHeight="1">
      <c r="A40" s="182"/>
      <c r="B40" s="184"/>
      <c r="C40" s="26" t="s">
        <v>326</v>
      </c>
      <c r="D40" s="114"/>
      <c r="E40" s="24"/>
      <c r="F40" s="33">
        <v>1</v>
      </c>
      <c r="G40" s="134">
        <v>1</v>
      </c>
      <c r="H40" s="134">
        <v>1</v>
      </c>
      <c r="I40" s="134">
        <v>1</v>
      </c>
      <c r="J40" s="134">
        <v>1</v>
      </c>
      <c r="K40" s="134">
        <v>1</v>
      </c>
      <c r="L40" s="134">
        <v>1</v>
      </c>
      <c r="M40" s="134">
        <v>1</v>
      </c>
      <c r="N40" s="134">
        <v>1</v>
      </c>
      <c r="O40" s="134">
        <v>1</v>
      </c>
      <c r="P40" s="134">
        <v>1</v>
      </c>
      <c r="Q40" s="134">
        <v>1</v>
      </c>
      <c r="R40" s="149">
        <v>0</v>
      </c>
      <c r="S40" s="35">
        <v>0</v>
      </c>
      <c r="T40" s="35">
        <v>0</v>
      </c>
      <c r="U40" s="134">
        <v>0</v>
      </c>
      <c r="V40" s="148"/>
      <c r="W40" s="148"/>
      <c r="X40" s="148"/>
      <c r="Y40" s="35"/>
      <c r="Z40" s="35"/>
      <c r="AA40" s="35"/>
      <c r="AB40" s="35"/>
      <c r="AC40" s="35"/>
      <c r="AD40" s="35"/>
      <c r="AE40" s="35"/>
      <c r="AF40" s="35"/>
      <c r="AG40" s="35"/>
      <c r="AH40" s="36"/>
    </row>
    <row r="41" spans="1:34" ht="15" customHeight="1">
      <c r="A41" s="182"/>
      <c r="B41" s="184"/>
      <c r="C41" s="26" t="s">
        <v>334</v>
      </c>
      <c r="D41" s="114"/>
      <c r="E41" s="24"/>
      <c r="F41" s="43">
        <v>2</v>
      </c>
      <c r="G41" s="134">
        <v>2</v>
      </c>
      <c r="H41" s="134">
        <v>2</v>
      </c>
      <c r="I41" s="134">
        <v>2</v>
      </c>
      <c r="J41" s="134">
        <v>2</v>
      </c>
      <c r="K41" s="134">
        <v>2</v>
      </c>
      <c r="L41" s="134">
        <v>2</v>
      </c>
      <c r="M41" s="134">
        <v>2</v>
      </c>
      <c r="N41" s="134">
        <v>2</v>
      </c>
      <c r="O41" s="134">
        <v>2</v>
      </c>
      <c r="P41" s="134">
        <v>2</v>
      </c>
      <c r="Q41" s="134">
        <v>2</v>
      </c>
      <c r="R41" s="149">
        <v>0</v>
      </c>
      <c r="S41" s="35">
        <v>0</v>
      </c>
      <c r="T41" s="35">
        <v>0</v>
      </c>
      <c r="U41" s="134">
        <v>0</v>
      </c>
      <c r="V41" s="148"/>
      <c r="W41" s="148"/>
      <c r="X41" s="148"/>
      <c r="Y41" s="35"/>
      <c r="Z41" s="35"/>
      <c r="AA41" s="35"/>
      <c r="AB41" s="36"/>
      <c r="AC41" s="35"/>
      <c r="AD41" s="35"/>
      <c r="AE41" s="35"/>
      <c r="AF41" s="35"/>
      <c r="AG41" s="35"/>
      <c r="AH41" s="36"/>
    </row>
    <row r="42" spans="1:34" ht="15" customHeight="1">
      <c r="A42" s="182"/>
      <c r="B42" s="184"/>
      <c r="C42" s="107" t="s">
        <v>341</v>
      </c>
      <c r="D42" s="114"/>
      <c r="E42" s="24"/>
      <c r="F42" s="106">
        <v>2</v>
      </c>
      <c r="G42" s="134">
        <v>2</v>
      </c>
      <c r="H42" s="134">
        <v>2</v>
      </c>
      <c r="I42" s="134">
        <v>2</v>
      </c>
      <c r="J42" s="134">
        <v>2</v>
      </c>
      <c r="K42" s="134">
        <v>2</v>
      </c>
      <c r="L42" s="134">
        <v>2</v>
      </c>
      <c r="M42" s="134">
        <v>2</v>
      </c>
      <c r="N42" s="134">
        <v>2</v>
      </c>
      <c r="O42" s="134">
        <v>2</v>
      </c>
      <c r="P42" s="134">
        <v>2</v>
      </c>
      <c r="Q42" s="134">
        <v>2</v>
      </c>
      <c r="R42" s="149">
        <v>0</v>
      </c>
      <c r="S42" s="35">
        <v>0</v>
      </c>
      <c r="T42" s="35">
        <v>0</v>
      </c>
      <c r="U42" s="134">
        <v>0</v>
      </c>
      <c r="V42" s="148"/>
      <c r="W42" s="148"/>
      <c r="X42" s="148"/>
      <c r="Y42" s="35"/>
      <c r="Z42" s="35"/>
      <c r="AA42" s="35"/>
      <c r="AB42" s="36"/>
      <c r="AC42" s="35"/>
      <c r="AD42" s="35"/>
      <c r="AE42" s="35"/>
      <c r="AF42" s="35"/>
      <c r="AG42" s="35"/>
      <c r="AH42" s="36"/>
    </row>
    <row r="43" spans="1:34" ht="15" customHeight="1">
      <c r="A43" s="182"/>
      <c r="B43" s="184"/>
      <c r="C43" s="130" t="s">
        <v>346</v>
      </c>
      <c r="D43" s="131"/>
      <c r="E43" s="24"/>
      <c r="F43" s="129">
        <v>2</v>
      </c>
      <c r="G43" s="134">
        <v>2</v>
      </c>
      <c r="H43" s="134">
        <v>2</v>
      </c>
      <c r="I43" s="134">
        <v>2</v>
      </c>
      <c r="J43" s="134">
        <v>2</v>
      </c>
      <c r="K43" s="134">
        <v>2</v>
      </c>
      <c r="L43" s="134">
        <v>2</v>
      </c>
      <c r="M43" s="134">
        <v>2</v>
      </c>
      <c r="N43" s="134">
        <v>2</v>
      </c>
      <c r="O43" s="134">
        <v>2</v>
      </c>
      <c r="P43" s="134">
        <v>2</v>
      </c>
      <c r="Q43" s="134">
        <v>2</v>
      </c>
      <c r="R43" s="149">
        <v>0</v>
      </c>
      <c r="S43" s="35">
        <v>0</v>
      </c>
      <c r="T43" s="35">
        <v>0</v>
      </c>
      <c r="U43" s="134">
        <v>0</v>
      </c>
      <c r="V43" s="148"/>
      <c r="W43" s="148"/>
      <c r="X43" s="148"/>
      <c r="Y43" s="35"/>
      <c r="Z43" s="35"/>
      <c r="AA43" s="35"/>
      <c r="AB43" s="36"/>
      <c r="AC43" s="35"/>
      <c r="AD43" s="35"/>
      <c r="AE43" s="35"/>
      <c r="AF43" s="35"/>
      <c r="AG43" s="35"/>
      <c r="AH43" s="36"/>
    </row>
    <row r="44" spans="1:34" ht="15" customHeight="1">
      <c r="A44" s="182"/>
      <c r="B44" s="184"/>
      <c r="C44" s="107" t="s">
        <v>351</v>
      </c>
      <c r="D44" s="114"/>
      <c r="E44" s="87"/>
      <c r="F44" s="3">
        <v>2</v>
      </c>
      <c r="G44" s="148">
        <v>2</v>
      </c>
      <c r="H44" s="148">
        <v>2</v>
      </c>
      <c r="I44" s="148">
        <v>2</v>
      </c>
      <c r="J44" s="148">
        <v>2</v>
      </c>
      <c r="K44" s="148">
        <v>2</v>
      </c>
      <c r="L44" s="148">
        <v>2</v>
      </c>
      <c r="M44" s="148">
        <v>2</v>
      </c>
      <c r="N44" s="148">
        <v>2</v>
      </c>
      <c r="O44" s="148">
        <v>2</v>
      </c>
      <c r="P44" s="148">
        <v>2</v>
      </c>
      <c r="Q44" s="148">
        <v>2</v>
      </c>
      <c r="R44" s="149">
        <v>0</v>
      </c>
      <c r="S44" s="35">
        <v>0</v>
      </c>
      <c r="T44" s="35">
        <v>0</v>
      </c>
      <c r="U44" s="134">
        <v>0</v>
      </c>
      <c r="V44" s="148"/>
      <c r="W44" s="148"/>
      <c r="X44" s="148"/>
      <c r="Y44" s="35"/>
      <c r="Z44" s="35"/>
      <c r="AA44" s="35"/>
      <c r="AB44" s="36"/>
      <c r="AC44" s="35"/>
      <c r="AD44" s="35"/>
      <c r="AE44" s="35"/>
      <c r="AF44" s="35"/>
      <c r="AG44" s="35"/>
      <c r="AH44" s="36"/>
    </row>
    <row r="45" spans="1:34" ht="15" customHeight="1">
      <c r="A45" s="182"/>
      <c r="B45" s="184" t="s">
        <v>139</v>
      </c>
      <c r="C45" s="26" t="s">
        <v>301</v>
      </c>
      <c r="D45" s="114"/>
      <c r="E45" s="24"/>
      <c r="F45" s="3">
        <v>2</v>
      </c>
      <c r="G45" s="148">
        <v>2</v>
      </c>
      <c r="H45" s="148">
        <v>2</v>
      </c>
      <c r="I45" s="148">
        <v>2</v>
      </c>
      <c r="J45" s="148">
        <v>2</v>
      </c>
      <c r="K45" s="148">
        <v>2</v>
      </c>
      <c r="L45" s="148">
        <v>2</v>
      </c>
      <c r="M45" s="148">
        <v>2</v>
      </c>
      <c r="N45" s="148">
        <v>2</v>
      </c>
      <c r="O45" s="148">
        <v>2</v>
      </c>
      <c r="P45" s="148">
        <v>2</v>
      </c>
      <c r="Q45" s="148">
        <v>2</v>
      </c>
      <c r="R45" s="148">
        <v>2</v>
      </c>
      <c r="S45" s="149">
        <v>0</v>
      </c>
      <c r="T45" s="35">
        <v>0</v>
      </c>
      <c r="U45" s="134">
        <v>0</v>
      </c>
      <c r="V45" s="35"/>
      <c r="W45" s="35"/>
      <c r="X45" s="35"/>
      <c r="Y45" s="35"/>
      <c r="Z45" s="35"/>
      <c r="AA45" s="35"/>
      <c r="AB45" s="36"/>
      <c r="AC45" s="35"/>
      <c r="AD45" s="35"/>
      <c r="AE45" s="35"/>
      <c r="AF45" s="35"/>
      <c r="AG45" s="35"/>
      <c r="AH45" s="36"/>
    </row>
    <row r="46" spans="1:34" ht="15" customHeight="1">
      <c r="A46" s="182"/>
      <c r="B46" s="184"/>
      <c r="C46" s="26" t="s">
        <v>327</v>
      </c>
      <c r="D46" s="114"/>
      <c r="E46" s="24"/>
      <c r="F46" s="3">
        <v>2</v>
      </c>
      <c r="G46" s="148">
        <v>2</v>
      </c>
      <c r="H46" s="148">
        <v>2</v>
      </c>
      <c r="I46" s="148">
        <v>2</v>
      </c>
      <c r="J46" s="148">
        <v>2</v>
      </c>
      <c r="K46" s="148">
        <v>2</v>
      </c>
      <c r="L46" s="148">
        <v>2</v>
      </c>
      <c r="M46" s="148">
        <v>2</v>
      </c>
      <c r="N46" s="148">
        <v>2</v>
      </c>
      <c r="O46" s="148">
        <v>2</v>
      </c>
      <c r="P46" s="148">
        <v>2</v>
      </c>
      <c r="Q46" s="148">
        <v>2</v>
      </c>
      <c r="R46" s="148">
        <v>2</v>
      </c>
      <c r="S46" s="149">
        <v>0</v>
      </c>
      <c r="T46" s="35">
        <v>0</v>
      </c>
      <c r="U46" s="134">
        <v>0</v>
      </c>
      <c r="V46" s="35"/>
      <c r="W46" s="35"/>
      <c r="X46" s="35"/>
      <c r="Y46" s="35"/>
      <c r="Z46" s="35"/>
      <c r="AA46" s="35"/>
      <c r="AB46" s="36"/>
      <c r="AC46" s="35"/>
      <c r="AD46" s="35"/>
      <c r="AE46" s="35"/>
      <c r="AF46" s="35"/>
      <c r="AG46" s="35"/>
      <c r="AH46" s="36"/>
    </row>
    <row r="47" spans="1:34" ht="15" customHeight="1">
      <c r="A47" s="182"/>
      <c r="B47" s="184"/>
      <c r="C47" s="26" t="s">
        <v>335</v>
      </c>
      <c r="D47" s="114"/>
      <c r="E47" s="24"/>
      <c r="F47" s="125">
        <v>4</v>
      </c>
      <c r="G47" s="148">
        <v>4</v>
      </c>
      <c r="H47" s="148">
        <v>4</v>
      </c>
      <c r="I47" s="148">
        <v>4</v>
      </c>
      <c r="J47" s="148">
        <v>4</v>
      </c>
      <c r="K47" s="148">
        <v>4</v>
      </c>
      <c r="L47" s="148">
        <v>4</v>
      </c>
      <c r="M47" s="148">
        <v>4</v>
      </c>
      <c r="N47" s="148">
        <v>4</v>
      </c>
      <c r="O47" s="148">
        <v>4</v>
      </c>
      <c r="P47" s="148">
        <v>4</v>
      </c>
      <c r="Q47" s="148">
        <v>4</v>
      </c>
      <c r="R47" s="148">
        <v>4</v>
      </c>
      <c r="S47" s="149">
        <v>0</v>
      </c>
      <c r="T47" s="35">
        <v>0</v>
      </c>
      <c r="U47" s="134">
        <v>0</v>
      </c>
      <c r="V47" s="35"/>
      <c r="W47" s="35"/>
      <c r="X47" s="35"/>
      <c r="Y47" s="35"/>
      <c r="Z47" s="35"/>
      <c r="AA47" s="35"/>
      <c r="AB47" s="35"/>
      <c r="AC47" s="35"/>
      <c r="AD47" s="36"/>
      <c r="AE47" s="36"/>
      <c r="AF47" s="35"/>
      <c r="AG47" s="35"/>
      <c r="AH47" s="36"/>
    </row>
    <row r="48" spans="1:34" ht="15" customHeight="1">
      <c r="A48" s="182"/>
      <c r="B48" s="184"/>
      <c r="C48" s="26" t="s">
        <v>342</v>
      </c>
      <c r="D48" s="131"/>
      <c r="E48" s="24"/>
      <c r="F48" s="125">
        <v>4</v>
      </c>
      <c r="G48" s="148">
        <v>4</v>
      </c>
      <c r="H48" s="148">
        <v>4</v>
      </c>
      <c r="I48" s="148">
        <v>4</v>
      </c>
      <c r="J48" s="148">
        <v>4</v>
      </c>
      <c r="K48" s="148">
        <v>4</v>
      </c>
      <c r="L48" s="148">
        <v>4</v>
      </c>
      <c r="M48" s="148">
        <v>4</v>
      </c>
      <c r="N48" s="148">
        <v>4</v>
      </c>
      <c r="O48" s="148">
        <v>4</v>
      </c>
      <c r="P48" s="148">
        <v>4</v>
      </c>
      <c r="Q48" s="148">
        <v>4</v>
      </c>
      <c r="R48" s="148">
        <v>4</v>
      </c>
      <c r="S48" s="149">
        <v>0</v>
      </c>
      <c r="T48" s="35">
        <v>0</v>
      </c>
      <c r="U48" s="134">
        <v>0</v>
      </c>
      <c r="V48" s="35"/>
      <c r="W48" s="35"/>
      <c r="X48" s="35"/>
      <c r="Y48" s="35"/>
      <c r="Z48" s="35"/>
      <c r="AA48" s="35"/>
      <c r="AB48" s="35"/>
      <c r="AC48" s="35"/>
      <c r="AD48" s="36"/>
      <c r="AE48" s="36"/>
      <c r="AF48" s="35"/>
      <c r="AG48" s="35"/>
      <c r="AH48" s="36"/>
    </row>
    <row r="49" spans="1:34" ht="15" customHeight="1">
      <c r="A49" s="182"/>
      <c r="B49" s="184"/>
      <c r="C49" s="26" t="s">
        <v>347</v>
      </c>
      <c r="D49" s="114"/>
      <c r="E49" s="24"/>
      <c r="F49" s="130">
        <v>4</v>
      </c>
      <c r="G49" s="148">
        <v>4</v>
      </c>
      <c r="H49" s="148">
        <v>4</v>
      </c>
      <c r="I49" s="148">
        <v>4</v>
      </c>
      <c r="J49" s="148">
        <v>4</v>
      </c>
      <c r="K49" s="148">
        <v>4</v>
      </c>
      <c r="L49" s="148">
        <v>4</v>
      </c>
      <c r="M49" s="148">
        <v>4</v>
      </c>
      <c r="N49" s="148">
        <v>4</v>
      </c>
      <c r="O49" s="148">
        <v>4</v>
      </c>
      <c r="P49" s="148">
        <v>4</v>
      </c>
      <c r="Q49" s="148">
        <v>4</v>
      </c>
      <c r="R49" s="148">
        <v>4</v>
      </c>
      <c r="S49" s="148">
        <v>4</v>
      </c>
      <c r="T49" s="149">
        <v>0</v>
      </c>
      <c r="U49" s="134">
        <v>0</v>
      </c>
      <c r="V49" s="35"/>
      <c r="W49" s="35"/>
      <c r="X49" s="35"/>
      <c r="Y49" s="35"/>
      <c r="Z49" s="35"/>
      <c r="AA49" s="35"/>
      <c r="AB49" s="35"/>
      <c r="AC49" s="35"/>
      <c r="AD49" s="36"/>
      <c r="AE49" s="36"/>
      <c r="AF49" s="35"/>
      <c r="AG49" s="35"/>
      <c r="AH49" s="36"/>
    </row>
    <row r="50" spans="1:34" ht="15" customHeight="1">
      <c r="A50" s="182"/>
      <c r="B50" s="184"/>
      <c r="C50" s="26" t="s">
        <v>352</v>
      </c>
      <c r="D50" s="114"/>
      <c r="E50" s="24"/>
      <c r="F50" s="125">
        <v>4</v>
      </c>
      <c r="G50" s="148">
        <v>4</v>
      </c>
      <c r="H50" s="148">
        <v>4</v>
      </c>
      <c r="I50" s="148">
        <v>4</v>
      </c>
      <c r="J50" s="148">
        <v>4</v>
      </c>
      <c r="K50" s="148">
        <v>4</v>
      </c>
      <c r="L50" s="148">
        <v>4</v>
      </c>
      <c r="M50" s="148">
        <v>4</v>
      </c>
      <c r="N50" s="148">
        <v>4</v>
      </c>
      <c r="O50" s="148">
        <v>4</v>
      </c>
      <c r="P50" s="148">
        <v>4</v>
      </c>
      <c r="Q50" s="148">
        <v>4</v>
      </c>
      <c r="R50" s="148">
        <v>4</v>
      </c>
      <c r="S50" s="148">
        <v>4</v>
      </c>
      <c r="T50" s="149">
        <v>0</v>
      </c>
      <c r="U50" s="134">
        <v>0</v>
      </c>
      <c r="V50" s="35"/>
      <c r="W50" s="35"/>
      <c r="X50" s="35"/>
      <c r="Y50" s="35"/>
      <c r="Z50" s="35"/>
      <c r="AA50" s="35"/>
      <c r="AB50" s="35"/>
      <c r="AC50" s="35"/>
      <c r="AD50" s="36"/>
      <c r="AE50" s="36"/>
      <c r="AF50" s="35"/>
      <c r="AG50" s="35"/>
      <c r="AH50" s="36"/>
    </row>
    <row r="51" spans="1:34" ht="15" customHeight="1">
      <c r="A51" s="182"/>
      <c r="B51" s="184" t="s">
        <v>303</v>
      </c>
      <c r="C51" s="26" t="s">
        <v>302</v>
      </c>
      <c r="D51" s="114"/>
      <c r="E51" s="24"/>
      <c r="F51" s="33">
        <v>1</v>
      </c>
      <c r="G51" s="134">
        <v>1</v>
      </c>
      <c r="H51" s="134">
        <v>1</v>
      </c>
      <c r="I51" s="134">
        <v>1</v>
      </c>
      <c r="J51" s="134">
        <v>1</v>
      </c>
      <c r="K51" s="134">
        <v>1</v>
      </c>
      <c r="L51" s="134">
        <v>1</v>
      </c>
      <c r="M51" s="134">
        <v>1</v>
      </c>
      <c r="N51" s="134">
        <v>1</v>
      </c>
      <c r="O51" s="134">
        <v>1</v>
      </c>
      <c r="P51" s="134">
        <v>1</v>
      </c>
      <c r="Q51" s="134">
        <v>1</v>
      </c>
      <c r="R51" s="134">
        <v>1</v>
      </c>
      <c r="S51" s="134">
        <v>1</v>
      </c>
      <c r="T51" s="149">
        <v>0</v>
      </c>
      <c r="U51" s="134">
        <v>0</v>
      </c>
      <c r="V51" s="35"/>
      <c r="W51" s="35"/>
      <c r="X51" s="35"/>
      <c r="Y51" s="35"/>
      <c r="Z51" s="35"/>
      <c r="AA51" s="35"/>
      <c r="AB51" s="35"/>
      <c r="AC51" s="35"/>
      <c r="AD51" s="36"/>
      <c r="AE51" s="36"/>
      <c r="AF51" s="35"/>
      <c r="AG51" s="35"/>
      <c r="AH51" s="36"/>
    </row>
    <row r="52" spans="1:34" ht="15" customHeight="1">
      <c r="A52" s="182"/>
      <c r="B52" s="184"/>
      <c r="C52" s="26" t="s">
        <v>328</v>
      </c>
      <c r="D52" s="114"/>
      <c r="E52" s="24"/>
      <c r="F52" s="33">
        <v>1</v>
      </c>
      <c r="G52" s="134">
        <v>1</v>
      </c>
      <c r="H52" s="134">
        <v>1</v>
      </c>
      <c r="I52" s="134">
        <v>1</v>
      </c>
      <c r="J52" s="134">
        <v>1</v>
      </c>
      <c r="K52" s="134">
        <v>1</v>
      </c>
      <c r="L52" s="134">
        <v>1</v>
      </c>
      <c r="M52" s="134">
        <v>1</v>
      </c>
      <c r="N52" s="134">
        <v>1</v>
      </c>
      <c r="O52" s="134">
        <v>1</v>
      </c>
      <c r="P52" s="134">
        <v>1</v>
      </c>
      <c r="Q52" s="134">
        <v>1</v>
      </c>
      <c r="R52" s="134">
        <v>1</v>
      </c>
      <c r="S52" s="134">
        <v>1</v>
      </c>
      <c r="T52" s="149">
        <v>0</v>
      </c>
      <c r="U52" s="134">
        <v>0</v>
      </c>
      <c r="V52" s="35"/>
      <c r="W52" s="35"/>
      <c r="X52" s="35"/>
      <c r="Y52" s="35"/>
      <c r="Z52" s="35"/>
      <c r="AA52" s="35"/>
      <c r="AB52" s="35"/>
      <c r="AC52" s="35"/>
      <c r="AD52" s="36"/>
      <c r="AE52" s="36"/>
      <c r="AF52" s="35"/>
      <c r="AG52" s="35"/>
      <c r="AH52" s="36"/>
    </row>
    <row r="53" spans="1:34" ht="15" customHeight="1">
      <c r="A53" s="182"/>
      <c r="B53" s="184"/>
      <c r="C53" s="26" t="s">
        <v>336</v>
      </c>
      <c r="D53" s="131"/>
      <c r="E53" s="24"/>
      <c r="F53" s="124">
        <v>1</v>
      </c>
      <c r="G53" s="134">
        <v>1</v>
      </c>
      <c r="H53" s="134">
        <v>1</v>
      </c>
      <c r="I53" s="134">
        <v>1</v>
      </c>
      <c r="J53" s="134">
        <v>1</v>
      </c>
      <c r="K53" s="134">
        <v>1</v>
      </c>
      <c r="L53" s="134">
        <v>1</v>
      </c>
      <c r="M53" s="134">
        <v>1</v>
      </c>
      <c r="N53" s="134">
        <v>1</v>
      </c>
      <c r="O53" s="134">
        <v>1</v>
      </c>
      <c r="P53" s="134">
        <v>1</v>
      </c>
      <c r="Q53" s="134">
        <v>1</v>
      </c>
      <c r="R53" s="134">
        <v>1</v>
      </c>
      <c r="S53" s="134">
        <v>1</v>
      </c>
      <c r="T53" s="149">
        <v>0</v>
      </c>
      <c r="U53" s="134">
        <v>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35"/>
      <c r="AH53" s="36"/>
    </row>
    <row r="54" spans="1:34" ht="15" customHeight="1">
      <c r="A54" s="182"/>
      <c r="B54" s="184"/>
      <c r="C54" s="26" t="s">
        <v>343</v>
      </c>
      <c r="D54" s="114"/>
      <c r="E54" s="24"/>
      <c r="F54" s="134">
        <v>1</v>
      </c>
      <c r="G54" s="134">
        <v>1</v>
      </c>
      <c r="H54" s="134">
        <v>1</v>
      </c>
      <c r="I54" s="134">
        <v>1</v>
      </c>
      <c r="J54" s="134">
        <v>1</v>
      </c>
      <c r="K54" s="134">
        <v>1</v>
      </c>
      <c r="L54" s="134">
        <v>1</v>
      </c>
      <c r="M54" s="134">
        <v>1</v>
      </c>
      <c r="N54" s="134">
        <v>1</v>
      </c>
      <c r="O54" s="134">
        <v>1</v>
      </c>
      <c r="P54" s="134">
        <v>1</v>
      </c>
      <c r="Q54" s="134">
        <v>1</v>
      </c>
      <c r="R54" s="134">
        <v>1</v>
      </c>
      <c r="S54" s="134">
        <v>1</v>
      </c>
      <c r="T54" s="149">
        <v>0</v>
      </c>
      <c r="U54" s="134">
        <v>0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6"/>
      <c r="AG54" s="35"/>
      <c r="AH54" s="36"/>
    </row>
    <row r="55" spans="1:34" ht="15" customHeight="1">
      <c r="A55" s="182"/>
      <c r="B55" s="184"/>
      <c r="C55" s="26" t="s">
        <v>348</v>
      </c>
      <c r="D55" s="114"/>
      <c r="E55" s="24"/>
      <c r="F55" s="134">
        <v>1</v>
      </c>
      <c r="G55" s="134">
        <v>1</v>
      </c>
      <c r="H55" s="134">
        <v>1</v>
      </c>
      <c r="I55" s="134">
        <v>1</v>
      </c>
      <c r="J55" s="134">
        <v>1</v>
      </c>
      <c r="K55" s="134">
        <v>1</v>
      </c>
      <c r="L55" s="134">
        <v>1</v>
      </c>
      <c r="M55" s="134">
        <v>1</v>
      </c>
      <c r="N55" s="134">
        <v>1</v>
      </c>
      <c r="O55" s="134">
        <v>1</v>
      </c>
      <c r="P55" s="134">
        <v>1</v>
      </c>
      <c r="Q55" s="134">
        <v>1</v>
      </c>
      <c r="R55" s="134">
        <v>1</v>
      </c>
      <c r="S55" s="134">
        <v>1</v>
      </c>
      <c r="T55" s="149">
        <v>0</v>
      </c>
      <c r="U55" s="134">
        <v>0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  <c r="AG55" s="35"/>
      <c r="AH55" s="36"/>
    </row>
    <row r="56" spans="1:34" ht="15" customHeight="1">
      <c r="A56" s="182"/>
      <c r="B56" s="184"/>
      <c r="C56" s="26" t="s">
        <v>353</v>
      </c>
      <c r="D56" s="114"/>
      <c r="E56" s="24"/>
      <c r="F56" s="134">
        <v>1</v>
      </c>
      <c r="G56" s="134">
        <v>1</v>
      </c>
      <c r="H56" s="134">
        <v>1</v>
      </c>
      <c r="I56" s="134">
        <v>1</v>
      </c>
      <c r="J56" s="134">
        <v>1</v>
      </c>
      <c r="K56" s="134">
        <v>1</v>
      </c>
      <c r="L56" s="134">
        <v>1</v>
      </c>
      <c r="M56" s="134">
        <v>1</v>
      </c>
      <c r="N56" s="134">
        <v>1</v>
      </c>
      <c r="O56" s="134">
        <v>1</v>
      </c>
      <c r="P56" s="134">
        <v>1</v>
      </c>
      <c r="Q56" s="134">
        <v>1</v>
      </c>
      <c r="R56" s="134">
        <v>1</v>
      </c>
      <c r="S56" s="134">
        <v>1</v>
      </c>
      <c r="T56" s="149">
        <v>0</v>
      </c>
      <c r="U56" s="134">
        <v>0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6"/>
      <c r="AH56" s="36"/>
    </row>
    <row r="57" spans="1:34" ht="18" customHeight="1">
      <c r="A57" s="182"/>
      <c r="B57" s="181" t="s">
        <v>234</v>
      </c>
      <c r="C57" s="106" t="s">
        <v>46</v>
      </c>
      <c r="D57" s="86" t="s">
        <v>6</v>
      </c>
      <c r="E57" s="24"/>
      <c r="F57" s="33">
        <v>8</v>
      </c>
      <c r="G57" s="134">
        <v>8</v>
      </c>
      <c r="H57" s="134">
        <v>8</v>
      </c>
      <c r="I57" s="134">
        <v>8</v>
      </c>
      <c r="J57" s="134">
        <v>8</v>
      </c>
      <c r="K57" s="134">
        <v>8</v>
      </c>
      <c r="L57" s="134">
        <v>8</v>
      </c>
      <c r="M57" s="134">
        <v>8</v>
      </c>
      <c r="N57" s="134">
        <v>8</v>
      </c>
      <c r="O57" s="134">
        <v>8</v>
      </c>
      <c r="P57" s="134">
        <v>8</v>
      </c>
      <c r="Q57" s="134">
        <v>8</v>
      </c>
      <c r="R57" s="134">
        <v>8</v>
      </c>
      <c r="S57" s="134">
        <v>8</v>
      </c>
      <c r="T57" s="149">
        <v>0</v>
      </c>
      <c r="U57" s="134">
        <v>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6"/>
    </row>
    <row r="58" spans="1:34" ht="18" customHeight="1">
      <c r="A58" s="183"/>
      <c r="B58" s="183"/>
      <c r="C58" s="106" t="s">
        <v>18</v>
      </c>
      <c r="D58" s="105" t="s">
        <v>6</v>
      </c>
      <c r="E58" s="106"/>
      <c r="F58" s="134">
        <v>8</v>
      </c>
      <c r="G58" s="134">
        <v>8</v>
      </c>
      <c r="H58" s="134">
        <v>8</v>
      </c>
      <c r="I58" s="134">
        <v>8</v>
      </c>
      <c r="J58" s="134">
        <v>8</v>
      </c>
      <c r="K58" s="134">
        <v>8</v>
      </c>
      <c r="L58" s="134">
        <v>8</v>
      </c>
      <c r="M58" s="134">
        <v>8</v>
      </c>
      <c r="N58" s="134">
        <v>8</v>
      </c>
      <c r="O58" s="134">
        <v>8</v>
      </c>
      <c r="P58" s="134">
        <v>8</v>
      </c>
      <c r="Q58" s="134">
        <v>8</v>
      </c>
      <c r="R58" s="134">
        <v>8</v>
      </c>
      <c r="S58" s="134">
        <v>8</v>
      </c>
      <c r="T58" s="134">
        <v>8</v>
      </c>
      <c r="U58" s="149">
        <v>0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6"/>
    </row>
    <row r="59" spans="1:34" ht="15" customHeight="1">
      <c r="B59" s="1"/>
      <c r="D59" s="2" t="s">
        <v>19</v>
      </c>
      <c r="E59" s="2"/>
      <c r="F59" s="2">
        <f>SUM(F17:F58)</f>
        <v>118</v>
      </c>
      <c r="G59" s="2">
        <f>SUM(G17:G58)</f>
        <v>118</v>
      </c>
      <c r="H59" s="2">
        <f t="shared" ref="H59:U59" si="0">SUM(H17:H58)</f>
        <v>114</v>
      </c>
      <c r="I59" s="2">
        <f t="shared" si="0"/>
        <v>114</v>
      </c>
      <c r="J59" s="2">
        <f t="shared" si="0"/>
        <v>106</v>
      </c>
      <c r="K59" s="2">
        <f t="shared" si="0"/>
        <v>98</v>
      </c>
      <c r="L59" s="2">
        <f t="shared" si="0"/>
        <v>98</v>
      </c>
      <c r="M59" s="2">
        <f t="shared" si="0"/>
        <v>84</v>
      </c>
      <c r="N59" s="2">
        <f t="shared" si="0"/>
        <v>80</v>
      </c>
      <c r="O59" s="2">
        <f t="shared" si="0"/>
        <v>77</v>
      </c>
      <c r="P59" s="2">
        <f t="shared" si="0"/>
        <v>64</v>
      </c>
      <c r="Q59" s="2">
        <f t="shared" si="0"/>
        <v>56</v>
      </c>
      <c r="R59" s="2">
        <f t="shared" si="0"/>
        <v>42</v>
      </c>
      <c r="S59" s="2">
        <f t="shared" si="0"/>
        <v>30</v>
      </c>
      <c r="T59" s="2">
        <f t="shared" si="0"/>
        <v>8</v>
      </c>
      <c r="U59" s="2">
        <f t="shared" si="0"/>
        <v>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23.2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7"/>
      <c r="W60" s="37"/>
      <c r="X60" s="37"/>
      <c r="Y60" s="37"/>
      <c r="Z60" s="37"/>
      <c r="AA60" s="37"/>
      <c r="AB60" s="38"/>
      <c r="AC60" s="38"/>
      <c r="AD60" s="38"/>
      <c r="AE60" s="38"/>
      <c r="AF60" s="38"/>
      <c r="AG60" s="38"/>
      <c r="AH60" s="38"/>
    </row>
    <row r="61" spans="1:34" ht="6.75" hidden="1" customHeight="1">
      <c r="A61" s="1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7"/>
      <c r="W61" s="37"/>
      <c r="X61" s="37"/>
      <c r="Y61" s="37"/>
      <c r="Z61" s="37"/>
      <c r="AA61" s="37"/>
      <c r="AB61" s="38"/>
      <c r="AC61" s="38"/>
      <c r="AD61" s="38"/>
      <c r="AE61" s="38"/>
      <c r="AF61" s="38"/>
      <c r="AG61" s="38"/>
      <c r="AH61" s="38"/>
    </row>
    <row r="62" spans="1:34" ht="56.25" customHeight="1">
      <c r="A62" s="22" t="s">
        <v>0</v>
      </c>
      <c r="B62" s="22" t="s">
        <v>1</v>
      </c>
      <c r="C62" s="22" t="s">
        <v>2</v>
      </c>
      <c r="D62" s="4" t="s">
        <v>3</v>
      </c>
      <c r="E62" s="23" t="s">
        <v>12</v>
      </c>
      <c r="F62" s="23" t="s">
        <v>13</v>
      </c>
      <c r="G62" s="7">
        <v>43896</v>
      </c>
      <c r="H62" s="7">
        <v>43897</v>
      </c>
      <c r="I62" s="7">
        <v>43898</v>
      </c>
      <c r="J62" s="7">
        <v>43899</v>
      </c>
      <c r="K62" s="7">
        <v>43900</v>
      </c>
      <c r="L62" s="7">
        <v>43901</v>
      </c>
      <c r="M62" s="7">
        <v>43902</v>
      </c>
      <c r="N62" s="7">
        <v>43903</v>
      </c>
      <c r="O62" s="7">
        <v>43904</v>
      </c>
      <c r="P62" s="7">
        <v>43905</v>
      </c>
      <c r="Q62" s="7">
        <v>43906</v>
      </c>
      <c r="R62" s="7">
        <v>43907</v>
      </c>
      <c r="S62" s="7">
        <v>43908</v>
      </c>
      <c r="T62" s="7">
        <v>43909</v>
      </c>
      <c r="U62" s="7">
        <v>43910</v>
      </c>
      <c r="V62" s="7">
        <v>43911</v>
      </c>
      <c r="W62" s="7">
        <v>43912</v>
      </c>
      <c r="X62" s="7">
        <v>43913</v>
      </c>
      <c r="Y62" s="7">
        <v>43914</v>
      </c>
      <c r="Z62" s="7">
        <v>43915</v>
      </c>
      <c r="AA62" s="7">
        <v>43916</v>
      </c>
      <c r="AB62" s="7">
        <v>43917</v>
      </c>
      <c r="AC62" s="7">
        <v>43918</v>
      </c>
      <c r="AD62" s="7">
        <v>43919</v>
      </c>
      <c r="AE62" s="34"/>
      <c r="AF62" s="34"/>
      <c r="AG62" s="34"/>
      <c r="AH62" s="34"/>
    </row>
    <row r="63" spans="1:34" ht="15" customHeight="1">
      <c r="A63" s="179">
        <v>1</v>
      </c>
      <c r="B63" s="188" t="s">
        <v>5</v>
      </c>
      <c r="C63" s="189"/>
      <c r="D63" s="132" t="s">
        <v>6</v>
      </c>
      <c r="E63" s="135">
        <v>4</v>
      </c>
      <c r="F63" s="135">
        <v>4</v>
      </c>
      <c r="G63" s="35">
        <v>4</v>
      </c>
      <c r="H63" s="154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1:34" ht="15" customHeight="1">
      <c r="A64" s="180"/>
      <c r="B64" s="108"/>
      <c r="C64" s="109"/>
      <c r="D64" s="132"/>
      <c r="E64" s="135"/>
      <c r="F64" s="135"/>
      <c r="G64" s="35"/>
      <c r="H64" s="36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6"/>
    </row>
    <row r="65" spans="1:34" ht="15" customHeight="1">
      <c r="A65" s="180"/>
      <c r="B65" s="188" t="s">
        <v>7</v>
      </c>
      <c r="C65" s="189"/>
      <c r="D65" s="132" t="s">
        <v>316</v>
      </c>
      <c r="E65" s="135">
        <v>6</v>
      </c>
      <c r="F65" s="135">
        <v>8</v>
      </c>
      <c r="G65" s="152">
        <v>8</v>
      </c>
      <c r="H65" s="152">
        <v>8</v>
      </c>
      <c r="I65" s="152">
        <v>6</v>
      </c>
      <c r="J65" s="154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6"/>
    </row>
    <row r="66" spans="1:34" ht="15" customHeight="1">
      <c r="A66" s="180"/>
      <c r="B66" s="126"/>
      <c r="C66" s="127"/>
      <c r="E66" s="135"/>
      <c r="F66" s="135"/>
      <c r="G66" s="36"/>
      <c r="H66" s="36"/>
      <c r="I66" s="36"/>
      <c r="J66" s="161">
        <v>-2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6"/>
    </row>
    <row r="67" spans="1:34" ht="15" customHeight="1">
      <c r="A67" s="180"/>
      <c r="B67" s="188" t="s">
        <v>309</v>
      </c>
      <c r="C67" s="189"/>
      <c r="D67" s="132" t="s">
        <v>317</v>
      </c>
      <c r="E67" s="135">
        <v>8</v>
      </c>
      <c r="F67" s="135">
        <v>8</v>
      </c>
      <c r="G67" s="153">
        <v>8</v>
      </c>
      <c r="H67" s="153">
        <v>8</v>
      </c>
      <c r="I67" s="153">
        <v>8</v>
      </c>
      <c r="J67" s="153">
        <v>4</v>
      </c>
      <c r="K67" s="154">
        <v>0</v>
      </c>
      <c r="L67" s="15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6"/>
    </row>
    <row r="68" spans="1:34" ht="15" customHeight="1">
      <c r="A68" s="180"/>
      <c r="B68" s="126"/>
      <c r="C68" s="127"/>
      <c r="D68" s="132"/>
      <c r="E68" s="135"/>
      <c r="F68" s="135"/>
      <c r="G68" s="35"/>
      <c r="H68" s="3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6"/>
    </row>
    <row r="69" spans="1:34" ht="15" customHeight="1">
      <c r="A69" s="180"/>
      <c r="B69" s="188" t="s">
        <v>8</v>
      </c>
      <c r="C69" s="189"/>
      <c r="D69" s="137" t="s">
        <v>318</v>
      </c>
      <c r="E69" s="134">
        <v>7</v>
      </c>
      <c r="F69" s="134">
        <v>6</v>
      </c>
      <c r="G69" s="134">
        <v>6</v>
      </c>
      <c r="H69" s="134">
        <v>6</v>
      </c>
      <c r="I69" s="134">
        <v>6</v>
      </c>
      <c r="J69" s="134">
        <v>6</v>
      </c>
      <c r="K69" s="134">
        <v>6</v>
      </c>
      <c r="L69" s="134">
        <v>3</v>
      </c>
      <c r="M69" s="149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6"/>
    </row>
    <row r="70" spans="1:34" ht="15" customHeight="1">
      <c r="A70" s="180"/>
      <c r="B70" s="108"/>
      <c r="C70" s="109"/>
      <c r="D70" s="137"/>
      <c r="E70" s="134"/>
      <c r="F70" s="134"/>
      <c r="G70" s="35"/>
      <c r="H70" s="35"/>
      <c r="I70" s="36"/>
      <c r="J70" s="35"/>
      <c r="K70" s="35"/>
      <c r="L70" s="35"/>
      <c r="M70" s="164">
        <v>1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6"/>
    </row>
    <row r="71" spans="1:34" ht="15" customHeight="1">
      <c r="A71" s="180"/>
      <c r="B71" s="181" t="s">
        <v>9</v>
      </c>
      <c r="C71" s="119" t="s">
        <v>297</v>
      </c>
      <c r="D71" s="132"/>
      <c r="E71" s="134">
        <v>1</v>
      </c>
      <c r="F71" s="134">
        <v>1</v>
      </c>
      <c r="G71" s="134">
        <v>1</v>
      </c>
      <c r="H71" s="134">
        <v>1</v>
      </c>
      <c r="I71" s="134">
        <v>1</v>
      </c>
      <c r="J71" s="134">
        <v>1</v>
      </c>
      <c r="K71" s="134">
        <v>1</v>
      </c>
      <c r="L71" s="134">
        <v>1</v>
      </c>
      <c r="M71" s="149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6"/>
    </row>
    <row r="72" spans="1:34" ht="15" customHeight="1">
      <c r="A72" s="180"/>
      <c r="B72" s="182"/>
      <c r="C72" s="3"/>
      <c r="E72" s="135"/>
      <c r="F72" s="135"/>
      <c r="G72" s="35"/>
      <c r="H72" s="35"/>
      <c r="I72" s="36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6"/>
    </row>
    <row r="73" spans="1:34" ht="15" customHeight="1">
      <c r="A73" s="180"/>
      <c r="B73" s="182"/>
      <c r="C73" s="107" t="s">
        <v>319</v>
      </c>
      <c r="D73" s="132"/>
      <c r="E73" s="134">
        <v>1</v>
      </c>
      <c r="F73" s="134">
        <v>1</v>
      </c>
      <c r="G73" s="134">
        <v>1</v>
      </c>
      <c r="H73" s="134">
        <v>1</v>
      </c>
      <c r="I73" s="134">
        <v>1</v>
      </c>
      <c r="J73" s="134">
        <v>1</v>
      </c>
      <c r="K73" s="134">
        <v>1</v>
      </c>
      <c r="L73" s="134">
        <v>1</v>
      </c>
      <c r="M73" s="149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6"/>
    </row>
    <row r="74" spans="1:34" ht="15" customHeight="1">
      <c r="A74" s="180"/>
      <c r="B74" s="182"/>
      <c r="C74" s="107"/>
      <c r="E74" s="135"/>
      <c r="F74" s="135"/>
      <c r="G74" s="35"/>
      <c r="H74" s="35"/>
      <c r="I74" s="36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6"/>
    </row>
    <row r="75" spans="1:34" ht="15" customHeight="1">
      <c r="A75" s="180"/>
      <c r="B75" s="182"/>
      <c r="C75" s="119" t="s">
        <v>320</v>
      </c>
      <c r="D75" s="132"/>
      <c r="E75" s="134">
        <v>1</v>
      </c>
      <c r="F75" s="134">
        <v>1</v>
      </c>
      <c r="G75" s="134">
        <v>1</v>
      </c>
      <c r="H75" s="134">
        <v>1</v>
      </c>
      <c r="I75" s="134">
        <v>1</v>
      </c>
      <c r="J75" s="134">
        <v>1</v>
      </c>
      <c r="K75" s="134">
        <v>1</v>
      </c>
      <c r="L75" s="134">
        <v>1</v>
      </c>
      <c r="M75" s="149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6"/>
    </row>
    <row r="76" spans="1:34" ht="15" customHeight="1">
      <c r="A76" s="180"/>
      <c r="B76" s="182"/>
      <c r="C76" s="107"/>
      <c r="E76" s="135"/>
      <c r="F76" s="135"/>
      <c r="G76" s="35"/>
      <c r="H76" s="35"/>
      <c r="I76" s="36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6"/>
    </row>
    <row r="77" spans="1:34" ht="15" customHeight="1">
      <c r="A77" s="180"/>
      <c r="B77" s="182"/>
      <c r="C77" s="107" t="s">
        <v>321</v>
      </c>
      <c r="D77" s="132"/>
      <c r="E77" s="134">
        <v>3</v>
      </c>
      <c r="F77" s="134">
        <v>2</v>
      </c>
      <c r="G77" s="134">
        <v>2</v>
      </c>
      <c r="H77" s="134">
        <v>2</v>
      </c>
      <c r="I77" s="134">
        <v>2</v>
      </c>
      <c r="J77" s="134">
        <v>2</v>
      </c>
      <c r="K77" s="134">
        <v>2</v>
      </c>
      <c r="L77" s="134">
        <v>2</v>
      </c>
      <c r="M77" s="14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6"/>
    </row>
    <row r="78" spans="1:34" ht="15" customHeight="1">
      <c r="A78" s="180"/>
      <c r="B78" s="182"/>
      <c r="C78" s="119"/>
      <c r="D78" s="137"/>
      <c r="E78" s="134"/>
      <c r="F78" s="134"/>
      <c r="G78" s="35"/>
      <c r="H78" s="35"/>
      <c r="I78" s="35"/>
      <c r="J78" s="35"/>
      <c r="K78" s="39"/>
      <c r="L78" s="39"/>
      <c r="M78" s="164">
        <v>1</v>
      </c>
      <c r="N78" s="39"/>
      <c r="O78" s="39"/>
      <c r="P78" s="39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6"/>
    </row>
    <row r="79" spans="1:34" ht="15" customHeight="1">
      <c r="A79" s="180"/>
      <c r="B79" s="182"/>
      <c r="C79" s="119" t="s">
        <v>322</v>
      </c>
      <c r="D79" s="132"/>
      <c r="E79" s="134">
        <v>2</v>
      </c>
      <c r="F79" s="134">
        <v>2</v>
      </c>
      <c r="G79" s="134">
        <v>2</v>
      </c>
      <c r="H79" s="134">
        <v>2</v>
      </c>
      <c r="I79" s="134">
        <v>2</v>
      </c>
      <c r="J79" s="134">
        <v>2</v>
      </c>
      <c r="K79" s="134">
        <v>2</v>
      </c>
      <c r="L79" s="134">
        <v>2</v>
      </c>
      <c r="M79" s="14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9"/>
      <c r="W79" s="39"/>
      <c r="X79" s="39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  <row r="80" spans="1:34" ht="15" customHeight="1">
      <c r="A80" s="180"/>
      <c r="B80" s="182"/>
      <c r="C80" s="130"/>
      <c r="D80" s="137"/>
      <c r="E80" s="134"/>
      <c r="F80" s="134"/>
      <c r="G80" s="35"/>
      <c r="H80" s="35"/>
      <c r="I80" s="35"/>
      <c r="J80" s="35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5"/>
      <c r="Z80" s="35"/>
      <c r="AA80" s="35"/>
      <c r="AB80" s="35"/>
      <c r="AC80" s="35"/>
      <c r="AD80" s="35"/>
      <c r="AE80" s="35"/>
      <c r="AF80" s="35"/>
      <c r="AG80" s="35"/>
      <c r="AH80" s="36"/>
    </row>
    <row r="81" spans="1:34" ht="15" customHeight="1">
      <c r="A81" s="180"/>
      <c r="B81" s="182"/>
      <c r="C81" s="130" t="s">
        <v>323</v>
      </c>
      <c r="D81" s="132"/>
      <c r="E81" s="134">
        <v>1</v>
      </c>
      <c r="F81" s="134">
        <v>1</v>
      </c>
      <c r="G81" s="134">
        <v>1</v>
      </c>
      <c r="H81" s="134">
        <v>1</v>
      </c>
      <c r="I81" s="134">
        <v>1</v>
      </c>
      <c r="J81" s="134">
        <v>1</v>
      </c>
      <c r="K81" s="134">
        <v>1</v>
      </c>
      <c r="L81" s="134">
        <v>1</v>
      </c>
      <c r="M81" s="149"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9">
        <v>0</v>
      </c>
      <c r="V81" s="39"/>
      <c r="W81" s="39"/>
      <c r="X81" s="39"/>
      <c r="Y81" s="35"/>
      <c r="Z81" s="35"/>
      <c r="AA81" s="35"/>
      <c r="AB81" s="35"/>
      <c r="AC81" s="35"/>
      <c r="AD81" s="35"/>
      <c r="AE81" s="35"/>
      <c r="AF81" s="35"/>
      <c r="AG81" s="35"/>
      <c r="AH81" s="36"/>
    </row>
    <row r="82" spans="1:34" ht="15" customHeight="1">
      <c r="A82" s="180"/>
      <c r="B82" s="183"/>
      <c r="C82" s="119"/>
      <c r="D82" s="137"/>
      <c r="E82" s="134"/>
      <c r="F82" s="134"/>
      <c r="G82" s="35"/>
      <c r="H82" s="35"/>
      <c r="I82" s="35"/>
      <c r="J82" s="35"/>
      <c r="K82" s="35"/>
      <c r="L82" s="35"/>
      <c r="M82" s="35"/>
      <c r="N82" s="35"/>
      <c r="O82" s="35"/>
      <c r="P82" s="39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6"/>
    </row>
    <row r="83" spans="1:34" ht="15" customHeight="1">
      <c r="A83" s="180"/>
      <c r="B83" s="181" t="s">
        <v>15</v>
      </c>
      <c r="C83" s="26" t="s">
        <v>298</v>
      </c>
      <c r="D83" s="132"/>
      <c r="E83" s="134">
        <v>1</v>
      </c>
      <c r="F83" s="134">
        <v>1</v>
      </c>
      <c r="G83" s="134">
        <v>1</v>
      </c>
      <c r="H83" s="134">
        <v>1</v>
      </c>
      <c r="I83" s="134">
        <v>1</v>
      </c>
      <c r="J83" s="134">
        <v>1</v>
      </c>
      <c r="K83" s="134">
        <v>1</v>
      </c>
      <c r="L83" s="134">
        <v>1</v>
      </c>
      <c r="M83" s="134">
        <v>1</v>
      </c>
      <c r="N83" s="149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6"/>
    </row>
    <row r="84" spans="1:34" ht="15" customHeight="1">
      <c r="A84" s="180"/>
      <c r="B84" s="182"/>
      <c r="C84" s="3"/>
      <c r="E84" s="135"/>
      <c r="F84" s="135"/>
      <c r="G84" s="35"/>
      <c r="H84" s="35"/>
      <c r="I84" s="35"/>
      <c r="J84" s="35"/>
      <c r="K84" s="35"/>
      <c r="L84" s="35"/>
      <c r="M84" s="35"/>
      <c r="N84" s="35"/>
      <c r="O84" s="36"/>
      <c r="P84" s="116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6"/>
    </row>
    <row r="85" spans="1:34" ht="15" customHeight="1">
      <c r="A85" s="180"/>
      <c r="B85" s="182"/>
      <c r="C85" s="26" t="s">
        <v>324</v>
      </c>
      <c r="D85" s="137"/>
      <c r="E85" s="134">
        <v>1</v>
      </c>
      <c r="F85" s="134">
        <v>1</v>
      </c>
      <c r="G85" s="134">
        <v>1</v>
      </c>
      <c r="H85" s="134">
        <v>1</v>
      </c>
      <c r="I85" s="134">
        <v>1</v>
      </c>
      <c r="J85" s="134">
        <v>1</v>
      </c>
      <c r="K85" s="134">
        <v>1</v>
      </c>
      <c r="L85" s="134">
        <v>1</v>
      </c>
      <c r="M85" s="134">
        <v>1</v>
      </c>
      <c r="N85" s="149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6"/>
    </row>
    <row r="86" spans="1:34" ht="15" customHeight="1">
      <c r="A86" s="180"/>
      <c r="B86" s="182"/>
      <c r="C86" s="3"/>
      <c r="E86" s="135"/>
      <c r="F86" s="1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9"/>
      <c r="R86" s="36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6"/>
    </row>
    <row r="87" spans="1:34" ht="15" customHeight="1">
      <c r="A87" s="180"/>
      <c r="B87" s="182"/>
      <c r="C87" s="27" t="s">
        <v>332</v>
      </c>
      <c r="D87" s="132"/>
      <c r="E87" s="134">
        <v>2</v>
      </c>
      <c r="F87" s="134">
        <v>2</v>
      </c>
      <c r="G87" s="134">
        <v>2</v>
      </c>
      <c r="H87" s="134">
        <v>2</v>
      </c>
      <c r="I87" s="134">
        <v>2</v>
      </c>
      <c r="J87" s="134">
        <v>2</v>
      </c>
      <c r="K87" s="134">
        <v>2</v>
      </c>
      <c r="L87" s="134">
        <v>2</v>
      </c>
      <c r="M87" s="134">
        <v>2</v>
      </c>
      <c r="N87" s="149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6"/>
    </row>
    <row r="88" spans="1:34" ht="15" customHeight="1">
      <c r="A88" s="180"/>
      <c r="B88" s="182"/>
      <c r="C88" s="26"/>
      <c r="E88" s="135"/>
      <c r="F88" s="1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9"/>
      <c r="R88" s="36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6"/>
    </row>
    <row r="89" spans="1:34" ht="15" customHeight="1">
      <c r="A89" s="180"/>
      <c r="B89" s="182"/>
      <c r="C89" s="27" t="s">
        <v>339</v>
      </c>
      <c r="D89" s="132"/>
      <c r="E89" s="134">
        <v>4</v>
      </c>
      <c r="F89" s="134">
        <v>3</v>
      </c>
      <c r="G89" s="134">
        <v>3</v>
      </c>
      <c r="H89" s="134">
        <v>3</v>
      </c>
      <c r="I89" s="134">
        <v>3</v>
      </c>
      <c r="J89" s="134">
        <v>3</v>
      </c>
      <c r="K89" s="134">
        <v>3</v>
      </c>
      <c r="L89" s="134">
        <v>3</v>
      </c>
      <c r="M89" s="134">
        <v>3</v>
      </c>
      <c r="N89" s="134">
        <v>3</v>
      </c>
      <c r="O89" s="149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6"/>
    </row>
    <row r="90" spans="1:34" ht="15" customHeight="1">
      <c r="A90" s="180"/>
      <c r="B90" s="182"/>
      <c r="C90" s="27"/>
      <c r="D90" s="138"/>
      <c r="E90" s="134"/>
      <c r="F90" s="134"/>
      <c r="G90" s="35"/>
      <c r="H90" s="35"/>
      <c r="I90" s="35"/>
      <c r="J90" s="35"/>
      <c r="K90" s="35"/>
      <c r="L90" s="36"/>
      <c r="M90" s="35"/>
      <c r="N90" s="35"/>
      <c r="O90" s="164">
        <v>1</v>
      </c>
      <c r="P90" s="35"/>
      <c r="Q90" s="39"/>
      <c r="R90" s="36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6"/>
    </row>
    <row r="91" spans="1:34" ht="15" customHeight="1">
      <c r="A91" s="180"/>
      <c r="B91" s="182"/>
      <c r="C91" s="27" t="s">
        <v>344</v>
      </c>
      <c r="D91" s="132"/>
      <c r="E91" s="134">
        <v>2</v>
      </c>
      <c r="F91" s="134">
        <v>3</v>
      </c>
      <c r="G91" s="134">
        <v>3</v>
      </c>
      <c r="H91" s="134">
        <v>3</v>
      </c>
      <c r="I91" s="134">
        <v>3</v>
      </c>
      <c r="J91" s="134">
        <v>3</v>
      </c>
      <c r="K91" s="134">
        <v>3</v>
      </c>
      <c r="L91" s="134">
        <v>3</v>
      </c>
      <c r="M91" s="134">
        <v>3</v>
      </c>
      <c r="N91" s="134">
        <v>3</v>
      </c>
      <c r="O91" s="134">
        <v>3</v>
      </c>
      <c r="P91" s="149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6"/>
    </row>
    <row r="92" spans="1:34" ht="15" customHeight="1">
      <c r="A92" s="180"/>
      <c r="B92" s="182"/>
      <c r="C92" s="27"/>
      <c r="D92" s="138"/>
      <c r="E92" s="134"/>
      <c r="F92" s="134"/>
      <c r="G92" s="35"/>
      <c r="H92" s="35"/>
      <c r="I92" s="35"/>
      <c r="J92" s="35"/>
      <c r="K92" s="35"/>
      <c r="L92" s="35"/>
      <c r="M92" s="35"/>
      <c r="N92" s="35"/>
      <c r="O92" s="35"/>
      <c r="P92" s="165">
        <v>-1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6"/>
    </row>
    <row r="93" spans="1:34" ht="15" customHeight="1">
      <c r="A93" s="180"/>
      <c r="B93" s="182"/>
      <c r="C93" s="27" t="s">
        <v>349</v>
      </c>
      <c r="D93" s="132"/>
      <c r="E93" s="135">
        <v>3</v>
      </c>
      <c r="F93" s="135">
        <v>2</v>
      </c>
      <c r="G93" s="153">
        <v>2</v>
      </c>
      <c r="H93" s="153">
        <v>2</v>
      </c>
      <c r="I93" s="153">
        <v>2</v>
      </c>
      <c r="J93" s="153">
        <v>2</v>
      </c>
      <c r="K93" s="153">
        <v>2</v>
      </c>
      <c r="L93" s="153">
        <v>2</v>
      </c>
      <c r="M93" s="153">
        <v>2</v>
      </c>
      <c r="N93" s="153">
        <v>2</v>
      </c>
      <c r="O93" s="153">
        <v>2</v>
      </c>
      <c r="P93" s="149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6"/>
    </row>
    <row r="94" spans="1:34" ht="15" customHeight="1">
      <c r="A94" s="180"/>
      <c r="B94" s="183"/>
      <c r="C94" s="26"/>
      <c r="D94" s="138"/>
      <c r="E94" s="134"/>
      <c r="F94" s="134"/>
      <c r="G94" s="35"/>
      <c r="H94" s="35"/>
      <c r="I94" s="35"/>
      <c r="J94" s="35"/>
      <c r="K94" s="35"/>
      <c r="L94" s="36"/>
      <c r="M94" s="35"/>
      <c r="N94" s="35"/>
      <c r="P94" s="164">
        <v>1</v>
      </c>
      <c r="Q94" s="116"/>
      <c r="R94" s="36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6"/>
    </row>
    <row r="95" spans="1:34" ht="15" customHeight="1">
      <c r="A95" s="180"/>
      <c r="B95" s="181" t="s">
        <v>31</v>
      </c>
      <c r="C95" s="26" t="s">
        <v>299</v>
      </c>
      <c r="D95" s="137"/>
      <c r="E95" s="134">
        <v>2</v>
      </c>
      <c r="F95" s="134">
        <v>2</v>
      </c>
      <c r="G95" s="134">
        <v>2</v>
      </c>
      <c r="H95" s="134">
        <v>2</v>
      </c>
      <c r="I95" s="134">
        <v>2</v>
      </c>
      <c r="J95" s="134">
        <v>2</v>
      </c>
      <c r="K95" s="134">
        <v>2</v>
      </c>
      <c r="L95" s="134">
        <v>2</v>
      </c>
      <c r="M95" s="134">
        <v>2</v>
      </c>
      <c r="N95" s="134">
        <v>2</v>
      </c>
      <c r="O95" s="134">
        <v>2</v>
      </c>
      <c r="P95" s="149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6"/>
    </row>
    <row r="96" spans="1:34" ht="15" customHeight="1">
      <c r="A96" s="180"/>
      <c r="B96" s="182"/>
      <c r="C96" s="27"/>
      <c r="D96" s="136"/>
      <c r="E96" s="135"/>
      <c r="F96" s="1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9"/>
      <c r="R96" s="36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6"/>
    </row>
    <row r="97" spans="1:34" ht="15" customHeight="1">
      <c r="A97" s="180"/>
      <c r="B97" s="182"/>
      <c r="C97" s="26" t="s">
        <v>325</v>
      </c>
      <c r="D97" s="132"/>
      <c r="E97" s="134">
        <v>2</v>
      </c>
      <c r="F97" s="134">
        <v>2</v>
      </c>
      <c r="G97" s="134">
        <v>2</v>
      </c>
      <c r="H97" s="134">
        <v>2</v>
      </c>
      <c r="I97" s="134">
        <v>2</v>
      </c>
      <c r="J97" s="134">
        <v>2</v>
      </c>
      <c r="K97" s="134">
        <v>2</v>
      </c>
      <c r="L97" s="134">
        <v>2</v>
      </c>
      <c r="M97" s="134">
        <v>2</v>
      </c>
      <c r="N97" s="134">
        <v>2</v>
      </c>
      <c r="O97" s="134">
        <v>2</v>
      </c>
      <c r="P97" s="149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117"/>
      <c r="W97" s="35"/>
      <c r="X97" s="117"/>
      <c r="Y97" s="35"/>
      <c r="Z97" s="117"/>
      <c r="AA97" s="35"/>
      <c r="AB97" s="35"/>
      <c r="AC97" s="35"/>
      <c r="AD97" s="35"/>
      <c r="AE97" s="35"/>
      <c r="AF97" s="35"/>
      <c r="AG97" s="35"/>
      <c r="AH97" s="36"/>
    </row>
    <row r="98" spans="1:34" ht="15" customHeight="1">
      <c r="A98" s="180"/>
      <c r="B98" s="182"/>
      <c r="C98" s="27"/>
      <c r="D98" s="136"/>
      <c r="E98" s="135"/>
      <c r="F98" s="1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117"/>
      <c r="S98" s="117"/>
      <c r="T98" s="117"/>
      <c r="U98" s="35"/>
      <c r="V98" s="117"/>
      <c r="W98" s="35"/>
      <c r="X98" s="117"/>
      <c r="Y98" s="35"/>
      <c r="Z98" s="117"/>
      <c r="AA98" s="35"/>
      <c r="AB98" s="35"/>
      <c r="AC98" s="35"/>
      <c r="AD98" s="35"/>
      <c r="AE98" s="35"/>
      <c r="AF98" s="35"/>
      <c r="AG98" s="35"/>
      <c r="AH98" s="36"/>
    </row>
    <row r="99" spans="1:34" ht="15" customHeight="1">
      <c r="A99" s="180"/>
      <c r="B99" s="182"/>
      <c r="C99" s="26" t="s">
        <v>333</v>
      </c>
      <c r="D99" s="132"/>
      <c r="E99" s="134">
        <v>3</v>
      </c>
      <c r="F99" s="134">
        <v>4</v>
      </c>
      <c r="G99" s="134">
        <v>4</v>
      </c>
      <c r="H99" s="134">
        <v>4</v>
      </c>
      <c r="I99" s="134">
        <v>4</v>
      </c>
      <c r="J99" s="134">
        <v>4</v>
      </c>
      <c r="K99" s="134">
        <v>4</v>
      </c>
      <c r="L99" s="134">
        <v>4</v>
      </c>
      <c r="M99" s="134">
        <v>4</v>
      </c>
      <c r="N99" s="134">
        <v>4</v>
      </c>
      <c r="O99" s="134">
        <v>4</v>
      </c>
      <c r="P99" s="149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117"/>
      <c r="W99" s="35"/>
      <c r="X99" s="117"/>
      <c r="Y99" s="35"/>
      <c r="Z99" s="117"/>
      <c r="AA99" s="35"/>
      <c r="AB99" s="35"/>
      <c r="AC99" s="35"/>
      <c r="AD99" s="35"/>
      <c r="AE99" s="35"/>
      <c r="AF99" s="35"/>
      <c r="AG99" s="35"/>
      <c r="AH99" s="36"/>
    </row>
    <row r="100" spans="1:34" ht="15" customHeight="1">
      <c r="A100" s="180"/>
      <c r="B100" s="182"/>
      <c r="C100" s="26"/>
      <c r="E100" s="135"/>
      <c r="F100" s="135"/>
      <c r="G100" s="35"/>
      <c r="H100" s="35"/>
      <c r="I100" s="35"/>
      <c r="J100" s="35"/>
      <c r="K100" s="35"/>
      <c r="L100" s="35"/>
      <c r="M100" s="35"/>
      <c r="N100" s="35"/>
      <c r="O100" s="35"/>
      <c r="P100" s="165">
        <v>-1</v>
      </c>
      <c r="Q100" s="35"/>
      <c r="R100" s="117"/>
      <c r="S100" s="117"/>
      <c r="T100" s="117"/>
      <c r="U100" s="35"/>
      <c r="V100" s="117"/>
      <c r="W100" s="35"/>
      <c r="X100" s="117"/>
      <c r="Y100" s="35"/>
      <c r="Z100" s="117"/>
      <c r="AA100" s="35"/>
      <c r="AB100" s="35"/>
      <c r="AC100" s="35"/>
      <c r="AD100" s="35"/>
      <c r="AE100" s="35"/>
      <c r="AF100" s="35"/>
      <c r="AG100" s="35"/>
      <c r="AH100" s="36"/>
    </row>
    <row r="101" spans="1:34" ht="15" customHeight="1">
      <c r="A101" s="180"/>
      <c r="B101" s="182"/>
      <c r="C101" s="26" t="s">
        <v>340</v>
      </c>
      <c r="D101" s="132"/>
      <c r="E101" s="134">
        <v>5</v>
      </c>
      <c r="F101" s="134">
        <v>4</v>
      </c>
      <c r="G101" s="134">
        <v>4</v>
      </c>
      <c r="H101" s="134">
        <v>4</v>
      </c>
      <c r="I101" s="134">
        <v>4</v>
      </c>
      <c r="J101" s="134">
        <v>4</v>
      </c>
      <c r="K101" s="134">
        <v>4</v>
      </c>
      <c r="L101" s="134">
        <v>4</v>
      </c>
      <c r="M101" s="134">
        <v>4</v>
      </c>
      <c r="N101" s="134">
        <v>4</v>
      </c>
      <c r="O101" s="134">
        <v>4</v>
      </c>
      <c r="P101" s="134">
        <v>4</v>
      </c>
      <c r="Q101" s="149">
        <v>0</v>
      </c>
      <c r="R101" s="35">
        <v>0</v>
      </c>
      <c r="S101" s="35">
        <v>0</v>
      </c>
      <c r="T101" s="35">
        <v>0</v>
      </c>
      <c r="U101" s="35">
        <v>0</v>
      </c>
      <c r="V101" s="117"/>
      <c r="W101" s="35"/>
      <c r="X101" s="117"/>
      <c r="Y101" s="35"/>
      <c r="Z101" s="117"/>
      <c r="AA101" s="35"/>
      <c r="AB101" s="35"/>
      <c r="AC101" s="35"/>
      <c r="AD101" s="35"/>
      <c r="AE101" s="35"/>
      <c r="AF101" s="35"/>
      <c r="AG101" s="35"/>
      <c r="AH101" s="36"/>
    </row>
    <row r="102" spans="1:34" ht="15" customHeight="1">
      <c r="A102" s="180"/>
      <c r="B102" s="182"/>
      <c r="C102" s="26"/>
      <c r="D102" s="138"/>
      <c r="E102" s="134"/>
      <c r="F102" s="134"/>
      <c r="G102" s="35"/>
      <c r="H102" s="35"/>
      <c r="I102" s="35"/>
      <c r="J102" s="35"/>
      <c r="K102" s="35"/>
      <c r="L102" s="35"/>
      <c r="M102" s="35"/>
      <c r="N102" s="36"/>
      <c r="O102" s="35"/>
      <c r="P102" s="35"/>
      <c r="Q102" s="164">
        <v>1</v>
      </c>
      <c r="R102" s="117"/>
      <c r="S102" s="117"/>
      <c r="T102" s="117"/>
      <c r="U102" s="35"/>
      <c r="V102" s="117"/>
      <c r="W102" s="35"/>
      <c r="X102" s="117"/>
      <c r="Y102" s="35"/>
      <c r="Z102" s="117"/>
      <c r="AA102" s="35"/>
      <c r="AB102" s="35"/>
      <c r="AC102" s="35"/>
      <c r="AD102" s="35"/>
      <c r="AE102" s="35"/>
      <c r="AF102" s="35"/>
      <c r="AG102" s="35"/>
      <c r="AH102" s="36"/>
    </row>
    <row r="103" spans="1:34" ht="15" customHeight="1">
      <c r="A103" s="180"/>
      <c r="B103" s="182"/>
      <c r="C103" s="26" t="s">
        <v>345</v>
      </c>
      <c r="D103" s="132"/>
      <c r="E103" s="134">
        <v>4</v>
      </c>
      <c r="F103" s="134">
        <v>4</v>
      </c>
      <c r="G103" s="134">
        <v>4</v>
      </c>
      <c r="H103" s="134">
        <v>4</v>
      </c>
      <c r="I103" s="134">
        <v>4</v>
      </c>
      <c r="J103" s="134">
        <v>4</v>
      </c>
      <c r="K103" s="134">
        <v>4</v>
      </c>
      <c r="L103" s="134">
        <v>4</v>
      </c>
      <c r="M103" s="134">
        <v>4</v>
      </c>
      <c r="N103" s="134">
        <v>4</v>
      </c>
      <c r="O103" s="134">
        <v>4</v>
      </c>
      <c r="P103" s="134">
        <v>4</v>
      </c>
      <c r="Q103" s="149">
        <v>0</v>
      </c>
      <c r="R103" s="35">
        <v>0</v>
      </c>
      <c r="S103" s="35">
        <v>0</v>
      </c>
      <c r="T103" s="35">
        <v>0</v>
      </c>
      <c r="U103" s="35">
        <v>0</v>
      </c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6"/>
    </row>
    <row r="104" spans="1:34" ht="15" customHeight="1">
      <c r="A104" s="180"/>
      <c r="B104" s="182"/>
      <c r="C104" s="26"/>
      <c r="D104" s="90"/>
      <c r="E104" s="134"/>
      <c r="F104" s="1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6"/>
    </row>
    <row r="105" spans="1:34" ht="15" customHeight="1">
      <c r="A105" s="180"/>
      <c r="B105" s="182"/>
      <c r="C105" s="26" t="s">
        <v>350</v>
      </c>
      <c r="D105" s="131"/>
      <c r="E105" s="134">
        <v>4</v>
      </c>
      <c r="F105" s="134">
        <v>4</v>
      </c>
      <c r="G105" s="134">
        <v>4</v>
      </c>
      <c r="H105" s="134">
        <v>4</v>
      </c>
      <c r="I105" s="134">
        <v>4</v>
      </c>
      <c r="J105" s="134">
        <v>4</v>
      </c>
      <c r="K105" s="134">
        <v>4</v>
      </c>
      <c r="L105" s="134">
        <v>4</v>
      </c>
      <c r="M105" s="134">
        <v>4</v>
      </c>
      <c r="N105" s="134">
        <v>4</v>
      </c>
      <c r="O105" s="134">
        <v>4</v>
      </c>
      <c r="P105" s="134">
        <v>4</v>
      </c>
      <c r="Q105" s="134">
        <v>4</v>
      </c>
      <c r="R105" s="149">
        <v>0</v>
      </c>
      <c r="S105" s="35">
        <v>0</v>
      </c>
      <c r="T105" s="35">
        <v>0</v>
      </c>
      <c r="U105" s="35">
        <v>0</v>
      </c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6"/>
    </row>
    <row r="106" spans="1:34" ht="15" customHeight="1">
      <c r="A106" s="180"/>
      <c r="B106" s="183"/>
      <c r="C106" s="26"/>
      <c r="D106" s="90"/>
      <c r="E106" s="134"/>
      <c r="F106" s="134"/>
      <c r="G106" s="35"/>
      <c r="H106" s="35"/>
      <c r="I106" s="35"/>
      <c r="J106" s="35"/>
      <c r="K106" s="35"/>
      <c r="L106" s="35"/>
      <c r="M106" s="35"/>
      <c r="N106" s="36"/>
      <c r="O106" s="35"/>
      <c r="P106" s="35"/>
      <c r="Q106" s="35"/>
      <c r="R106" s="117"/>
      <c r="S106" s="117"/>
      <c r="T106" s="117"/>
      <c r="U106" s="35"/>
      <c r="V106" s="117"/>
      <c r="W106" s="35"/>
      <c r="X106" s="117"/>
      <c r="Y106" s="35"/>
      <c r="Z106" s="117"/>
      <c r="AA106" s="35"/>
      <c r="AB106" s="35"/>
      <c r="AC106" s="35"/>
      <c r="AD106" s="35"/>
      <c r="AE106" s="35"/>
      <c r="AF106" s="35"/>
      <c r="AG106" s="35"/>
      <c r="AH106" s="36"/>
    </row>
    <row r="107" spans="1:34" ht="15" customHeight="1">
      <c r="A107" s="180"/>
      <c r="B107" s="181" t="s">
        <v>32</v>
      </c>
      <c r="C107" s="26" t="s">
        <v>305</v>
      </c>
      <c r="D107" s="114"/>
      <c r="E107" s="134">
        <v>1</v>
      </c>
      <c r="F107" s="134">
        <v>1</v>
      </c>
      <c r="G107" s="134">
        <v>1</v>
      </c>
      <c r="H107" s="134">
        <v>1</v>
      </c>
      <c r="I107" s="134">
        <v>1</v>
      </c>
      <c r="J107" s="134">
        <v>1</v>
      </c>
      <c r="K107" s="134">
        <v>1</v>
      </c>
      <c r="L107" s="134">
        <v>1</v>
      </c>
      <c r="M107" s="134">
        <v>1</v>
      </c>
      <c r="N107" s="134">
        <v>1</v>
      </c>
      <c r="O107" s="134">
        <v>1</v>
      </c>
      <c r="P107" s="134">
        <v>1</v>
      </c>
      <c r="Q107" s="134">
        <v>1</v>
      </c>
      <c r="R107" s="149">
        <v>0</v>
      </c>
      <c r="S107" s="117">
        <v>0</v>
      </c>
      <c r="T107" s="117">
        <v>0</v>
      </c>
      <c r="U107" s="117">
        <v>0</v>
      </c>
      <c r="V107" s="117"/>
      <c r="W107" s="35"/>
      <c r="X107" s="117"/>
      <c r="Y107" s="35"/>
      <c r="Z107" s="117"/>
      <c r="AA107" s="35"/>
      <c r="AB107" s="35"/>
      <c r="AC107" s="35"/>
      <c r="AD107" s="35"/>
      <c r="AE107" s="35"/>
      <c r="AF107" s="35"/>
      <c r="AG107" s="35"/>
      <c r="AH107" s="36"/>
    </row>
    <row r="108" spans="1:34" ht="15" customHeight="1">
      <c r="A108" s="180"/>
      <c r="B108" s="182"/>
      <c r="C108" s="26"/>
      <c r="D108" s="135"/>
      <c r="E108" s="135"/>
      <c r="F108" s="1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9"/>
      <c r="S108" s="117"/>
      <c r="T108" s="117"/>
      <c r="U108" s="35"/>
      <c r="V108" s="117"/>
      <c r="W108" s="35"/>
      <c r="X108" s="117"/>
      <c r="Y108" s="35"/>
      <c r="Z108" s="117"/>
      <c r="AA108" s="35"/>
      <c r="AB108" s="35"/>
      <c r="AC108" s="35"/>
      <c r="AD108" s="35"/>
      <c r="AE108" s="35"/>
      <c r="AF108" s="35"/>
      <c r="AG108" s="35"/>
      <c r="AH108" s="36"/>
    </row>
    <row r="109" spans="1:34" ht="15" customHeight="1">
      <c r="A109" s="180"/>
      <c r="B109" s="182"/>
      <c r="C109" s="26" t="s">
        <v>329</v>
      </c>
      <c r="D109" s="114"/>
      <c r="E109" s="134">
        <v>1</v>
      </c>
      <c r="F109" s="134">
        <v>1</v>
      </c>
      <c r="G109" s="134">
        <v>1</v>
      </c>
      <c r="H109" s="134">
        <v>1</v>
      </c>
      <c r="I109" s="134">
        <v>1</v>
      </c>
      <c r="J109" s="134">
        <v>1</v>
      </c>
      <c r="K109" s="134">
        <v>1</v>
      </c>
      <c r="L109" s="134">
        <v>1</v>
      </c>
      <c r="M109" s="134">
        <v>1</v>
      </c>
      <c r="N109" s="134">
        <v>1</v>
      </c>
      <c r="O109" s="134">
        <v>1</v>
      </c>
      <c r="P109" s="134">
        <v>1</v>
      </c>
      <c r="Q109" s="134">
        <v>1</v>
      </c>
      <c r="R109" s="149">
        <v>0</v>
      </c>
      <c r="S109" s="35">
        <v>0</v>
      </c>
      <c r="T109" s="35">
        <v>0</v>
      </c>
      <c r="U109" s="35">
        <v>0</v>
      </c>
      <c r="V109" s="36"/>
      <c r="W109" s="35"/>
      <c r="X109" s="36"/>
      <c r="Y109" s="35"/>
      <c r="Z109" s="36"/>
      <c r="AA109" s="35"/>
      <c r="AB109" s="35"/>
      <c r="AC109" s="35"/>
      <c r="AD109" s="35"/>
      <c r="AE109" s="35"/>
      <c r="AF109" s="35"/>
      <c r="AG109" s="35"/>
      <c r="AH109" s="36"/>
    </row>
    <row r="110" spans="1:34" ht="15" customHeight="1">
      <c r="A110" s="180"/>
      <c r="B110" s="182"/>
      <c r="C110" s="26"/>
      <c r="D110" s="135"/>
      <c r="E110" s="135"/>
      <c r="F110" s="135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5"/>
      <c r="AB110" s="35"/>
      <c r="AC110" s="35"/>
      <c r="AD110" s="35"/>
      <c r="AE110" s="35"/>
      <c r="AF110" s="35"/>
      <c r="AG110" s="35"/>
      <c r="AH110" s="36"/>
    </row>
    <row r="111" spans="1:34" ht="15" customHeight="1">
      <c r="A111" s="180"/>
      <c r="B111" s="182"/>
      <c r="C111" s="119" t="s">
        <v>337</v>
      </c>
      <c r="D111" s="114"/>
      <c r="E111" s="134">
        <v>1</v>
      </c>
      <c r="F111" s="134">
        <v>2</v>
      </c>
      <c r="G111" s="134">
        <v>2</v>
      </c>
      <c r="H111" s="134">
        <v>2</v>
      </c>
      <c r="I111" s="134">
        <v>2</v>
      </c>
      <c r="J111" s="134">
        <v>2</v>
      </c>
      <c r="K111" s="134">
        <v>2</v>
      </c>
      <c r="L111" s="134">
        <v>2</v>
      </c>
      <c r="M111" s="134">
        <v>2</v>
      </c>
      <c r="N111" s="134">
        <v>2</v>
      </c>
      <c r="O111" s="134">
        <v>2</v>
      </c>
      <c r="P111" s="134">
        <v>2</v>
      </c>
      <c r="Q111" s="134">
        <v>2</v>
      </c>
      <c r="R111" s="149">
        <v>0</v>
      </c>
      <c r="S111" s="35">
        <v>0</v>
      </c>
      <c r="T111" s="35">
        <v>0</v>
      </c>
      <c r="U111" s="35">
        <v>0</v>
      </c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6"/>
    </row>
    <row r="112" spans="1:34" ht="15" customHeight="1">
      <c r="A112" s="180"/>
      <c r="B112" s="182"/>
      <c r="C112" s="3"/>
      <c r="D112" s="135"/>
      <c r="E112" s="135"/>
      <c r="F112" s="1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165">
        <v>-1</v>
      </c>
      <c r="S112" s="117"/>
      <c r="T112" s="36"/>
      <c r="U112" s="35"/>
      <c r="V112" s="36"/>
      <c r="W112" s="35"/>
      <c r="X112" s="36"/>
      <c r="Y112" s="35"/>
      <c r="Z112" s="36"/>
      <c r="AA112" s="35"/>
      <c r="AB112" s="35"/>
      <c r="AC112" s="35"/>
      <c r="AD112" s="35"/>
      <c r="AE112" s="35"/>
      <c r="AF112" s="35"/>
      <c r="AG112" s="35"/>
      <c r="AH112" s="36"/>
    </row>
    <row r="113" spans="1:34" ht="15" customHeight="1">
      <c r="A113" s="180"/>
      <c r="B113" s="182"/>
      <c r="C113" s="107" t="s">
        <v>341</v>
      </c>
      <c r="D113" s="114"/>
      <c r="E113" s="134">
        <v>1</v>
      </c>
      <c r="F113" s="134">
        <v>2</v>
      </c>
      <c r="G113" s="134">
        <v>2</v>
      </c>
      <c r="H113" s="134">
        <v>2</v>
      </c>
      <c r="I113" s="134">
        <v>2</v>
      </c>
      <c r="J113" s="134">
        <v>2</v>
      </c>
      <c r="K113" s="134">
        <v>2</v>
      </c>
      <c r="L113" s="134">
        <v>2</v>
      </c>
      <c r="M113" s="134">
        <v>2</v>
      </c>
      <c r="N113" s="134">
        <v>2</v>
      </c>
      <c r="O113" s="134">
        <v>2</v>
      </c>
      <c r="P113" s="134">
        <v>2</v>
      </c>
      <c r="Q113" s="134">
        <v>2</v>
      </c>
      <c r="R113" s="149">
        <v>0</v>
      </c>
      <c r="S113" s="35">
        <v>0</v>
      </c>
      <c r="T113" s="35">
        <v>0</v>
      </c>
      <c r="U113" s="35">
        <v>0</v>
      </c>
      <c r="V113" s="36"/>
      <c r="W113" s="35"/>
      <c r="X113" s="36"/>
      <c r="Y113" s="35"/>
      <c r="Z113" s="36"/>
      <c r="AA113" s="35"/>
      <c r="AB113" s="35"/>
      <c r="AC113" s="35"/>
      <c r="AD113" s="35"/>
      <c r="AE113" s="35"/>
      <c r="AF113" s="35"/>
      <c r="AG113" s="35"/>
      <c r="AH113" s="36"/>
    </row>
    <row r="114" spans="1:34" ht="15" customHeight="1">
      <c r="A114" s="180"/>
      <c r="B114" s="182"/>
      <c r="C114" s="107"/>
      <c r="D114" s="90"/>
      <c r="E114" s="134"/>
      <c r="F114" s="1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165">
        <v>-1</v>
      </c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6"/>
    </row>
    <row r="115" spans="1:34" ht="15" customHeight="1">
      <c r="A115" s="180"/>
      <c r="B115" s="182"/>
      <c r="C115" s="119" t="s">
        <v>346</v>
      </c>
      <c r="D115" s="131"/>
      <c r="E115" s="134">
        <v>2</v>
      </c>
      <c r="F115" s="134">
        <v>2</v>
      </c>
      <c r="G115" s="134">
        <v>2</v>
      </c>
      <c r="H115" s="134">
        <v>2</v>
      </c>
      <c r="I115" s="134">
        <v>2</v>
      </c>
      <c r="J115" s="134">
        <v>2</v>
      </c>
      <c r="K115" s="134">
        <v>2</v>
      </c>
      <c r="L115" s="134">
        <v>2</v>
      </c>
      <c r="M115" s="134">
        <v>2</v>
      </c>
      <c r="N115" s="134">
        <v>2</v>
      </c>
      <c r="O115" s="134">
        <v>2</v>
      </c>
      <c r="P115" s="134">
        <v>2</v>
      </c>
      <c r="Q115" s="134">
        <v>2</v>
      </c>
      <c r="R115" s="149">
        <v>0</v>
      </c>
      <c r="S115" s="35">
        <v>0</v>
      </c>
      <c r="T115" s="35">
        <v>0</v>
      </c>
      <c r="U115" s="35">
        <v>0</v>
      </c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6"/>
    </row>
    <row r="116" spans="1:34" ht="15" customHeight="1">
      <c r="A116" s="180"/>
      <c r="B116" s="182"/>
      <c r="C116" s="130"/>
      <c r="D116" s="90"/>
      <c r="E116" s="134"/>
      <c r="F116" s="1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6"/>
    </row>
    <row r="117" spans="1:34" ht="15" customHeight="1">
      <c r="A117" s="180"/>
      <c r="B117" s="182"/>
      <c r="C117" s="130" t="s">
        <v>351</v>
      </c>
      <c r="D117" s="114"/>
      <c r="E117" s="135">
        <v>2</v>
      </c>
      <c r="F117" s="135">
        <v>2</v>
      </c>
      <c r="G117" s="153">
        <v>2</v>
      </c>
      <c r="H117" s="153">
        <v>2</v>
      </c>
      <c r="I117" s="153">
        <v>2</v>
      </c>
      <c r="J117" s="153">
        <v>2</v>
      </c>
      <c r="K117" s="153">
        <v>2</v>
      </c>
      <c r="L117" s="153">
        <v>2</v>
      </c>
      <c r="M117" s="153">
        <v>2</v>
      </c>
      <c r="N117" s="153">
        <v>2</v>
      </c>
      <c r="O117" s="153">
        <v>2</v>
      </c>
      <c r="P117" s="153">
        <v>2</v>
      </c>
      <c r="Q117" s="153">
        <v>2</v>
      </c>
      <c r="R117" s="149">
        <v>0</v>
      </c>
      <c r="S117" s="35">
        <v>0</v>
      </c>
      <c r="T117" s="35">
        <v>0</v>
      </c>
      <c r="U117" s="35">
        <v>0</v>
      </c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6"/>
    </row>
    <row r="118" spans="1:34" ht="15" customHeight="1">
      <c r="A118" s="180"/>
      <c r="B118" s="183"/>
      <c r="C118" s="26"/>
      <c r="D118" s="90"/>
      <c r="E118" s="134"/>
      <c r="F118" s="1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117"/>
      <c r="T118" s="36"/>
      <c r="U118" s="35"/>
      <c r="V118" s="36"/>
      <c r="W118" s="35"/>
      <c r="X118" s="36"/>
      <c r="Y118" s="35"/>
      <c r="Z118" s="36"/>
      <c r="AA118" s="35"/>
      <c r="AB118" s="35"/>
      <c r="AC118" s="35"/>
      <c r="AD118" s="35"/>
      <c r="AE118" s="35"/>
      <c r="AF118" s="35"/>
      <c r="AG118" s="35"/>
      <c r="AH118" s="36"/>
    </row>
    <row r="119" spans="1:34" ht="15" customHeight="1">
      <c r="A119" s="180"/>
      <c r="B119" s="181" t="s">
        <v>10</v>
      </c>
      <c r="C119" s="26" t="s">
        <v>306</v>
      </c>
      <c r="D119" s="114"/>
      <c r="E119" s="135">
        <v>1</v>
      </c>
      <c r="F119" s="135">
        <v>2</v>
      </c>
      <c r="G119" s="163">
        <v>2</v>
      </c>
      <c r="H119" s="163">
        <v>2</v>
      </c>
      <c r="I119" s="163">
        <v>2</v>
      </c>
      <c r="J119" s="163">
        <v>2</v>
      </c>
      <c r="K119" s="163">
        <v>2</v>
      </c>
      <c r="L119" s="163">
        <v>2</v>
      </c>
      <c r="M119" s="163">
        <v>2</v>
      </c>
      <c r="N119" s="163">
        <v>2</v>
      </c>
      <c r="O119" s="163">
        <v>2</v>
      </c>
      <c r="P119" s="163">
        <v>2</v>
      </c>
      <c r="Q119" s="163">
        <v>2</v>
      </c>
      <c r="R119" s="163">
        <v>2</v>
      </c>
      <c r="S119" s="149">
        <v>0</v>
      </c>
      <c r="T119" s="36">
        <v>0</v>
      </c>
      <c r="U119" s="35">
        <v>0</v>
      </c>
      <c r="V119" s="36"/>
      <c r="W119" s="35"/>
      <c r="X119" s="36"/>
      <c r="Y119" s="35"/>
      <c r="Z119" s="36"/>
      <c r="AA119" s="35"/>
      <c r="AB119" s="35"/>
      <c r="AC119" s="35"/>
      <c r="AD119" s="35"/>
      <c r="AE119" s="35"/>
      <c r="AF119" s="35"/>
      <c r="AG119" s="35"/>
      <c r="AH119" s="36"/>
    </row>
    <row r="120" spans="1:34" ht="15" customHeight="1">
      <c r="A120" s="180"/>
      <c r="B120" s="182"/>
      <c r="C120" s="3"/>
      <c r="D120" s="135"/>
      <c r="E120" s="135"/>
      <c r="F120" s="135"/>
      <c r="G120" s="35"/>
      <c r="H120" s="36"/>
      <c r="I120" s="35"/>
      <c r="J120" s="36"/>
      <c r="K120" s="35"/>
      <c r="L120" s="36"/>
      <c r="M120" s="35"/>
      <c r="N120" s="36"/>
      <c r="O120" s="35"/>
      <c r="P120" s="36"/>
      <c r="Q120" s="35"/>
      <c r="R120" s="36"/>
      <c r="S120" s="165">
        <v>-1</v>
      </c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6"/>
    </row>
    <row r="121" spans="1:34" ht="15" customHeight="1">
      <c r="A121" s="180"/>
      <c r="B121" s="182"/>
      <c r="C121" s="26" t="s">
        <v>330</v>
      </c>
      <c r="D121" s="114"/>
      <c r="E121" s="135">
        <v>2</v>
      </c>
      <c r="F121" s="135">
        <v>2</v>
      </c>
      <c r="G121" s="163">
        <v>2</v>
      </c>
      <c r="H121" s="163">
        <v>2</v>
      </c>
      <c r="I121" s="163">
        <v>2</v>
      </c>
      <c r="J121" s="163">
        <v>2</v>
      </c>
      <c r="K121" s="163">
        <v>2</v>
      </c>
      <c r="L121" s="163">
        <v>2</v>
      </c>
      <c r="M121" s="163">
        <v>2</v>
      </c>
      <c r="N121" s="163">
        <v>2</v>
      </c>
      <c r="O121" s="163">
        <v>2</v>
      </c>
      <c r="P121" s="163">
        <v>2</v>
      </c>
      <c r="Q121" s="163">
        <v>2</v>
      </c>
      <c r="R121" s="163">
        <v>2</v>
      </c>
      <c r="S121" s="149">
        <v>0</v>
      </c>
      <c r="T121" s="35">
        <v>0</v>
      </c>
      <c r="U121" s="117">
        <v>0</v>
      </c>
      <c r="V121" s="35"/>
      <c r="W121" s="117"/>
      <c r="X121" s="35"/>
      <c r="Y121" s="117"/>
      <c r="Z121" s="35"/>
      <c r="AA121" s="35"/>
      <c r="AB121" s="35"/>
      <c r="AC121" s="35"/>
      <c r="AD121" s="35"/>
      <c r="AE121" s="35"/>
      <c r="AF121" s="35"/>
      <c r="AG121" s="35"/>
      <c r="AH121" s="36"/>
    </row>
    <row r="122" spans="1:34" ht="15" customHeight="1">
      <c r="A122" s="180"/>
      <c r="B122" s="182"/>
      <c r="C122" s="3"/>
      <c r="D122" s="135"/>
      <c r="E122" s="135"/>
      <c r="F122" s="135"/>
      <c r="G122" s="35"/>
      <c r="H122" s="36"/>
      <c r="I122" s="35"/>
      <c r="J122" s="36"/>
      <c r="K122" s="35"/>
      <c r="L122" s="36"/>
      <c r="M122" s="35"/>
      <c r="N122" s="36"/>
      <c r="O122" s="35"/>
      <c r="P122" s="36"/>
      <c r="Q122" s="35"/>
      <c r="R122" s="36"/>
      <c r="S122" s="35"/>
      <c r="T122" s="35"/>
      <c r="U122" s="36"/>
      <c r="V122" s="35"/>
      <c r="W122" s="36"/>
      <c r="X122" s="35"/>
      <c r="Y122" s="36"/>
      <c r="Z122" s="35"/>
      <c r="AA122" s="35"/>
      <c r="AB122" s="35"/>
      <c r="AC122" s="35"/>
      <c r="AD122" s="35"/>
      <c r="AE122" s="35"/>
      <c r="AF122" s="35"/>
      <c r="AG122" s="35"/>
      <c r="AH122" s="36"/>
    </row>
    <row r="123" spans="1:34" ht="15" customHeight="1">
      <c r="A123" s="180"/>
      <c r="B123" s="182"/>
      <c r="C123" s="26" t="s">
        <v>338</v>
      </c>
      <c r="D123" s="114"/>
      <c r="E123" s="135">
        <v>3</v>
      </c>
      <c r="F123" s="135">
        <v>4</v>
      </c>
      <c r="G123" s="163">
        <v>4</v>
      </c>
      <c r="H123" s="163">
        <v>4</v>
      </c>
      <c r="I123" s="163">
        <v>4</v>
      </c>
      <c r="J123" s="163">
        <v>4</v>
      </c>
      <c r="K123" s="163">
        <v>4</v>
      </c>
      <c r="L123" s="163">
        <v>4</v>
      </c>
      <c r="M123" s="163">
        <v>4</v>
      </c>
      <c r="N123" s="163">
        <v>4</v>
      </c>
      <c r="O123" s="163">
        <v>4</v>
      </c>
      <c r="P123" s="163">
        <v>4</v>
      </c>
      <c r="Q123" s="163">
        <v>4</v>
      </c>
      <c r="R123" s="163">
        <v>4</v>
      </c>
      <c r="S123" s="149">
        <v>0</v>
      </c>
      <c r="T123" s="35">
        <v>0</v>
      </c>
      <c r="U123" s="36">
        <v>0</v>
      </c>
      <c r="V123" s="35"/>
      <c r="W123" s="36"/>
      <c r="X123" s="35"/>
      <c r="Y123" s="36"/>
      <c r="Z123" s="35"/>
      <c r="AA123" s="35"/>
      <c r="AB123" s="35"/>
      <c r="AC123" s="35"/>
      <c r="AD123" s="35"/>
      <c r="AE123" s="35"/>
      <c r="AF123" s="35"/>
      <c r="AG123" s="35"/>
      <c r="AH123" s="36"/>
    </row>
    <row r="124" spans="1:34" ht="15" customHeight="1">
      <c r="A124" s="180"/>
      <c r="B124" s="182"/>
      <c r="C124" s="26"/>
      <c r="D124" s="135"/>
      <c r="E124" s="135"/>
      <c r="F124" s="1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165">
        <v>-1</v>
      </c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6"/>
    </row>
    <row r="125" spans="1:34" ht="15" customHeight="1">
      <c r="A125" s="180"/>
      <c r="B125" s="182"/>
      <c r="C125" s="26" t="s">
        <v>342</v>
      </c>
      <c r="D125" s="131"/>
      <c r="E125" s="135">
        <v>3</v>
      </c>
      <c r="F125" s="135">
        <v>4</v>
      </c>
      <c r="G125" s="163">
        <v>4</v>
      </c>
      <c r="H125" s="163">
        <v>4</v>
      </c>
      <c r="I125" s="163">
        <v>4</v>
      </c>
      <c r="J125" s="163">
        <v>4</v>
      </c>
      <c r="K125" s="163">
        <v>4</v>
      </c>
      <c r="L125" s="163">
        <v>4</v>
      </c>
      <c r="M125" s="163">
        <v>4</v>
      </c>
      <c r="N125" s="163">
        <v>4</v>
      </c>
      <c r="O125" s="163">
        <v>4</v>
      </c>
      <c r="P125" s="163">
        <v>4</v>
      </c>
      <c r="Q125" s="163">
        <v>4</v>
      </c>
      <c r="R125" s="163">
        <v>4</v>
      </c>
      <c r="S125" s="149">
        <v>0</v>
      </c>
      <c r="T125" s="35">
        <v>0</v>
      </c>
      <c r="U125" s="35">
        <v>0</v>
      </c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6"/>
    </row>
    <row r="126" spans="1:34" ht="15" customHeight="1">
      <c r="A126" s="180"/>
      <c r="B126" s="182"/>
      <c r="C126" s="26"/>
      <c r="D126" s="90"/>
      <c r="E126" s="134"/>
      <c r="F126" s="134"/>
      <c r="G126" s="35"/>
      <c r="H126" s="36"/>
      <c r="I126" s="35"/>
      <c r="J126" s="36"/>
      <c r="K126" s="35"/>
      <c r="L126" s="36"/>
      <c r="M126" s="35"/>
      <c r="N126" s="36"/>
      <c r="O126" s="35"/>
      <c r="P126" s="36"/>
      <c r="Q126" s="35"/>
      <c r="R126" s="36"/>
      <c r="S126" s="165">
        <v>-1</v>
      </c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6"/>
    </row>
    <row r="127" spans="1:34" ht="15" customHeight="1">
      <c r="A127" s="180"/>
      <c r="B127" s="182"/>
      <c r="C127" s="26" t="s">
        <v>347</v>
      </c>
      <c r="D127" s="114"/>
      <c r="E127" s="135">
        <v>4</v>
      </c>
      <c r="F127" s="135">
        <v>4</v>
      </c>
      <c r="G127" s="163">
        <v>4</v>
      </c>
      <c r="H127" s="163">
        <v>4</v>
      </c>
      <c r="I127" s="163">
        <v>4</v>
      </c>
      <c r="J127" s="163">
        <v>4</v>
      </c>
      <c r="K127" s="163">
        <v>4</v>
      </c>
      <c r="L127" s="163">
        <v>4</v>
      </c>
      <c r="M127" s="163">
        <v>4</v>
      </c>
      <c r="N127" s="163">
        <v>4</v>
      </c>
      <c r="O127" s="163">
        <v>4</v>
      </c>
      <c r="P127" s="163">
        <v>4</v>
      </c>
      <c r="Q127" s="163">
        <v>4</v>
      </c>
      <c r="R127" s="163">
        <v>4</v>
      </c>
      <c r="S127" s="163">
        <v>4</v>
      </c>
      <c r="T127" s="149">
        <v>0</v>
      </c>
      <c r="U127" s="35">
        <v>0</v>
      </c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6"/>
    </row>
    <row r="128" spans="1:34" ht="15" customHeight="1">
      <c r="A128" s="180"/>
      <c r="B128" s="182"/>
      <c r="C128" s="26"/>
      <c r="D128" s="131"/>
      <c r="E128" s="134"/>
      <c r="F128" s="134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6"/>
    </row>
    <row r="129" spans="1:34" ht="15" customHeight="1">
      <c r="A129" s="180"/>
      <c r="B129" s="182"/>
      <c r="C129" s="26" t="s">
        <v>352</v>
      </c>
      <c r="D129" s="114"/>
      <c r="E129" s="135">
        <v>4</v>
      </c>
      <c r="F129" s="135">
        <v>4</v>
      </c>
      <c r="G129" s="163">
        <v>4</v>
      </c>
      <c r="H129" s="163">
        <v>4</v>
      </c>
      <c r="I129" s="163">
        <v>4</v>
      </c>
      <c r="J129" s="163">
        <v>4</v>
      </c>
      <c r="K129" s="163">
        <v>4</v>
      </c>
      <c r="L129" s="163">
        <v>4</v>
      </c>
      <c r="M129" s="163">
        <v>4</v>
      </c>
      <c r="N129" s="163">
        <v>4</v>
      </c>
      <c r="O129" s="163">
        <v>4</v>
      </c>
      <c r="P129" s="163">
        <v>4</v>
      </c>
      <c r="Q129" s="163">
        <v>4</v>
      </c>
      <c r="R129" s="163">
        <v>4</v>
      </c>
      <c r="S129" s="163">
        <v>4</v>
      </c>
      <c r="T129" s="149">
        <v>0</v>
      </c>
      <c r="U129" s="35">
        <v>0</v>
      </c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6"/>
    </row>
    <row r="130" spans="1:34" ht="15" customHeight="1">
      <c r="A130" s="180"/>
      <c r="B130" s="183"/>
      <c r="C130" s="26"/>
      <c r="D130" s="90"/>
      <c r="E130" s="134"/>
      <c r="F130" s="134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6"/>
    </row>
    <row r="131" spans="1:34" ht="15" customHeight="1">
      <c r="A131" s="180"/>
      <c r="B131" s="181" t="s">
        <v>11</v>
      </c>
      <c r="C131" s="26" t="s">
        <v>307</v>
      </c>
      <c r="D131" s="114"/>
      <c r="E131" s="134">
        <v>0.5</v>
      </c>
      <c r="F131" s="134">
        <v>1</v>
      </c>
      <c r="G131" s="134">
        <v>1</v>
      </c>
      <c r="H131" s="134">
        <v>1</v>
      </c>
      <c r="I131" s="134">
        <v>1</v>
      </c>
      <c r="J131" s="134">
        <v>1</v>
      </c>
      <c r="K131" s="134">
        <v>1</v>
      </c>
      <c r="L131" s="134">
        <v>1</v>
      </c>
      <c r="M131" s="134">
        <v>1</v>
      </c>
      <c r="N131" s="134">
        <v>1</v>
      </c>
      <c r="O131" s="134">
        <v>1</v>
      </c>
      <c r="P131" s="134">
        <v>1</v>
      </c>
      <c r="Q131" s="134">
        <v>1</v>
      </c>
      <c r="R131" s="134">
        <v>1</v>
      </c>
      <c r="S131" s="134">
        <v>1</v>
      </c>
      <c r="T131" s="149">
        <v>0</v>
      </c>
      <c r="U131" s="35">
        <v>0</v>
      </c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6"/>
    </row>
    <row r="132" spans="1:34" ht="15" customHeight="1">
      <c r="A132" s="180"/>
      <c r="B132" s="182"/>
      <c r="C132" s="26"/>
      <c r="D132" s="135"/>
      <c r="E132" s="134"/>
      <c r="F132" s="134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165">
        <v>-0.5</v>
      </c>
      <c r="U132" s="117"/>
      <c r="V132" s="117"/>
      <c r="W132" s="117"/>
      <c r="X132" s="117"/>
      <c r="Y132" s="117"/>
      <c r="Z132" s="117"/>
      <c r="AA132" s="35"/>
      <c r="AB132" s="35"/>
      <c r="AC132" s="35"/>
      <c r="AD132" s="35"/>
      <c r="AE132" s="35"/>
      <c r="AF132" s="35"/>
      <c r="AG132" s="35"/>
      <c r="AH132" s="36"/>
    </row>
    <row r="133" spans="1:34" ht="15" customHeight="1">
      <c r="A133" s="180"/>
      <c r="B133" s="182"/>
      <c r="C133" s="26" t="s">
        <v>331</v>
      </c>
      <c r="D133" s="114"/>
      <c r="E133" s="134">
        <v>0.5</v>
      </c>
      <c r="F133" s="134">
        <v>1</v>
      </c>
      <c r="G133" s="134">
        <v>1</v>
      </c>
      <c r="H133" s="134">
        <v>1</v>
      </c>
      <c r="I133" s="134">
        <v>1</v>
      </c>
      <c r="J133" s="134">
        <v>1</v>
      </c>
      <c r="K133" s="134">
        <v>1</v>
      </c>
      <c r="L133" s="134">
        <v>1</v>
      </c>
      <c r="M133" s="134">
        <v>1</v>
      </c>
      <c r="N133" s="134">
        <v>1</v>
      </c>
      <c r="O133" s="134">
        <v>1</v>
      </c>
      <c r="P133" s="134">
        <v>1</v>
      </c>
      <c r="Q133" s="134">
        <v>1</v>
      </c>
      <c r="R133" s="134">
        <v>1</v>
      </c>
      <c r="S133" s="134">
        <v>1</v>
      </c>
      <c r="T133" s="149">
        <v>0</v>
      </c>
      <c r="U133" s="35">
        <v>0</v>
      </c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6"/>
    </row>
    <row r="134" spans="1:34" ht="15" customHeight="1">
      <c r="A134" s="180"/>
      <c r="B134" s="182"/>
      <c r="C134" s="26"/>
      <c r="D134" s="135"/>
      <c r="E134" s="134"/>
      <c r="F134" s="134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165">
        <v>-0.5</v>
      </c>
      <c r="U134" s="117"/>
      <c r="V134" s="35"/>
      <c r="W134" s="117"/>
      <c r="X134" s="35"/>
      <c r="Y134" s="117"/>
      <c r="Z134" s="35"/>
      <c r="AA134" s="35"/>
      <c r="AB134" s="35"/>
      <c r="AC134" s="35"/>
      <c r="AD134" s="35"/>
      <c r="AE134" s="35"/>
      <c r="AF134" s="35"/>
      <c r="AG134" s="35"/>
      <c r="AH134" s="36"/>
    </row>
    <row r="135" spans="1:34" ht="15" customHeight="1">
      <c r="A135" s="180"/>
      <c r="B135" s="182"/>
      <c r="C135" s="26" t="s">
        <v>336</v>
      </c>
      <c r="D135" s="131"/>
      <c r="E135" s="134">
        <v>0.5</v>
      </c>
      <c r="F135" s="134">
        <v>1</v>
      </c>
      <c r="G135" s="134">
        <v>1</v>
      </c>
      <c r="H135" s="134">
        <v>1</v>
      </c>
      <c r="I135" s="134">
        <v>1</v>
      </c>
      <c r="J135" s="134">
        <v>1</v>
      </c>
      <c r="K135" s="134">
        <v>1</v>
      </c>
      <c r="L135" s="134">
        <v>1</v>
      </c>
      <c r="M135" s="134">
        <v>1</v>
      </c>
      <c r="N135" s="134">
        <v>1</v>
      </c>
      <c r="O135" s="134">
        <v>1</v>
      </c>
      <c r="P135" s="134">
        <v>1</v>
      </c>
      <c r="Q135" s="134">
        <v>1</v>
      </c>
      <c r="R135" s="134">
        <v>1</v>
      </c>
      <c r="S135" s="134">
        <v>1</v>
      </c>
      <c r="T135" s="149">
        <v>0</v>
      </c>
      <c r="U135" s="35">
        <v>0</v>
      </c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6"/>
    </row>
    <row r="136" spans="1:34" ht="15" customHeight="1">
      <c r="A136" s="180"/>
      <c r="B136" s="182"/>
      <c r="C136" s="26"/>
      <c r="D136" s="135"/>
      <c r="E136" s="134"/>
      <c r="F136" s="134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165">
        <v>-0.5</v>
      </c>
      <c r="U136" s="117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6"/>
    </row>
    <row r="137" spans="1:34" ht="15" customHeight="1">
      <c r="A137" s="180"/>
      <c r="B137" s="182"/>
      <c r="C137" s="26" t="s">
        <v>343</v>
      </c>
      <c r="D137" s="114"/>
      <c r="E137" s="134">
        <v>0.5</v>
      </c>
      <c r="F137" s="134">
        <v>1</v>
      </c>
      <c r="G137" s="134">
        <v>1</v>
      </c>
      <c r="H137" s="134">
        <v>1</v>
      </c>
      <c r="I137" s="134">
        <v>1</v>
      </c>
      <c r="J137" s="134">
        <v>1</v>
      </c>
      <c r="K137" s="134">
        <v>1</v>
      </c>
      <c r="L137" s="134">
        <v>1</v>
      </c>
      <c r="M137" s="134">
        <v>1</v>
      </c>
      <c r="N137" s="134">
        <v>1</v>
      </c>
      <c r="O137" s="134">
        <v>1</v>
      </c>
      <c r="P137" s="134">
        <v>1</v>
      </c>
      <c r="Q137" s="134">
        <v>1</v>
      </c>
      <c r="R137" s="134">
        <v>1</v>
      </c>
      <c r="S137" s="134">
        <v>1</v>
      </c>
      <c r="T137" s="149">
        <v>0</v>
      </c>
      <c r="U137" s="35">
        <v>0</v>
      </c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6"/>
    </row>
    <row r="138" spans="1:34" ht="15" customHeight="1">
      <c r="A138" s="180"/>
      <c r="B138" s="182"/>
      <c r="C138" s="26"/>
      <c r="D138" s="90"/>
      <c r="E138" s="134"/>
      <c r="F138" s="134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165">
        <v>-0.5</v>
      </c>
      <c r="U138" s="35"/>
      <c r="V138" s="117"/>
      <c r="W138" s="117"/>
      <c r="X138" s="117"/>
      <c r="Y138" s="35"/>
      <c r="Z138" s="35"/>
      <c r="AA138" s="35"/>
      <c r="AB138" s="35"/>
      <c r="AC138" s="35"/>
      <c r="AD138" s="35"/>
      <c r="AE138" s="35"/>
      <c r="AF138" s="35"/>
      <c r="AG138" s="35"/>
      <c r="AH138" s="36"/>
    </row>
    <row r="139" spans="1:34" ht="15" customHeight="1">
      <c r="A139" s="180"/>
      <c r="B139" s="182"/>
      <c r="C139" s="26" t="s">
        <v>348</v>
      </c>
      <c r="D139" s="114"/>
      <c r="E139" s="134">
        <v>0.5</v>
      </c>
      <c r="F139" s="134">
        <v>1</v>
      </c>
      <c r="G139" s="134">
        <v>1</v>
      </c>
      <c r="H139" s="134">
        <v>1</v>
      </c>
      <c r="I139" s="134">
        <v>1</v>
      </c>
      <c r="J139" s="134">
        <v>1</v>
      </c>
      <c r="K139" s="134">
        <v>1</v>
      </c>
      <c r="L139" s="134">
        <v>1</v>
      </c>
      <c r="M139" s="134">
        <v>1</v>
      </c>
      <c r="N139" s="134">
        <v>1</v>
      </c>
      <c r="O139" s="134">
        <v>1</v>
      </c>
      <c r="P139" s="134">
        <v>1</v>
      </c>
      <c r="Q139" s="134">
        <v>1</v>
      </c>
      <c r="R139" s="134">
        <v>1</v>
      </c>
      <c r="S139" s="134">
        <v>1</v>
      </c>
      <c r="T139" s="149">
        <v>0</v>
      </c>
      <c r="U139" s="35">
        <v>0</v>
      </c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6"/>
    </row>
    <row r="140" spans="1:34" ht="15" customHeight="1">
      <c r="A140" s="180"/>
      <c r="B140" s="182"/>
      <c r="C140" s="26"/>
      <c r="D140" s="131"/>
      <c r="E140" s="134"/>
      <c r="F140" s="134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165">
        <v>-0.5</v>
      </c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6"/>
    </row>
    <row r="141" spans="1:34" ht="15" customHeight="1">
      <c r="A141" s="180"/>
      <c r="B141" s="182"/>
      <c r="C141" s="26" t="s">
        <v>354</v>
      </c>
      <c r="D141" s="114"/>
      <c r="E141" s="134">
        <v>0.5</v>
      </c>
      <c r="F141" s="134">
        <v>1</v>
      </c>
      <c r="G141" s="134">
        <v>1</v>
      </c>
      <c r="H141" s="134">
        <v>1</v>
      </c>
      <c r="I141" s="134">
        <v>1</v>
      </c>
      <c r="J141" s="134">
        <v>1</v>
      </c>
      <c r="K141" s="134">
        <v>1</v>
      </c>
      <c r="L141" s="134">
        <v>1</v>
      </c>
      <c r="M141" s="134">
        <v>1</v>
      </c>
      <c r="N141" s="134">
        <v>1</v>
      </c>
      <c r="O141" s="134">
        <v>1</v>
      </c>
      <c r="P141" s="134">
        <v>1</v>
      </c>
      <c r="Q141" s="134">
        <v>1</v>
      </c>
      <c r="R141" s="134">
        <v>1</v>
      </c>
      <c r="S141" s="134">
        <v>1</v>
      </c>
      <c r="T141" s="149">
        <v>0</v>
      </c>
      <c r="U141" s="35">
        <v>0</v>
      </c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6"/>
    </row>
    <row r="142" spans="1:34" ht="15" customHeight="1">
      <c r="A142" s="180"/>
      <c r="B142" s="183"/>
      <c r="C142" s="26"/>
      <c r="D142" s="90"/>
      <c r="E142" s="134"/>
      <c r="F142" s="134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165">
        <v>-0.5</v>
      </c>
      <c r="U142" s="117"/>
      <c r="V142" s="35"/>
      <c r="W142" s="117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6"/>
    </row>
    <row r="143" spans="1:34" ht="15" customHeight="1">
      <c r="A143" s="180"/>
      <c r="B143" s="181" t="s">
        <v>234</v>
      </c>
      <c r="C143" s="33" t="s">
        <v>46</v>
      </c>
      <c r="D143" s="131" t="s">
        <v>6</v>
      </c>
      <c r="E143" s="134">
        <v>6</v>
      </c>
      <c r="F143" s="134">
        <v>8</v>
      </c>
      <c r="G143" s="134">
        <v>8</v>
      </c>
      <c r="H143" s="134">
        <v>8</v>
      </c>
      <c r="I143" s="134">
        <v>8</v>
      </c>
      <c r="J143" s="134">
        <v>8</v>
      </c>
      <c r="K143" s="134">
        <v>8</v>
      </c>
      <c r="L143" s="134">
        <v>8</v>
      </c>
      <c r="M143" s="134">
        <v>8</v>
      </c>
      <c r="N143" s="134">
        <v>8</v>
      </c>
      <c r="O143" s="134">
        <v>8</v>
      </c>
      <c r="P143" s="134">
        <v>8</v>
      </c>
      <c r="Q143" s="134">
        <v>8</v>
      </c>
      <c r="R143" s="134">
        <v>8</v>
      </c>
      <c r="S143" s="134">
        <v>8</v>
      </c>
      <c r="T143" s="149">
        <v>0</v>
      </c>
      <c r="U143" s="5">
        <v>0</v>
      </c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6"/>
    </row>
    <row r="144" spans="1:34" ht="15" customHeight="1">
      <c r="A144" s="180"/>
      <c r="B144" s="182"/>
      <c r="C144" s="112"/>
      <c r="D144" s="131"/>
      <c r="E144" s="134"/>
      <c r="F144" s="134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165">
        <v>-2</v>
      </c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6"/>
    </row>
    <row r="145" spans="1:34" ht="15" customHeight="1">
      <c r="A145" s="180"/>
      <c r="B145" s="182"/>
      <c r="C145" s="33" t="s">
        <v>47</v>
      </c>
      <c r="D145" s="131" t="s">
        <v>6</v>
      </c>
      <c r="E145" s="134">
        <v>8</v>
      </c>
      <c r="F145" s="134">
        <v>8</v>
      </c>
      <c r="G145" s="134">
        <v>8</v>
      </c>
      <c r="H145" s="134">
        <v>8</v>
      </c>
      <c r="I145" s="134">
        <v>8</v>
      </c>
      <c r="J145" s="134">
        <v>8</v>
      </c>
      <c r="K145" s="134">
        <v>8</v>
      </c>
      <c r="L145" s="134">
        <v>8</v>
      </c>
      <c r="M145" s="134">
        <v>8</v>
      </c>
      <c r="N145" s="134">
        <v>8</v>
      </c>
      <c r="O145" s="134">
        <v>8</v>
      </c>
      <c r="P145" s="134">
        <v>8</v>
      </c>
      <c r="Q145" s="134">
        <v>8</v>
      </c>
      <c r="R145" s="134">
        <v>8</v>
      </c>
      <c r="S145" s="134">
        <v>8</v>
      </c>
      <c r="T145" s="134">
        <v>8</v>
      </c>
      <c r="U145" s="149">
        <v>0</v>
      </c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6"/>
    </row>
    <row r="146" spans="1:34" ht="15" customHeight="1">
      <c r="A146" s="180"/>
      <c r="B146" s="183"/>
      <c r="C146" s="113"/>
      <c r="E146" s="33"/>
      <c r="F146" s="33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117"/>
      <c r="W146" s="117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6"/>
    </row>
    <row r="147" spans="1:34" ht="15" customHeight="1">
      <c r="C147" s="25"/>
      <c r="D147" s="33" t="s">
        <v>12</v>
      </c>
      <c r="E147" s="3"/>
      <c r="F147" s="33">
        <f>SUM(E63:E145)</f>
        <v>109</v>
      </c>
      <c r="G147" s="112">
        <f>SUM(G63:G146)</f>
        <v>118</v>
      </c>
      <c r="H147" s="112">
        <f>SUM(H63:H146)</f>
        <v>114</v>
      </c>
      <c r="I147" s="112">
        <f>SUM(I63:I146)</f>
        <v>112</v>
      </c>
      <c r="J147" s="112">
        <f t="shared" ref="J147:U147" si="1">SUM(J63:J146)</f>
        <v>100</v>
      </c>
      <c r="K147" s="112">
        <f t="shared" si="1"/>
        <v>98</v>
      </c>
      <c r="L147" s="112">
        <f t="shared" si="1"/>
        <v>95</v>
      </c>
      <c r="M147" s="112">
        <f t="shared" si="1"/>
        <v>86</v>
      </c>
      <c r="N147" s="112">
        <f t="shared" si="1"/>
        <v>80</v>
      </c>
      <c r="O147" s="112">
        <f t="shared" si="1"/>
        <v>78</v>
      </c>
      <c r="P147" s="112">
        <f t="shared" si="1"/>
        <v>63</v>
      </c>
      <c r="Q147" s="112">
        <f t="shared" si="1"/>
        <v>57</v>
      </c>
      <c r="R147" s="112">
        <f t="shared" si="1"/>
        <v>40</v>
      </c>
      <c r="S147" s="112">
        <f t="shared" si="1"/>
        <v>27</v>
      </c>
      <c r="T147" s="112">
        <f t="shared" si="1"/>
        <v>3</v>
      </c>
      <c r="U147" s="134">
        <f t="shared" si="1"/>
        <v>0</v>
      </c>
      <c r="V147" s="118"/>
      <c r="W147" s="118"/>
      <c r="X147" s="118"/>
    </row>
    <row r="148" spans="1:34" ht="15" customHeight="1">
      <c r="C148" s="1"/>
      <c r="D148" s="33" t="s">
        <v>19</v>
      </c>
      <c r="E148" s="3"/>
      <c r="F148" s="33">
        <f>SUM(F63:F145)</f>
        <v>118</v>
      </c>
      <c r="G148" s="124">
        <f>SUM(G17:G58)</f>
        <v>118</v>
      </c>
      <c r="H148" s="124">
        <f t="shared" ref="H148:U148" si="2">SUM(H17:H58)</f>
        <v>114</v>
      </c>
      <c r="I148" s="124">
        <f t="shared" si="2"/>
        <v>114</v>
      </c>
      <c r="J148" s="124">
        <f t="shared" si="2"/>
        <v>106</v>
      </c>
      <c r="K148" s="124">
        <f t="shared" si="2"/>
        <v>98</v>
      </c>
      <c r="L148" s="124">
        <f t="shared" si="2"/>
        <v>98</v>
      </c>
      <c r="M148" s="124">
        <f t="shared" si="2"/>
        <v>84</v>
      </c>
      <c r="N148" s="124">
        <f t="shared" si="2"/>
        <v>80</v>
      </c>
      <c r="O148" s="124">
        <f t="shared" si="2"/>
        <v>77</v>
      </c>
      <c r="P148" s="124">
        <f t="shared" si="2"/>
        <v>64</v>
      </c>
      <c r="Q148" s="124">
        <f t="shared" si="2"/>
        <v>56</v>
      </c>
      <c r="R148" s="124">
        <f t="shared" si="2"/>
        <v>42</v>
      </c>
      <c r="S148" s="124">
        <f t="shared" si="2"/>
        <v>30</v>
      </c>
      <c r="T148" s="124">
        <f t="shared" si="2"/>
        <v>8</v>
      </c>
      <c r="U148" s="134">
        <f t="shared" si="2"/>
        <v>0</v>
      </c>
      <c r="V148" s="124"/>
      <c r="W148" s="124"/>
      <c r="X148" s="118"/>
    </row>
  </sheetData>
  <mergeCells count="44">
    <mergeCell ref="E12:F12"/>
    <mergeCell ref="B18:C18"/>
    <mergeCell ref="E14:F14"/>
    <mergeCell ref="C1:D1"/>
    <mergeCell ref="C2:D2"/>
    <mergeCell ref="C3:D3"/>
    <mergeCell ref="C4:D4"/>
    <mergeCell ref="C5:D5"/>
    <mergeCell ref="E10:F10"/>
    <mergeCell ref="F3:U3"/>
    <mergeCell ref="B7:F7"/>
    <mergeCell ref="E8:F8"/>
    <mergeCell ref="E9:F9"/>
    <mergeCell ref="E11:F11"/>
    <mergeCell ref="E13:F13"/>
    <mergeCell ref="J11:L11"/>
    <mergeCell ref="J10:L10"/>
    <mergeCell ref="B51:B56"/>
    <mergeCell ref="B69:C69"/>
    <mergeCell ref="B65:C65"/>
    <mergeCell ref="B57:B58"/>
    <mergeCell ref="B143:B146"/>
    <mergeCell ref="B131:B142"/>
    <mergeCell ref="B119:B130"/>
    <mergeCell ref="B107:B118"/>
    <mergeCell ref="B95:B106"/>
    <mergeCell ref="B67:C67"/>
    <mergeCell ref="B63:C63"/>
    <mergeCell ref="J8:L8"/>
    <mergeCell ref="J9:L9"/>
    <mergeCell ref="J7:L7"/>
    <mergeCell ref="A63:A146"/>
    <mergeCell ref="A17:A58"/>
    <mergeCell ref="B33:B38"/>
    <mergeCell ref="B21:B26"/>
    <mergeCell ref="B14:C14"/>
    <mergeCell ref="B27:B32"/>
    <mergeCell ref="B17:C17"/>
    <mergeCell ref="B19:C19"/>
    <mergeCell ref="B20:C20"/>
    <mergeCell ref="B83:B94"/>
    <mergeCell ref="B71:B82"/>
    <mergeCell ref="B45:B50"/>
    <mergeCell ref="B39:B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zoomScale="85" zoomScaleNormal="85" zoomScaleSheetLayoutView="85" workbookViewId="0"/>
  </sheetViews>
  <sheetFormatPr defaultColWidth="15.09765625" defaultRowHeight="15" customHeight="1"/>
  <cols>
    <col min="1" max="1" width="7.59765625" style="5" customWidth="1"/>
    <col min="2" max="2" width="22.8984375" style="5" customWidth="1"/>
    <col min="3" max="3" width="53.69921875" style="5" bestFit="1" customWidth="1"/>
    <col min="4" max="4" width="16.5" style="5" customWidth="1"/>
    <col min="5" max="5" width="7.09765625" style="5" bestFit="1" customWidth="1"/>
    <col min="6" max="6" width="5.3984375" style="5" customWidth="1"/>
    <col min="7" max="7" width="4.5" style="5" bestFit="1" customWidth="1"/>
    <col min="8" max="8" width="6.5" style="5" customWidth="1"/>
    <col min="9" max="20" width="4.5" style="5" bestFit="1" customWidth="1"/>
    <col min="21" max="21" width="5.09765625" style="5" customWidth="1"/>
    <col min="22" max="22" width="5.5" style="5" customWidth="1"/>
    <col min="23" max="23" width="5.69921875" style="5" customWidth="1"/>
    <col min="24" max="24" width="6.19921875" style="5" customWidth="1"/>
    <col min="25" max="25" width="6" style="5" customWidth="1"/>
    <col min="26" max="26" width="6.19921875" style="5" customWidth="1"/>
    <col min="27" max="27" width="6" style="5" customWidth="1"/>
    <col min="28" max="16384" width="15.09765625" style="5"/>
  </cols>
  <sheetData>
    <row r="1" spans="1:27" ht="16.5" customHeight="1">
      <c r="B1" s="100" t="s">
        <v>29</v>
      </c>
      <c r="C1" s="192" t="s">
        <v>315</v>
      </c>
      <c r="D1" s="193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</row>
    <row r="2" spans="1:27" ht="16.8">
      <c r="B2" s="99" t="s">
        <v>27</v>
      </c>
      <c r="C2" s="194" t="s">
        <v>20</v>
      </c>
      <c r="D2" s="19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ht="16.5" customHeight="1">
      <c r="B3" s="99" t="s">
        <v>26</v>
      </c>
      <c r="C3" s="194" t="s">
        <v>314</v>
      </c>
      <c r="D3" s="195"/>
      <c r="E3" s="14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7" ht="16.8">
      <c r="B4" s="99" t="s">
        <v>23</v>
      </c>
      <c r="C4" s="196">
        <v>43784</v>
      </c>
      <c r="D4" s="197"/>
      <c r="E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7" ht="16.8">
      <c r="B5" s="99" t="s">
        <v>28</v>
      </c>
      <c r="C5" s="196">
        <v>43802</v>
      </c>
      <c r="D5" s="197"/>
      <c r="E5" s="42"/>
      <c r="F5" s="13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7" ht="15" customHeight="1">
      <c r="A6" s="41"/>
      <c r="B6" s="41"/>
      <c r="C6" s="16"/>
      <c r="D6" s="17"/>
      <c r="E6" s="17"/>
      <c r="I6" s="18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7" ht="16.8">
      <c r="B7" s="201" t="s">
        <v>30</v>
      </c>
      <c r="C7" s="202"/>
      <c r="D7" s="202"/>
      <c r="E7" s="202"/>
      <c r="F7" s="203"/>
      <c r="H7" s="19"/>
      <c r="I7" s="155"/>
      <c r="J7" s="178" t="s">
        <v>429</v>
      </c>
      <c r="K7" s="178"/>
      <c r="L7" s="178"/>
      <c r="M7" s="15"/>
      <c r="N7" s="15"/>
      <c r="O7" s="15"/>
      <c r="P7" s="15"/>
      <c r="Q7" s="15"/>
      <c r="R7" s="15"/>
      <c r="S7" s="15"/>
      <c r="T7" s="15"/>
    </row>
    <row r="8" spans="1:27" ht="15" customHeight="1">
      <c r="B8" s="30" t="s">
        <v>25</v>
      </c>
      <c r="C8" s="11" t="s">
        <v>22</v>
      </c>
      <c r="D8" s="12" t="s">
        <v>12</v>
      </c>
      <c r="E8" s="209" t="s">
        <v>13</v>
      </c>
      <c r="F8" s="210"/>
      <c r="H8" s="19"/>
      <c r="I8" s="156"/>
      <c r="J8" s="177" t="s">
        <v>430</v>
      </c>
      <c r="K8" s="177"/>
      <c r="L8" s="177"/>
      <c r="M8" s="42"/>
      <c r="N8" s="42"/>
      <c r="O8" s="42"/>
      <c r="P8" s="42"/>
      <c r="Q8" s="42"/>
      <c r="R8" s="42"/>
      <c r="S8" s="42"/>
      <c r="T8" s="42"/>
    </row>
    <row r="9" spans="1:27" ht="15" customHeight="1">
      <c r="B9" s="32">
        <v>1</v>
      </c>
      <c r="C9" s="9" t="s">
        <v>310</v>
      </c>
      <c r="D9" s="8">
        <f>SUMIF($D$63:$D$144,"Trung",E63:Y144) + SUMIF($D$63:$D$144,"Team",E63:Y144)/4</f>
        <v>24</v>
      </c>
      <c r="E9" s="211">
        <f>SUMIF(D15:D56,"Trung", F15:Y56) + SUMIF(D15:D56, "Team", F15:Y56)/4</f>
        <v>29.5</v>
      </c>
      <c r="F9" s="211"/>
      <c r="H9" s="19"/>
      <c r="I9" s="157"/>
      <c r="J9" s="177" t="s">
        <v>431</v>
      </c>
      <c r="K9" s="177"/>
      <c r="L9" s="177"/>
      <c r="M9" s="42"/>
      <c r="N9" s="42"/>
      <c r="O9" s="42"/>
      <c r="P9" s="42"/>
      <c r="Q9" s="42"/>
      <c r="R9" s="42"/>
      <c r="S9" s="42"/>
      <c r="T9" s="42"/>
    </row>
    <row r="10" spans="1:27" ht="15" customHeight="1">
      <c r="B10" s="32">
        <v>2</v>
      </c>
      <c r="C10" s="9" t="s">
        <v>311</v>
      </c>
      <c r="D10" s="8">
        <f>SUMIF($D$63:$D$144,"Phước",E63:Y144) + SUMIF($D$63:$D$144,"Team",E63:Y144)/4</f>
        <v>28</v>
      </c>
      <c r="E10" s="211">
        <f>SUMIF(D15:D56,"Phước", F15:Y56) + SUMIF(D15:D56, "Team", F15:Y56)/4</f>
        <v>33.5</v>
      </c>
      <c r="F10" s="211"/>
      <c r="H10" s="19"/>
      <c r="I10" s="158"/>
      <c r="J10" s="177" t="s">
        <v>432</v>
      </c>
      <c r="K10" s="177"/>
      <c r="L10" s="177"/>
      <c r="M10" s="42"/>
      <c r="N10" s="42"/>
      <c r="O10" s="42"/>
      <c r="P10" s="42"/>
      <c r="Q10" s="42"/>
      <c r="R10" s="42"/>
      <c r="S10" s="42"/>
      <c r="T10" s="42"/>
    </row>
    <row r="11" spans="1:27" ht="15" customHeight="1">
      <c r="B11" s="32">
        <v>3</v>
      </c>
      <c r="C11" s="9" t="s">
        <v>312</v>
      </c>
      <c r="D11" s="8">
        <f>SUMIF($D$63:$D$144,"Thiệu",E63:Y144) + SUMIF($D$63:$D$144,"Team",E63:Y144)/4</f>
        <v>19</v>
      </c>
      <c r="E11" s="211">
        <f>SUMIF(D15:D56,"Thiệu", F15:Y56) + SUMIF(D15:D56, "Team", F15:Y56)/4</f>
        <v>23.5</v>
      </c>
      <c r="F11" s="211"/>
      <c r="H11" s="19"/>
      <c r="I11" s="159"/>
      <c r="J11" s="177" t="s">
        <v>433</v>
      </c>
      <c r="K11" s="177"/>
      <c r="L11" s="177"/>
      <c r="M11" s="177"/>
      <c r="N11" s="42"/>
      <c r="O11" s="42"/>
      <c r="P11" s="42"/>
      <c r="Q11" s="42"/>
      <c r="R11" s="42"/>
      <c r="S11" s="42"/>
      <c r="T11" s="42"/>
    </row>
    <row r="12" spans="1:27" ht="15" customHeight="1">
      <c r="B12" s="114">
        <v>4</v>
      </c>
      <c r="C12" s="9" t="s">
        <v>313</v>
      </c>
      <c r="D12" s="8">
        <f>SUMIF($D$63:$D$144,"Thẩm",E63:Y144) + SUMIF($D$63:$D$144,"Team",E63:Y144)/4</f>
        <v>19</v>
      </c>
      <c r="E12" s="198">
        <f>SUMIF(D15:D56,"Thẩm", F15:Y56) + SUMIF(D15:D56, "Team", F15:Y56)/4</f>
        <v>23.5</v>
      </c>
      <c r="F12" s="199"/>
      <c r="H12" s="19"/>
      <c r="I12" s="111"/>
      <c r="J12" s="20"/>
      <c r="K12" s="20"/>
      <c r="L12" s="20"/>
      <c r="M12" s="111"/>
      <c r="N12" s="111"/>
      <c r="O12" s="111"/>
      <c r="P12" s="111"/>
      <c r="Q12" s="111"/>
      <c r="R12" s="111"/>
      <c r="S12" s="111"/>
      <c r="T12" s="111"/>
    </row>
    <row r="13" spans="1:27" ht="15" customHeight="1">
      <c r="B13" s="185" t="s">
        <v>4</v>
      </c>
      <c r="C13" s="212"/>
      <c r="D13" s="10">
        <f>SUM(D9:D12)</f>
        <v>90</v>
      </c>
      <c r="E13" s="185">
        <f>SUM(E9:E12)</f>
        <v>110</v>
      </c>
      <c r="F13" s="186"/>
      <c r="H13" s="19"/>
      <c r="I13" s="42"/>
      <c r="J13" s="21"/>
      <c r="K13" s="20"/>
      <c r="L13" s="20"/>
      <c r="M13" s="42"/>
      <c r="N13" s="42"/>
      <c r="O13" s="42"/>
      <c r="P13" s="42"/>
      <c r="Q13" s="42"/>
      <c r="R13" s="42"/>
      <c r="S13" s="42"/>
      <c r="T13" s="42"/>
    </row>
    <row r="15" spans="1:27" s="6" customFormat="1" ht="45.6">
      <c r="A15" s="22" t="s">
        <v>0</v>
      </c>
      <c r="B15" s="22" t="s">
        <v>1</v>
      </c>
      <c r="C15" s="22" t="s">
        <v>2</v>
      </c>
      <c r="D15" s="4" t="s">
        <v>3</v>
      </c>
      <c r="E15" s="4"/>
      <c r="F15" s="23" t="s">
        <v>4</v>
      </c>
      <c r="G15" s="7">
        <v>43784</v>
      </c>
      <c r="H15" s="7">
        <v>43785</v>
      </c>
      <c r="I15" s="7">
        <v>43786</v>
      </c>
      <c r="J15" s="7">
        <v>43787</v>
      </c>
      <c r="K15" s="7">
        <v>43788</v>
      </c>
      <c r="L15" s="7">
        <v>43789</v>
      </c>
      <c r="M15" s="7">
        <v>43790</v>
      </c>
      <c r="N15" s="7">
        <v>43791</v>
      </c>
      <c r="O15" s="7">
        <v>43792</v>
      </c>
      <c r="P15" s="7">
        <v>43793</v>
      </c>
      <c r="Q15" s="7">
        <v>43794</v>
      </c>
      <c r="R15" s="7">
        <v>43795</v>
      </c>
      <c r="S15" s="7">
        <v>43796</v>
      </c>
      <c r="T15" s="7">
        <v>43797</v>
      </c>
      <c r="U15" s="7">
        <v>43798</v>
      </c>
      <c r="V15" s="7">
        <v>43799</v>
      </c>
      <c r="W15" s="7">
        <v>43800</v>
      </c>
      <c r="X15" s="7">
        <v>43801</v>
      </c>
      <c r="Y15" s="7">
        <v>43802</v>
      </c>
      <c r="Z15" s="7">
        <v>43803</v>
      </c>
      <c r="AA15" s="7"/>
    </row>
    <row r="16" spans="1:27" ht="15" customHeight="1">
      <c r="A16" s="184">
        <v>2</v>
      </c>
      <c r="B16" s="188" t="s">
        <v>5</v>
      </c>
      <c r="C16" s="206"/>
      <c r="D16" s="131" t="s">
        <v>6</v>
      </c>
      <c r="E16" s="24"/>
      <c r="F16" s="86">
        <v>6</v>
      </c>
      <c r="G16" s="143">
        <v>6</v>
      </c>
      <c r="H16" s="150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/>
    </row>
    <row r="17" spans="1:27" ht="15" customHeight="1">
      <c r="A17" s="184"/>
      <c r="B17" s="187" t="s">
        <v>7</v>
      </c>
      <c r="C17" s="188"/>
      <c r="D17" s="102" t="s">
        <v>316</v>
      </c>
      <c r="E17" s="24"/>
      <c r="F17" s="86">
        <v>6</v>
      </c>
      <c r="G17" s="104">
        <v>6</v>
      </c>
      <c r="H17" s="104">
        <v>6</v>
      </c>
      <c r="I17" s="150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04">
        <v>0</v>
      </c>
      <c r="AA17" s="104"/>
    </row>
    <row r="18" spans="1:27" ht="15" customHeight="1">
      <c r="A18" s="184"/>
      <c r="B18" s="187" t="s">
        <v>8</v>
      </c>
      <c r="C18" s="188"/>
      <c r="D18" s="102" t="s">
        <v>318</v>
      </c>
      <c r="E18" s="24"/>
      <c r="F18" s="86">
        <v>6</v>
      </c>
      <c r="G18" s="104">
        <v>6</v>
      </c>
      <c r="H18" s="104">
        <v>6</v>
      </c>
      <c r="I18" s="150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>
        <v>0</v>
      </c>
      <c r="W18" s="104">
        <v>0</v>
      </c>
      <c r="X18" s="104">
        <v>0</v>
      </c>
      <c r="Y18" s="104">
        <v>0</v>
      </c>
      <c r="Z18" s="104">
        <v>0</v>
      </c>
      <c r="AA18" s="104"/>
    </row>
    <row r="19" spans="1:27" ht="21.6" customHeight="1">
      <c r="A19" s="184"/>
      <c r="B19" s="181" t="s">
        <v>304</v>
      </c>
      <c r="C19" s="139" t="s">
        <v>358</v>
      </c>
      <c r="D19" s="102" t="s">
        <v>316</v>
      </c>
      <c r="E19" s="24"/>
      <c r="F19" s="86">
        <v>2</v>
      </c>
      <c r="G19" s="147">
        <v>2</v>
      </c>
      <c r="H19" s="147">
        <v>2</v>
      </c>
      <c r="I19" s="147">
        <v>2</v>
      </c>
      <c r="J19" s="150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>
        <v>0</v>
      </c>
      <c r="W19" s="104">
        <v>0</v>
      </c>
      <c r="X19" s="104">
        <v>0</v>
      </c>
      <c r="Y19" s="104">
        <v>0</v>
      </c>
      <c r="Z19" s="104">
        <v>0</v>
      </c>
      <c r="AA19" s="104"/>
    </row>
    <row r="20" spans="1:27" ht="18.600000000000001" customHeight="1">
      <c r="A20" s="184"/>
      <c r="B20" s="182"/>
      <c r="C20" s="139" t="s">
        <v>364</v>
      </c>
      <c r="D20" s="102" t="s">
        <v>357</v>
      </c>
      <c r="E20" s="24"/>
      <c r="F20" s="120">
        <v>2</v>
      </c>
      <c r="G20" s="147">
        <v>2</v>
      </c>
      <c r="H20" s="147">
        <v>2</v>
      </c>
      <c r="I20" s="147">
        <v>2</v>
      </c>
      <c r="J20" s="150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>
        <v>0</v>
      </c>
      <c r="AA20" s="104"/>
    </row>
    <row r="21" spans="1:27" ht="20.399999999999999" customHeight="1">
      <c r="A21" s="184"/>
      <c r="B21" s="182"/>
      <c r="C21" s="139" t="s">
        <v>370</v>
      </c>
      <c r="D21" s="102" t="s">
        <v>316</v>
      </c>
      <c r="E21" s="24"/>
      <c r="F21" s="120">
        <v>2</v>
      </c>
      <c r="G21" s="147">
        <v>2</v>
      </c>
      <c r="H21" s="147">
        <v>2</v>
      </c>
      <c r="I21" s="147">
        <v>2</v>
      </c>
      <c r="J21" s="147">
        <v>2</v>
      </c>
      <c r="K21" s="150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</v>
      </c>
      <c r="Y21" s="104">
        <v>0</v>
      </c>
      <c r="Z21" s="104">
        <v>0</v>
      </c>
      <c r="AA21" s="104"/>
    </row>
    <row r="22" spans="1:27" ht="19.2" customHeight="1">
      <c r="A22" s="184"/>
      <c r="B22" s="182"/>
      <c r="C22" s="139" t="s">
        <v>376</v>
      </c>
      <c r="D22" s="102" t="s">
        <v>357</v>
      </c>
      <c r="E22" s="24"/>
      <c r="F22" s="120">
        <v>2</v>
      </c>
      <c r="G22" s="147">
        <v>2</v>
      </c>
      <c r="H22" s="147">
        <v>2</v>
      </c>
      <c r="I22" s="147">
        <v>2</v>
      </c>
      <c r="J22" s="147">
        <v>2</v>
      </c>
      <c r="K22" s="150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>
        <v>0</v>
      </c>
      <c r="W22" s="104">
        <v>0</v>
      </c>
      <c r="X22" s="104">
        <v>0</v>
      </c>
      <c r="Y22" s="104">
        <v>0</v>
      </c>
      <c r="Z22" s="104">
        <v>0</v>
      </c>
      <c r="AA22" s="104"/>
    </row>
    <row r="23" spans="1:27" ht="19.2" customHeight="1">
      <c r="A23" s="184"/>
      <c r="B23" s="182"/>
      <c r="C23" s="139" t="s">
        <v>382</v>
      </c>
      <c r="D23" s="102" t="s">
        <v>317</v>
      </c>
      <c r="E23" s="24"/>
      <c r="F23" s="131">
        <v>2</v>
      </c>
      <c r="G23" s="147">
        <v>2</v>
      </c>
      <c r="H23" s="147">
        <v>2</v>
      </c>
      <c r="I23" s="147">
        <v>2</v>
      </c>
      <c r="J23" s="147">
        <v>2</v>
      </c>
      <c r="K23" s="147">
        <v>2</v>
      </c>
      <c r="L23" s="150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v>0</v>
      </c>
      <c r="W23" s="104">
        <v>0</v>
      </c>
      <c r="X23" s="104">
        <v>0</v>
      </c>
      <c r="Y23" s="104">
        <v>0</v>
      </c>
      <c r="Z23" s="104">
        <v>0</v>
      </c>
      <c r="AA23" s="104"/>
    </row>
    <row r="24" spans="1:27" ht="20.399999999999999" customHeight="1">
      <c r="A24" s="184"/>
      <c r="B24" s="183"/>
      <c r="C24" s="139" t="s">
        <v>405</v>
      </c>
      <c r="D24" s="102" t="s">
        <v>357</v>
      </c>
      <c r="E24" s="24"/>
      <c r="F24" s="120">
        <v>2</v>
      </c>
      <c r="G24" s="147">
        <v>2</v>
      </c>
      <c r="H24" s="147">
        <v>2</v>
      </c>
      <c r="I24" s="147">
        <v>2</v>
      </c>
      <c r="J24" s="147">
        <v>2</v>
      </c>
      <c r="K24" s="147">
        <v>2</v>
      </c>
      <c r="L24" s="150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>
        <v>0</v>
      </c>
      <c r="W24" s="104">
        <v>0</v>
      </c>
      <c r="X24" s="104">
        <v>0</v>
      </c>
      <c r="Y24" s="104">
        <v>0</v>
      </c>
      <c r="Z24" s="104">
        <v>0</v>
      </c>
      <c r="AA24" s="104"/>
    </row>
    <row r="25" spans="1:27" ht="15" customHeight="1">
      <c r="A25" s="184"/>
      <c r="B25" s="184" t="s">
        <v>15</v>
      </c>
      <c r="C25" s="139" t="s">
        <v>359</v>
      </c>
      <c r="D25" s="90" t="s">
        <v>355</v>
      </c>
      <c r="E25" s="24"/>
      <c r="F25" s="86">
        <v>6</v>
      </c>
      <c r="G25" s="147">
        <v>6</v>
      </c>
      <c r="H25" s="147">
        <v>6</v>
      </c>
      <c r="I25" s="147">
        <v>6</v>
      </c>
      <c r="J25" s="147">
        <v>6</v>
      </c>
      <c r="K25" s="147">
        <v>6</v>
      </c>
      <c r="L25" s="147">
        <v>6</v>
      </c>
      <c r="M25" s="150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>
        <v>0</v>
      </c>
      <c r="W25" s="104">
        <v>0</v>
      </c>
      <c r="X25" s="104">
        <v>0</v>
      </c>
      <c r="Y25" s="104">
        <v>0</v>
      </c>
      <c r="Z25" s="104">
        <v>0</v>
      </c>
      <c r="AA25" s="104"/>
    </row>
    <row r="26" spans="1:27" ht="15" customHeight="1">
      <c r="A26" s="184"/>
      <c r="B26" s="184"/>
      <c r="C26" s="139" t="s">
        <v>365</v>
      </c>
      <c r="D26" s="102" t="s">
        <v>356</v>
      </c>
      <c r="E26" s="24"/>
      <c r="F26" s="86">
        <v>6</v>
      </c>
      <c r="G26" s="147">
        <v>6</v>
      </c>
      <c r="H26" s="147">
        <v>6</v>
      </c>
      <c r="I26" s="147">
        <v>6</v>
      </c>
      <c r="J26" s="147">
        <v>6</v>
      </c>
      <c r="K26" s="147">
        <v>6</v>
      </c>
      <c r="L26" s="147">
        <v>6</v>
      </c>
      <c r="M26" s="150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>
        <v>0</v>
      </c>
      <c r="W26" s="104">
        <v>0</v>
      </c>
      <c r="X26" s="104">
        <v>0</v>
      </c>
      <c r="Y26" s="104">
        <v>0</v>
      </c>
      <c r="Z26" s="104">
        <v>0</v>
      </c>
      <c r="AA26" s="104"/>
    </row>
    <row r="27" spans="1:27" ht="15" customHeight="1">
      <c r="A27" s="184"/>
      <c r="B27" s="184"/>
      <c r="C27" s="139" t="s">
        <v>371</v>
      </c>
      <c r="D27" s="102" t="s">
        <v>355</v>
      </c>
      <c r="E27" s="24"/>
      <c r="F27" s="86">
        <v>6</v>
      </c>
      <c r="G27" s="147">
        <v>6</v>
      </c>
      <c r="H27" s="147">
        <v>6</v>
      </c>
      <c r="I27" s="147">
        <v>6</v>
      </c>
      <c r="J27" s="147">
        <v>6</v>
      </c>
      <c r="K27" s="147">
        <v>6</v>
      </c>
      <c r="L27" s="147">
        <v>6</v>
      </c>
      <c r="M27" s="147">
        <v>6</v>
      </c>
      <c r="N27" s="150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/>
    </row>
    <row r="28" spans="1:27" ht="15" customHeight="1">
      <c r="A28" s="184"/>
      <c r="B28" s="184"/>
      <c r="C28" s="139" t="s">
        <v>377</v>
      </c>
      <c r="D28" s="102" t="s">
        <v>356</v>
      </c>
      <c r="E28" s="24"/>
      <c r="F28" s="120">
        <v>6</v>
      </c>
      <c r="G28" s="147">
        <v>6</v>
      </c>
      <c r="H28" s="147">
        <v>6</v>
      </c>
      <c r="I28" s="147">
        <v>6</v>
      </c>
      <c r="J28" s="147">
        <v>6</v>
      </c>
      <c r="K28" s="147">
        <v>6</v>
      </c>
      <c r="L28" s="147">
        <v>6</v>
      </c>
      <c r="M28" s="147">
        <v>6</v>
      </c>
      <c r="N28" s="150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/>
    </row>
    <row r="29" spans="1:27" ht="15" customHeight="1">
      <c r="A29" s="184"/>
      <c r="B29" s="184"/>
      <c r="C29" s="139" t="s">
        <v>383</v>
      </c>
      <c r="D29" s="102" t="s">
        <v>397</v>
      </c>
      <c r="E29" s="24"/>
      <c r="F29" s="131">
        <v>4</v>
      </c>
      <c r="G29" s="147">
        <v>4</v>
      </c>
      <c r="H29" s="147">
        <v>4</v>
      </c>
      <c r="I29" s="147">
        <v>4</v>
      </c>
      <c r="J29" s="147">
        <v>4</v>
      </c>
      <c r="K29" s="147">
        <v>4</v>
      </c>
      <c r="L29" s="147">
        <v>4</v>
      </c>
      <c r="M29" s="147">
        <v>4</v>
      </c>
      <c r="N29" s="147">
        <v>4</v>
      </c>
      <c r="O29" s="150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/>
    </row>
    <row r="30" spans="1:27" ht="15" customHeight="1">
      <c r="A30" s="184"/>
      <c r="B30" s="184"/>
      <c r="C30" s="139" t="s">
        <v>406</v>
      </c>
      <c r="D30" s="102" t="s">
        <v>397</v>
      </c>
      <c r="E30" s="24"/>
      <c r="F30" s="86">
        <v>4</v>
      </c>
      <c r="G30" s="147">
        <v>4</v>
      </c>
      <c r="H30" s="147">
        <v>4</v>
      </c>
      <c r="I30" s="147">
        <v>4</v>
      </c>
      <c r="J30" s="147">
        <v>4</v>
      </c>
      <c r="K30" s="147">
        <v>4</v>
      </c>
      <c r="L30" s="147">
        <v>4</v>
      </c>
      <c r="M30" s="147">
        <v>4</v>
      </c>
      <c r="N30" s="147">
        <v>4</v>
      </c>
      <c r="O30" s="150">
        <v>0</v>
      </c>
      <c r="P30" s="104">
        <v>0</v>
      </c>
      <c r="Q30" s="104">
        <v>0</v>
      </c>
      <c r="R30" s="104">
        <v>0</v>
      </c>
      <c r="S30" s="104">
        <v>0</v>
      </c>
      <c r="T30" s="104">
        <v>0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/>
    </row>
    <row r="31" spans="1:27" ht="15" customHeight="1">
      <c r="A31" s="184"/>
      <c r="B31" s="184" t="s">
        <v>31</v>
      </c>
      <c r="C31" s="140" t="s">
        <v>360</v>
      </c>
      <c r="D31" s="102" t="s">
        <v>316</v>
      </c>
      <c r="E31" s="142"/>
      <c r="F31" s="90">
        <v>6</v>
      </c>
      <c r="G31" s="90">
        <v>6</v>
      </c>
      <c r="H31" s="90">
        <v>6</v>
      </c>
      <c r="I31" s="90">
        <v>6</v>
      </c>
      <c r="J31" s="90">
        <v>6</v>
      </c>
      <c r="K31" s="90">
        <v>6</v>
      </c>
      <c r="L31" s="90">
        <v>6</v>
      </c>
      <c r="M31" s="90">
        <v>6</v>
      </c>
      <c r="N31" s="90">
        <v>6</v>
      </c>
      <c r="O31" s="150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4">
        <v>0</v>
      </c>
      <c r="Y31" s="104">
        <v>0</v>
      </c>
      <c r="Z31" s="104">
        <v>0</v>
      </c>
      <c r="AA31" s="104"/>
    </row>
    <row r="32" spans="1:27" ht="15" customHeight="1">
      <c r="A32" s="184"/>
      <c r="B32" s="184"/>
      <c r="C32" s="140" t="s">
        <v>366</v>
      </c>
      <c r="D32" s="102" t="s">
        <v>357</v>
      </c>
      <c r="E32" s="142"/>
      <c r="F32" s="90">
        <v>6</v>
      </c>
      <c r="G32" s="90">
        <v>6</v>
      </c>
      <c r="H32" s="90">
        <v>6</v>
      </c>
      <c r="I32" s="90">
        <v>6</v>
      </c>
      <c r="J32" s="90">
        <v>6</v>
      </c>
      <c r="K32" s="90">
        <v>6</v>
      </c>
      <c r="L32" s="90">
        <v>6</v>
      </c>
      <c r="M32" s="90">
        <v>6</v>
      </c>
      <c r="N32" s="90">
        <v>6</v>
      </c>
      <c r="O32" s="150">
        <v>0</v>
      </c>
      <c r="P32" s="104">
        <v>0</v>
      </c>
      <c r="Q32" s="104">
        <v>0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104">
        <v>0</v>
      </c>
      <c r="X32" s="104">
        <v>0</v>
      </c>
      <c r="Y32" s="104">
        <v>0</v>
      </c>
      <c r="Z32" s="104">
        <v>0</v>
      </c>
      <c r="AA32" s="104"/>
    </row>
    <row r="33" spans="1:27" ht="15" customHeight="1">
      <c r="A33" s="184"/>
      <c r="B33" s="184"/>
      <c r="C33" s="140" t="s">
        <v>372</v>
      </c>
      <c r="D33" s="102" t="s">
        <v>317</v>
      </c>
      <c r="E33" s="142"/>
      <c r="F33" s="90">
        <v>6</v>
      </c>
      <c r="G33" s="90">
        <v>6</v>
      </c>
      <c r="H33" s="90">
        <v>6</v>
      </c>
      <c r="I33" s="90">
        <v>6</v>
      </c>
      <c r="J33" s="90">
        <v>6</v>
      </c>
      <c r="K33" s="90">
        <v>6</v>
      </c>
      <c r="L33" s="90">
        <v>6</v>
      </c>
      <c r="M33" s="90">
        <v>6</v>
      </c>
      <c r="N33" s="90">
        <v>6</v>
      </c>
      <c r="O33" s="90">
        <v>6</v>
      </c>
      <c r="P33" s="150">
        <v>0</v>
      </c>
      <c r="Q33" s="104">
        <v>0</v>
      </c>
      <c r="R33" s="104">
        <v>0</v>
      </c>
      <c r="S33" s="104">
        <v>0</v>
      </c>
      <c r="T33" s="104">
        <v>0</v>
      </c>
      <c r="U33" s="104">
        <v>0</v>
      </c>
      <c r="V33" s="104">
        <v>0</v>
      </c>
      <c r="W33" s="104">
        <v>0</v>
      </c>
      <c r="X33" s="104">
        <v>0</v>
      </c>
      <c r="Y33" s="104">
        <v>0</v>
      </c>
      <c r="Z33" s="104">
        <v>0</v>
      </c>
      <c r="AA33" s="104"/>
    </row>
    <row r="34" spans="1:27" ht="15" customHeight="1">
      <c r="A34" s="184"/>
      <c r="B34" s="184"/>
      <c r="C34" s="140" t="s">
        <v>378</v>
      </c>
      <c r="D34" s="102" t="s">
        <v>317</v>
      </c>
      <c r="E34" s="142"/>
      <c r="F34" s="102">
        <v>8</v>
      </c>
      <c r="G34" s="102">
        <v>8</v>
      </c>
      <c r="H34" s="102">
        <v>8</v>
      </c>
      <c r="I34" s="102">
        <v>8</v>
      </c>
      <c r="J34" s="102">
        <v>8</v>
      </c>
      <c r="K34" s="102">
        <v>8</v>
      </c>
      <c r="L34" s="102">
        <v>8</v>
      </c>
      <c r="M34" s="102">
        <v>8</v>
      </c>
      <c r="N34" s="102">
        <v>8</v>
      </c>
      <c r="O34" s="102">
        <v>8</v>
      </c>
      <c r="P34" s="102">
        <v>8</v>
      </c>
      <c r="Q34" s="150">
        <v>0</v>
      </c>
      <c r="R34" s="104">
        <v>0</v>
      </c>
      <c r="S34" s="104">
        <v>0</v>
      </c>
      <c r="T34" s="104">
        <v>0</v>
      </c>
      <c r="U34" s="104">
        <v>0</v>
      </c>
      <c r="V34" s="104">
        <v>0</v>
      </c>
      <c r="W34" s="104">
        <v>0</v>
      </c>
      <c r="X34" s="104">
        <v>0</v>
      </c>
      <c r="Y34" s="104">
        <v>0</v>
      </c>
      <c r="Z34" s="104">
        <v>0</v>
      </c>
      <c r="AA34" s="104"/>
    </row>
    <row r="35" spans="1:27" ht="15" customHeight="1">
      <c r="A35" s="184"/>
      <c r="B35" s="184"/>
      <c r="C35" s="139" t="s">
        <v>384</v>
      </c>
      <c r="D35" s="102" t="s">
        <v>317</v>
      </c>
      <c r="E35" s="142"/>
      <c r="F35" s="102">
        <v>8</v>
      </c>
      <c r="G35" s="102">
        <v>8</v>
      </c>
      <c r="H35" s="102">
        <v>8</v>
      </c>
      <c r="I35" s="102">
        <v>8</v>
      </c>
      <c r="J35" s="102">
        <v>8</v>
      </c>
      <c r="K35" s="102">
        <v>8</v>
      </c>
      <c r="L35" s="102">
        <v>8</v>
      </c>
      <c r="M35" s="102">
        <v>8</v>
      </c>
      <c r="N35" s="102">
        <v>8</v>
      </c>
      <c r="O35" s="102">
        <v>8</v>
      </c>
      <c r="P35" s="102">
        <v>8</v>
      </c>
      <c r="Q35" s="102">
        <v>8</v>
      </c>
      <c r="R35" s="150">
        <v>0</v>
      </c>
      <c r="S35" s="104">
        <v>0</v>
      </c>
      <c r="T35" s="104">
        <v>0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104"/>
    </row>
    <row r="36" spans="1:27" ht="15" customHeight="1">
      <c r="A36" s="184"/>
      <c r="B36" s="184"/>
      <c r="C36" s="139" t="s">
        <v>407</v>
      </c>
      <c r="D36" s="102" t="s">
        <v>357</v>
      </c>
      <c r="E36" s="142"/>
      <c r="F36" s="102">
        <v>4</v>
      </c>
      <c r="G36" s="102">
        <v>4</v>
      </c>
      <c r="H36" s="102">
        <v>4</v>
      </c>
      <c r="I36" s="102">
        <v>4</v>
      </c>
      <c r="J36" s="102">
        <v>4</v>
      </c>
      <c r="K36" s="102">
        <v>4</v>
      </c>
      <c r="L36" s="102">
        <v>4</v>
      </c>
      <c r="M36" s="102">
        <v>4</v>
      </c>
      <c r="N36" s="102">
        <v>4</v>
      </c>
      <c r="O36" s="102">
        <v>4</v>
      </c>
      <c r="P36" s="102">
        <v>4</v>
      </c>
      <c r="Q36" s="102">
        <v>4</v>
      </c>
      <c r="R36" s="150">
        <v>0</v>
      </c>
      <c r="S36" s="104">
        <v>0</v>
      </c>
      <c r="T36" s="104">
        <v>0</v>
      </c>
      <c r="U36" s="104">
        <v>0</v>
      </c>
      <c r="V36" s="104">
        <v>0</v>
      </c>
      <c r="W36" s="104">
        <v>0</v>
      </c>
      <c r="X36" s="104">
        <v>0</v>
      </c>
      <c r="Y36" s="104">
        <v>0</v>
      </c>
      <c r="Z36" s="104">
        <v>0</v>
      </c>
      <c r="AA36" s="122"/>
    </row>
    <row r="37" spans="1:27" ht="15" customHeight="1">
      <c r="A37" s="184"/>
      <c r="B37" s="184" t="s">
        <v>32</v>
      </c>
      <c r="C37" s="139" t="s">
        <v>361</v>
      </c>
      <c r="D37" s="90" t="s">
        <v>355</v>
      </c>
      <c r="E37" s="24"/>
      <c r="F37" s="86">
        <v>2</v>
      </c>
      <c r="G37" s="147">
        <v>2</v>
      </c>
      <c r="H37" s="147">
        <v>2</v>
      </c>
      <c r="I37" s="147">
        <v>2</v>
      </c>
      <c r="J37" s="147">
        <v>2</v>
      </c>
      <c r="K37" s="147">
        <v>2</v>
      </c>
      <c r="L37" s="147">
        <v>2</v>
      </c>
      <c r="M37" s="147">
        <v>2</v>
      </c>
      <c r="N37" s="147">
        <v>2</v>
      </c>
      <c r="O37" s="147">
        <v>2</v>
      </c>
      <c r="P37" s="147">
        <v>2</v>
      </c>
      <c r="Q37" s="147">
        <v>2</v>
      </c>
      <c r="R37" s="147">
        <v>2</v>
      </c>
      <c r="S37" s="150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v>0</v>
      </c>
      <c r="Y37" s="104">
        <v>0</v>
      </c>
      <c r="Z37" s="104">
        <v>0</v>
      </c>
      <c r="AA37" s="104"/>
    </row>
    <row r="38" spans="1:27" ht="15" customHeight="1">
      <c r="A38" s="184"/>
      <c r="B38" s="184"/>
      <c r="C38" s="139" t="s">
        <v>367</v>
      </c>
      <c r="D38" s="102" t="s">
        <v>356</v>
      </c>
      <c r="E38" s="24"/>
      <c r="F38" s="120">
        <v>2</v>
      </c>
      <c r="G38" s="147">
        <v>2</v>
      </c>
      <c r="H38" s="147">
        <v>2</v>
      </c>
      <c r="I38" s="147">
        <v>2</v>
      </c>
      <c r="J38" s="147">
        <v>2</v>
      </c>
      <c r="K38" s="147">
        <v>2</v>
      </c>
      <c r="L38" s="147">
        <v>2</v>
      </c>
      <c r="M38" s="147">
        <v>2</v>
      </c>
      <c r="N38" s="147">
        <v>2</v>
      </c>
      <c r="O38" s="147">
        <v>2</v>
      </c>
      <c r="P38" s="147">
        <v>2</v>
      </c>
      <c r="Q38" s="147">
        <v>2</v>
      </c>
      <c r="R38" s="147">
        <v>2</v>
      </c>
      <c r="S38" s="150">
        <v>0</v>
      </c>
      <c r="T38" s="104">
        <v>0</v>
      </c>
      <c r="U38" s="104">
        <v>0</v>
      </c>
      <c r="V38" s="104">
        <v>0</v>
      </c>
      <c r="W38" s="104">
        <v>0</v>
      </c>
      <c r="X38" s="104">
        <v>0</v>
      </c>
      <c r="Y38" s="104">
        <v>0</v>
      </c>
      <c r="Z38" s="104">
        <v>0</v>
      </c>
      <c r="AA38" s="104"/>
    </row>
    <row r="39" spans="1:27" ht="15" customHeight="1">
      <c r="A39" s="184"/>
      <c r="B39" s="184"/>
      <c r="C39" s="139" t="s">
        <v>373</v>
      </c>
      <c r="D39" s="102" t="s">
        <v>355</v>
      </c>
      <c r="E39" s="24"/>
      <c r="F39" s="86">
        <v>2</v>
      </c>
      <c r="G39" s="147">
        <v>2</v>
      </c>
      <c r="H39" s="147">
        <v>2</v>
      </c>
      <c r="I39" s="147">
        <v>2</v>
      </c>
      <c r="J39" s="147">
        <v>2</v>
      </c>
      <c r="K39" s="147">
        <v>2</v>
      </c>
      <c r="L39" s="147">
        <v>2</v>
      </c>
      <c r="M39" s="147">
        <v>2</v>
      </c>
      <c r="N39" s="147">
        <v>2</v>
      </c>
      <c r="O39" s="147">
        <v>2</v>
      </c>
      <c r="P39" s="147">
        <v>2</v>
      </c>
      <c r="Q39" s="147">
        <v>2</v>
      </c>
      <c r="R39" s="147">
        <v>2</v>
      </c>
      <c r="S39" s="147">
        <v>2</v>
      </c>
      <c r="T39" s="150">
        <v>0</v>
      </c>
      <c r="U39" s="104">
        <v>0</v>
      </c>
      <c r="V39" s="104">
        <v>0</v>
      </c>
      <c r="W39" s="104">
        <v>0</v>
      </c>
      <c r="X39" s="104">
        <v>0</v>
      </c>
      <c r="Y39" s="104">
        <v>0</v>
      </c>
      <c r="Z39" s="104">
        <v>0</v>
      </c>
      <c r="AA39" s="104"/>
    </row>
    <row r="40" spans="1:27" ht="15" customHeight="1">
      <c r="A40" s="184"/>
      <c r="B40" s="184"/>
      <c r="C40" s="139" t="s">
        <v>379</v>
      </c>
      <c r="D40" s="102" t="s">
        <v>356</v>
      </c>
      <c r="E40" s="24"/>
      <c r="F40" s="86">
        <v>2</v>
      </c>
      <c r="G40" s="147">
        <v>2</v>
      </c>
      <c r="H40" s="147">
        <v>2</v>
      </c>
      <c r="I40" s="147">
        <v>2</v>
      </c>
      <c r="J40" s="147">
        <v>2</v>
      </c>
      <c r="K40" s="147">
        <v>2</v>
      </c>
      <c r="L40" s="147">
        <v>2</v>
      </c>
      <c r="M40" s="147">
        <v>2</v>
      </c>
      <c r="N40" s="147">
        <v>2</v>
      </c>
      <c r="O40" s="147">
        <v>2</v>
      </c>
      <c r="P40" s="147">
        <v>2</v>
      </c>
      <c r="Q40" s="147">
        <v>2</v>
      </c>
      <c r="R40" s="147">
        <v>2</v>
      </c>
      <c r="S40" s="147">
        <v>2</v>
      </c>
      <c r="T40" s="150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/>
    </row>
    <row r="41" spans="1:27" ht="15" customHeight="1">
      <c r="A41" s="184"/>
      <c r="B41" s="184"/>
      <c r="C41" s="139" t="s">
        <v>385</v>
      </c>
      <c r="D41" s="102" t="s">
        <v>397</v>
      </c>
      <c r="E41" s="24"/>
      <c r="F41" s="147">
        <v>2</v>
      </c>
      <c r="G41" s="147">
        <v>2</v>
      </c>
      <c r="H41" s="147">
        <v>2</v>
      </c>
      <c r="I41" s="147">
        <v>2</v>
      </c>
      <c r="J41" s="147">
        <v>2</v>
      </c>
      <c r="K41" s="147">
        <v>2</v>
      </c>
      <c r="L41" s="147">
        <v>2</v>
      </c>
      <c r="M41" s="147">
        <v>2</v>
      </c>
      <c r="N41" s="147">
        <v>2</v>
      </c>
      <c r="O41" s="147">
        <v>2</v>
      </c>
      <c r="P41" s="147">
        <v>2</v>
      </c>
      <c r="Q41" s="147">
        <v>2</v>
      </c>
      <c r="R41" s="147">
        <v>2</v>
      </c>
      <c r="S41" s="147">
        <v>2</v>
      </c>
      <c r="T41" s="150">
        <v>0</v>
      </c>
      <c r="U41" s="104">
        <v>0</v>
      </c>
      <c r="V41" s="104">
        <v>0</v>
      </c>
      <c r="W41" s="104">
        <v>0</v>
      </c>
      <c r="X41" s="104">
        <v>0</v>
      </c>
      <c r="Y41" s="104">
        <v>0</v>
      </c>
      <c r="Z41" s="104">
        <v>0</v>
      </c>
      <c r="AA41" s="104"/>
    </row>
    <row r="42" spans="1:27" ht="15" customHeight="1">
      <c r="A42" s="184"/>
      <c r="B42" s="184"/>
      <c r="C42" s="139" t="s">
        <v>408</v>
      </c>
      <c r="D42" s="102" t="s">
        <v>397</v>
      </c>
      <c r="E42" s="24"/>
      <c r="F42" s="147">
        <v>2</v>
      </c>
      <c r="G42" s="147">
        <v>2</v>
      </c>
      <c r="H42" s="147">
        <v>2</v>
      </c>
      <c r="I42" s="147">
        <v>2</v>
      </c>
      <c r="J42" s="147">
        <v>2</v>
      </c>
      <c r="K42" s="147">
        <v>2</v>
      </c>
      <c r="L42" s="147">
        <v>2</v>
      </c>
      <c r="M42" s="147">
        <v>2</v>
      </c>
      <c r="N42" s="147">
        <v>2</v>
      </c>
      <c r="O42" s="147">
        <v>2</v>
      </c>
      <c r="P42" s="147">
        <v>2</v>
      </c>
      <c r="Q42" s="147">
        <v>2</v>
      </c>
      <c r="R42" s="147">
        <v>2</v>
      </c>
      <c r="S42" s="147">
        <v>2</v>
      </c>
      <c r="T42" s="150">
        <v>0</v>
      </c>
      <c r="U42" s="104">
        <v>0</v>
      </c>
      <c r="V42" s="104">
        <v>0</v>
      </c>
      <c r="W42" s="104">
        <v>0</v>
      </c>
      <c r="X42" s="104">
        <v>0</v>
      </c>
      <c r="Y42" s="104">
        <v>0</v>
      </c>
      <c r="Z42" s="104">
        <v>0</v>
      </c>
      <c r="AA42" s="104"/>
    </row>
    <row r="43" spans="1:27" ht="15" customHeight="1">
      <c r="A43" s="184"/>
      <c r="B43" s="184" t="s">
        <v>10</v>
      </c>
      <c r="C43" s="139" t="s">
        <v>362</v>
      </c>
      <c r="D43" s="102" t="s">
        <v>316</v>
      </c>
      <c r="E43" s="24"/>
      <c r="F43" s="86">
        <v>4</v>
      </c>
      <c r="G43" s="147">
        <v>4</v>
      </c>
      <c r="H43" s="147">
        <v>4</v>
      </c>
      <c r="I43" s="147">
        <v>4</v>
      </c>
      <c r="J43" s="147">
        <v>4</v>
      </c>
      <c r="K43" s="147">
        <v>4</v>
      </c>
      <c r="L43" s="147">
        <v>4</v>
      </c>
      <c r="M43" s="147">
        <v>4</v>
      </c>
      <c r="N43" s="147">
        <v>4</v>
      </c>
      <c r="O43" s="147">
        <v>4</v>
      </c>
      <c r="P43" s="147">
        <v>4</v>
      </c>
      <c r="Q43" s="147">
        <v>4</v>
      </c>
      <c r="R43" s="147">
        <v>4</v>
      </c>
      <c r="S43" s="147">
        <v>4</v>
      </c>
      <c r="T43" s="147">
        <v>4</v>
      </c>
      <c r="U43" s="150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/>
    </row>
    <row r="44" spans="1:27" ht="15" customHeight="1">
      <c r="A44" s="184"/>
      <c r="B44" s="184"/>
      <c r="C44" s="139" t="s">
        <v>368</v>
      </c>
      <c r="D44" s="102" t="s">
        <v>357</v>
      </c>
      <c r="E44" s="24"/>
      <c r="F44" s="147">
        <v>4</v>
      </c>
      <c r="G44" s="147">
        <v>4</v>
      </c>
      <c r="H44" s="147">
        <v>4</v>
      </c>
      <c r="I44" s="147">
        <v>4</v>
      </c>
      <c r="J44" s="147">
        <v>4</v>
      </c>
      <c r="K44" s="147">
        <v>4</v>
      </c>
      <c r="L44" s="147">
        <v>4</v>
      </c>
      <c r="M44" s="147">
        <v>4</v>
      </c>
      <c r="N44" s="147">
        <v>4</v>
      </c>
      <c r="O44" s="147">
        <v>4</v>
      </c>
      <c r="P44" s="147">
        <v>4</v>
      </c>
      <c r="Q44" s="147">
        <v>4</v>
      </c>
      <c r="R44" s="147">
        <v>4</v>
      </c>
      <c r="S44" s="147">
        <v>4</v>
      </c>
      <c r="T44" s="147">
        <v>4</v>
      </c>
      <c r="U44" s="150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/>
    </row>
    <row r="45" spans="1:27" ht="15" customHeight="1">
      <c r="A45" s="184"/>
      <c r="B45" s="184"/>
      <c r="C45" s="139" t="s">
        <v>374</v>
      </c>
      <c r="D45" s="102" t="s">
        <v>316</v>
      </c>
      <c r="E45" s="24"/>
      <c r="F45" s="147">
        <v>4</v>
      </c>
      <c r="G45" s="147">
        <v>4</v>
      </c>
      <c r="H45" s="147">
        <v>4</v>
      </c>
      <c r="I45" s="147">
        <v>4</v>
      </c>
      <c r="J45" s="147">
        <v>4</v>
      </c>
      <c r="K45" s="147">
        <v>4</v>
      </c>
      <c r="L45" s="147">
        <v>4</v>
      </c>
      <c r="M45" s="147">
        <v>4</v>
      </c>
      <c r="N45" s="147">
        <v>4</v>
      </c>
      <c r="O45" s="147">
        <v>4</v>
      </c>
      <c r="P45" s="147">
        <v>4</v>
      </c>
      <c r="Q45" s="147">
        <v>4</v>
      </c>
      <c r="R45" s="147">
        <v>4</v>
      </c>
      <c r="S45" s="147">
        <v>4</v>
      </c>
      <c r="T45" s="147">
        <v>4</v>
      </c>
      <c r="U45" s="150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/>
    </row>
    <row r="46" spans="1:27" ht="15" customHeight="1">
      <c r="A46" s="184"/>
      <c r="B46" s="184"/>
      <c r="C46" s="139" t="s">
        <v>380</v>
      </c>
      <c r="D46" s="102" t="s">
        <v>357</v>
      </c>
      <c r="E46" s="24"/>
      <c r="F46" s="147">
        <v>4</v>
      </c>
      <c r="G46" s="147">
        <v>4</v>
      </c>
      <c r="H46" s="147">
        <v>4</v>
      </c>
      <c r="I46" s="147">
        <v>4</v>
      </c>
      <c r="J46" s="147">
        <v>4</v>
      </c>
      <c r="K46" s="147">
        <v>4</v>
      </c>
      <c r="L46" s="147">
        <v>4</v>
      </c>
      <c r="M46" s="147">
        <v>4</v>
      </c>
      <c r="N46" s="147">
        <v>4</v>
      </c>
      <c r="O46" s="147">
        <v>4</v>
      </c>
      <c r="P46" s="147">
        <v>4</v>
      </c>
      <c r="Q46" s="147">
        <v>4</v>
      </c>
      <c r="R46" s="147">
        <v>4</v>
      </c>
      <c r="S46" s="147">
        <v>4</v>
      </c>
      <c r="T46" s="147">
        <v>4</v>
      </c>
      <c r="U46" s="150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/>
    </row>
    <row r="47" spans="1:27" ht="15" customHeight="1">
      <c r="A47" s="184"/>
      <c r="B47" s="184"/>
      <c r="C47" s="139" t="s">
        <v>386</v>
      </c>
      <c r="D47" s="102" t="s">
        <v>317</v>
      </c>
      <c r="E47" s="24"/>
      <c r="F47" s="147">
        <v>4</v>
      </c>
      <c r="G47" s="147">
        <v>4</v>
      </c>
      <c r="H47" s="147">
        <v>4</v>
      </c>
      <c r="I47" s="147">
        <v>4</v>
      </c>
      <c r="J47" s="147">
        <v>4</v>
      </c>
      <c r="K47" s="147">
        <v>4</v>
      </c>
      <c r="L47" s="147">
        <v>4</v>
      </c>
      <c r="M47" s="147">
        <v>4</v>
      </c>
      <c r="N47" s="147">
        <v>4</v>
      </c>
      <c r="O47" s="147">
        <v>4</v>
      </c>
      <c r="P47" s="147">
        <v>4</v>
      </c>
      <c r="Q47" s="147">
        <v>4</v>
      </c>
      <c r="R47" s="147">
        <v>4</v>
      </c>
      <c r="S47" s="147">
        <v>4</v>
      </c>
      <c r="T47" s="147">
        <v>4</v>
      </c>
      <c r="U47" s="147">
        <v>4</v>
      </c>
      <c r="V47" s="150">
        <v>0</v>
      </c>
      <c r="W47" s="104">
        <v>0</v>
      </c>
      <c r="X47" s="104">
        <v>0</v>
      </c>
      <c r="Y47" s="104">
        <v>0</v>
      </c>
      <c r="Z47" s="104">
        <v>0</v>
      </c>
      <c r="AA47" s="104"/>
    </row>
    <row r="48" spans="1:27" ht="15" customHeight="1">
      <c r="A48" s="184"/>
      <c r="B48" s="184"/>
      <c r="C48" s="139" t="s">
        <v>409</v>
      </c>
      <c r="D48" s="102" t="s">
        <v>357</v>
      </c>
      <c r="E48" s="24"/>
      <c r="F48" s="147">
        <v>4</v>
      </c>
      <c r="G48" s="147">
        <v>4</v>
      </c>
      <c r="H48" s="147">
        <v>4</v>
      </c>
      <c r="I48" s="147">
        <v>4</v>
      </c>
      <c r="J48" s="147">
        <v>4</v>
      </c>
      <c r="K48" s="147">
        <v>4</v>
      </c>
      <c r="L48" s="147">
        <v>4</v>
      </c>
      <c r="M48" s="147">
        <v>4</v>
      </c>
      <c r="N48" s="147">
        <v>4</v>
      </c>
      <c r="O48" s="147">
        <v>4</v>
      </c>
      <c r="P48" s="147">
        <v>4</v>
      </c>
      <c r="Q48" s="147">
        <v>4</v>
      </c>
      <c r="R48" s="147">
        <v>4</v>
      </c>
      <c r="S48" s="147">
        <v>4</v>
      </c>
      <c r="T48" s="147">
        <v>4</v>
      </c>
      <c r="U48" s="147">
        <v>4</v>
      </c>
      <c r="V48" s="147">
        <v>4</v>
      </c>
      <c r="W48" s="150">
        <v>0</v>
      </c>
      <c r="X48" s="104">
        <v>0</v>
      </c>
      <c r="Y48" s="104">
        <v>0</v>
      </c>
      <c r="Z48" s="104">
        <v>0</v>
      </c>
      <c r="AA48" s="104"/>
    </row>
    <row r="49" spans="1:27" ht="15" customHeight="1">
      <c r="A49" s="184"/>
      <c r="B49" s="184" t="s">
        <v>11</v>
      </c>
      <c r="C49" s="139" t="s">
        <v>363</v>
      </c>
      <c r="D49" s="90" t="s">
        <v>355</v>
      </c>
      <c r="E49" s="24"/>
      <c r="F49" s="86">
        <v>1</v>
      </c>
      <c r="G49" s="147">
        <v>1</v>
      </c>
      <c r="H49" s="147">
        <v>1</v>
      </c>
      <c r="I49" s="147">
        <v>1</v>
      </c>
      <c r="J49" s="147">
        <v>1</v>
      </c>
      <c r="K49" s="147">
        <v>1</v>
      </c>
      <c r="L49" s="147">
        <v>1</v>
      </c>
      <c r="M49" s="147">
        <v>1</v>
      </c>
      <c r="N49" s="147">
        <v>1</v>
      </c>
      <c r="O49" s="147">
        <v>1</v>
      </c>
      <c r="P49" s="147">
        <v>1</v>
      </c>
      <c r="Q49" s="147">
        <v>1</v>
      </c>
      <c r="R49" s="147">
        <v>1</v>
      </c>
      <c r="S49" s="147">
        <v>1</v>
      </c>
      <c r="T49" s="147">
        <v>1</v>
      </c>
      <c r="U49" s="147">
        <v>1</v>
      </c>
      <c r="V49" s="147">
        <v>1</v>
      </c>
      <c r="W49" s="147">
        <v>1</v>
      </c>
      <c r="X49" s="150">
        <v>0</v>
      </c>
      <c r="Y49" s="104">
        <v>0</v>
      </c>
      <c r="Z49" s="104">
        <v>0</v>
      </c>
      <c r="AA49" s="104"/>
    </row>
    <row r="50" spans="1:27" ht="15" customHeight="1">
      <c r="A50" s="184"/>
      <c r="B50" s="184"/>
      <c r="C50" s="139" t="s">
        <v>369</v>
      </c>
      <c r="D50" s="102" t="s">
        <v>356</v>
      </c>
      <c r="E50" s="24"/>
      <c r="F50" s="147">
        <v>1</v>
      </c>
      <c r="G50" s="147">
        <v>1</v>
      </c>
      <c r="H50" s="147">
        <v>1</v>
      </c>
      <c r="I50" s="147">
        <v>1</v>
      </c>
      <c r="J50" s="147">
        <v>1</v>
      </c>
      <c r="K50" s="147">
        <v>1</v>
      </c>
      <c r="L50" s="147">
        <v>1</v>
      </c>
      <c r="M50" s="147">
        <v>1</v>
      </c>
      <c r="N50" s="147">
        <v>1</v>
      </c>
      <c r="O50" s="147">
        <v>1</v>
      </c>
      <c r="P50" s="147">
        <v>1</v>
      </c>
      <c r="Q50" s="147">
        <v>1</v>
      </c>
      <c r="R50" s="147">
        <v>1</v>
      </c>
      <c r="S50" s="147">
        <v>1</v>
      </c>
      <c r="T50" s="147">
        <v>1</v>
      </c>
      <c r="U50" s="147">
        <v>1</v>
      </c>
      <c r="V50" s="147">
        <v>1</v>
      </c>
      <c r="W50" s="147">
        <v>1</v>
      </c>
      <c r="X50" s="150">
        <v>0</v>
      </c>
      <c r="Y50" s="104">
        <v>0</v>
      </c>
      <c r="Z50" s="104">
        <v>0</v>
      </c>
      <c r="AA50" s="104"/>
    </row>
    <row r="51" spans="1:27" ht="15" customHeight="1">
      <c r="A51" s="184"/>
      <c r="B51" s="184"/>
      <c r="C51" s="139" t="s">
        <v>375</v>
      </c>
      <c r="D51" s="102" t="s">
        <v>355</v>
      </c>
      <c r="E51" s="24"/>
      <c r="F51" s="147">
        <v>1</v>
      </c>
      <c r="G51" s="147">
        <v>1</v>
      </c>
      <c r="H51" s="147">
        <v>1</v>
      </c>
      <c r="I51" s="147">
        <v>1</v>
      </c>
      <c r="J51" s="147">
        <v>1</v>
      </c>
      <c r="K51" s="147">
        <v>1</v>
      </c>
      <c r="L51" s="147">
        <v>1</v>
      </c>
      <c r="M51" s="147">
        <v>1</v>
      </c>
      <c r="N51" s="147">
        <v>1</v>
      </c>
      <c r="O51" s="147">
        <v>1</v>
      </c>
      <c r="P51" s="147">
        <v>1</v>
      </c>
      <c r="Q51" s="147">
        <v>1</v>
      </c>
      <c r="R51" s="147">
        <v>1</v>
      </c>
      <c r="S51" s="147">
        <v>1</v>
      </c>
      <c r="T51" s="147">
        <v>1</v>
      </c>
      <c r="U51" s="147">
        <v>1</v>
      </c>
      <c r="V51" s="147">
        <v>1</v>
      </c>
      <c r="W51" s="147">
        <v>1</v>
      </c>
      <c r="X51" s="150">
        <v>0</v>
      </c>
      <c r="Y51" s="104">
        <v>0</v>
      </c>
      <c r="Z51" s="104">
        <v>0</v>
      </c>
      <c r="AA51" s="104"/>
    </row>
    <row r="52" spans="1:27" ht="15" customHeight="1">
      <c r="A52" s="184"/>
      <c r="B52" s="184"/>
      <c r="C52" s="139" t="s">
        <v>381</v>
      </c>
      <c r="D52" s="102" t="s">
        <v>356</v>
      </c>
      <c r="E52" s="24"/>
      <c r="F52" s="147">
        <v>1</v>
      </c>
      <c r="G52" s="147">
        <v>1</v>
      </c>
      <c r="H52" s="147">
        <v>1</v>
      </c>
      <c r="I52" s="147">
        <v>1</v>
      </c>
      <c r="J52" s="147">
        <v>1</v>
      </c>
      <c r="K52" s="147">
        <v>1</v>
      </c>
      <c r="L52" s="147">
        <v>1</v>
      </c>
      <c r="M52" s="147">
        <v>1</v>
      </c>
      <c r="N52" s="147">
        <v>1</v>
      </c>
      <c r="O52" s="147">
        <v>1</v>
      </c>
      <c r="P52" s="147">
        <v>1</v>
      </c>
      <c r="Q52" s="147">
        <v>1</v>
      </c>
      <c r="R52" s="147">
        <v>1</v>
      </c>
      <c r="S52" s="147">
        <v>1</v>
      </c>
      <c r="T52" s="147">
        <v>1</v>
      </c>
      <c r="U52" s="147">
        <v>1</v>
      </c>
      <c r="V52" s="147">
        <v>1</v>
      </c>
      <c r="W52" s="147">
        <v>1</v>
      </c>
      <c r="X52" s="150">
        <v>0</v>
      </c>
      <c r="Y52" s="104">
        <v>0</v>
      </c>
      <c r="Z52" s="104">
        <v>0</v>
      </c>
      <c r="AA52" s="104"/>
    </row>
    <row r="53" spans="1:27" ht="15" customHeight="1">
      <c r="A53" s="184"/>
      <c r="B53" s="184"/>
      <c r="C53" s="139" t="s">
        <v>387</v>
      </c>
      <c r="D53" s="102" t="s">
        <v>397</v>
      </c>
      <c r="E53" s="24"/>
      <c r="F53" s="147">
        <v>1</v>
      </c>
      <c r="G53" s="147">
        <v>1</v>
      </c>
      <c r="H53" s="147">
        <v>1</v>
      </c>
      <c r="I53" s="147">
        <v>1</v>
      </c>
      <c r="J53" s="147">
        <v>1</v>
      </c>
      <c r="K53" s="147">
        <v>1</v>
      </c>
      <c r="L53" s="147">
        <v>1</v>
      </c>
      <c r="M53" s="147">
        <v>1</v>
      </c>
      <c r="N53" s="147">
        <v>1</v>
      </c>
      <c r="O53" s="147">
        <v>1</v>
      </c>
      <c r="P53" s="147">
        <v>1</v>
      </c>
      <c r="Q53" s="147">
        <v>1</v>
      </c>
      <c r="R53" s="147">
        <v>1</v>
      </c>
      <c r="S53" s="147">
        <v>1</v>
      </c>
      <c r="T53" s="147">
        <v>1</v>
      </c>
      <c r="U53" s="147">
        <v>1</v>
      </c>
      <c r="V53" s="147">
        <v>1</v>
      </c>
      <c r="W53" s="147">
        <v>1</v>
      </c>
      <c r="X53" s="150">
        <v>0</v>
      </c>
      <c r="Y53" s="104">
        <v>0</v>
      </c>
      <c r="Z53" s="104">
        <v>0</v>
      </c>
      <c r="AA53" s="104"/>
    </row>
    <row r="54" spans="1:27" ht="15" customHeight="1">
      <c r="A54" s="184"/>
      <c r="B54" s="184"/>
      <c r="C54" s="139" t="s">
        <v>410</v>
      </c>
      <c r="D54" s="102" t="s">
        <v>397</v>
      </c>
      <c r="E54" s="24"/>
      <c r="F54" s="147">
        <v>1</v>
      </c>
      <c r="G54" s="147">
        <v>1</v>
      </c>
      <c r="H54" s="147">
        <v>1</v>
      </c>
      <c r="I54" s="147">
        <v>1</v>
      </c>
      <c r="J54" s="147">
        <v>1</v>
      </c>
      <c r="K54" s="147">
        <v>1</v>
      </c>
      <c r="L54" s="147">
        <v>1</v>
      </c>
      <c r="M54" s="147">
        <v>1</v>
      </c>
      <c r="N54" s="147">
        <v>1</v>
      </c>
      <c r="O54" s="147">
        <v>1</v>
      </c>
      <c r="P54" s="147">
        <v>1</v>
      </c>
      <c r="Q54" s="147">
        <v>1</v>
      </c>
      <c r="R54" s="147">
        <v>1</v>
      </c>
      <c r="S54" s="147">
        <v>1</v>
      </c>
      <c r="T54" s="147">
        <v>1</v>
      </c>
      <c r="U54" s="147">
        <v>1</v>
      </c>
      <c r="V54" s="147">
        <v>1</v>
      </c>
      <c r="W54" s="147">
        <v>1</v>
      </c>
      <c r="X54" s="150">
        <v>0</v>
      </c>
      <c r="Y54" s="104">
        <v>0</v>
      </c>
      <c r="Z54" s="104">
        <v>0</v>
      </c>
      <c r="AA54" s="104"/>
    </row>
    <row r="55" spans="1:27" ht="15" customHeight="1">
      <c r="A55" s="184"/>
      <c r="B55" s="181" t="s">
        <v>16</v>
      </c>
      <c r="C55" s="141" t="s">
        <v>17</v>
      </c>
      <c r="D55" s="131" t="s">
        <v>6</v>
      </c>
      <c r="E55" s="24"/>
      <c r="F55" s="86">
        <v>8</v>
      </c>
      <c r="G55" s="147">
        <v>8</v>
      </c>
      <c r="H55" s="147">
        <v>8</v>
      </c>
      <c r="I55" s="147">
        <v>8</v>
      </c>
      <c r="J55" s="147">
        <v>8</v>
      </c>
      <c r="K55" s="147">
        <v>8</v>
      </c>
      <c r="L55" s="147">
        <v>8</v>
      </c>
      <c r="M55" s="147">
        <v>8</v>
      </c>
      <c r="N55" s="147">
        <v>8</v>
      </c>
      <c r="O55" s="147">
        <v>8</v>
      </c>
      <c r="P55" s="147">
        <v>8</v>
      </c>
      <c r="Q55" s="147">
        <v>8</v>
      </c>
      <c r="R55" s="147">
        <v>8</v>
      </c>
      <c r="S55" s="147">
        <v>8</v>
      </c>
      <c r="T55" s="147">
        <v>8</v>
      </c>
      <c r="U55" s="147">
        <v>8</v>
      </c>
      <c r="V55" s="147">
        <v>8</v>
      </c>
      <c r="W55" s="147">
        <v>8</v>
      </c>
      <c r="X55" s="147">
        <v>8</v>
      </c>
      <c r="Y55" s="150">
        <v>0</v>
      </c>
      <c r="Z55" s="104">
        <v>0</v>
      </c>
      <c r="AA55" s="104"/>
    </row>
    <row r="56" spans="1:27" ht="15" customHeight="1">
      <c r="A56" s="184"/>
      <c r="B56" s="183"/>
      <c r="C56" s="141" t="s">
        <v>18</v>
      </c>
      <c r="D56" s="131" t="s">
        <v>6</v>
      </c>
      <c r="E56" s="24"/>
      <c r="F56" s="147">
        <v>8</v>
      </c>
      <c r="G56" s="147">
        <v>8</v>
      </c>
      <c r="H56" s="147">
        <v>8</v>
      </c>
      <c r="I56" s="147">
        <v>8</v>
      </c>
      <c r="J56" s="147">
        <v>8</v>
      </c>
      <c r="K56" s="147">
        <v>8</v>
      </c>
      <c r="L56" s="147">
        <v>8</v>
      </c>
      <c r="M56" s="147">
        <v>8</v>
      </c>
      <c r="N56" s="147">
        <v>8</v>
      </c>
      <c r="O56" s="147">
        <v>8</v>
      </c>
      <c r="P56" s="147">
        <v>8</v>
      </c>
      <c r="Q56" s="147">
        <v>8</v>
      </c>
      <c r="R56" s="147">
        <v>8</v>
      </c>
      <c r="S56" s="147">
        <v>8</v>
      </c>
      <c r="T56" s="147">
        <v>8</v>
      </c>
      <c r="U56" s="147">
        <v>8</v>
      </c>
      <c r="V56" s="147">
        <v>8</v>
      </c>
      <c r="W56" s="147">
        <v>8</v>
      </c>
      <c r="X56" s="147">
        <v>8</v>
      </c>
      <c r="Y56" s="147">
        <v>8</v>
      </c>
      <c r="Z56" s="150">
        <v>0</v>
      </c>
      <c r="AA56" s="104"/>
    </row>
    <row r="57" spans="1:27" ht="15" customHeight="1">
      <c r="A57" s="1"/>
      <c r="B57" s="1"/>
      <c r="C57" s="1"/>
      <c r="D57" s="43" t="s">
        <v>19</v>
      </c>
      <c r="E57" s="43"/>
      <c r="F57" s="86">
        <f t="shared" ref="F57:Y57" si="0">SUM(F16:F56)</f>
        <v>158</v>
      </c>
      <c r="G57" s="86">
        <f t="shared" si="0"/>
        <v>158</v>
      </c>
      <c r="H57" s="86">
        <f t="shared" si="0"/>
        <v>152</v>
      </c>
      <c r="I57" s="86">
        <f t="shared" si="0"/>
        <v>140</v>
      </c>
      <c r="J57" s="86">
        <f t="shared" si="0"/>
        <v>136</v>
      </c>
      <c r="K57" s="86">
        <f t="shared" si="0"/>
        <v>132</v>
      </c>
      <c r="L57" s="86">
        <f t="shared" si="0"/>
        <v>128</v>
      </c>
      <c r="M57" s="86">
        <f t="shared" si="0"/>
        <v>116</v>
      </c>
      <c r="N57" s="86">
        <f t="shared" si="0"/>
        <v>104</v>
      </c>
      <c r="O57" s="86">
        <f t="shared" si="0"/>
        <v>84</v>
      </c>
      <c r="P57" s="86">
        <f t="shared" si="0"/>
        <v>78</v>
      </c>
      <c r="Q57" s="86">
        <f t="shared" si="0"/>
        <v>70</v>
      </c>
      <c r="R57" s="86">
        <f t="shared" si="0"/>
        <v>58</v>
      </c>
      <c r="S57" s="86">
        <f t="shared" si="0"/>
        <v>54</v>
      </c>
      <c r="T57" s="86">
        <f t="shared" si="0"/>
        <v>46</v>
      </c>
      <c r="U57" s="120">
        <f t="shared" si="0"/>
        <v>30</v>
      </c>
      <c r="V57" s="120">
        <f t="shared" si="0"/>
        <v>26</v>
      </c>
      <c r="W57" s="120">
        <f t="shared" si="0"/>
        <v>22</v>
      </c>
      <c r="X57" s="120">
        <f t="shared" si="0"/>
        <v>16</v>
      </c>
      <c r="Y57" s="120">
        <f t="shared" si="0"/>
        <v>8</v>
      </c>
      <c r="Z57" s="104">
        <v>0</v>
      </c>
      <c r="AA57" s="120"/>
    </row>
    <row r="58" spans="1:27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7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7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7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7" ht="54.6">
      <c r="A63" s="22" t="s">
        <v>0</v>
      </c>
      <c r="B63" s="22" t="s">
        <v>1</v>
      </c>
      <c r="C63" s="22" t="s">
        <v>2</v>
      </c>
      <c r="D63" s="4" t="s">
        <v>3</v>
      </c>
      <c r="E63" s="28" t="s">
        <v>12</v>
      </c>
      <c r="F63" s="23" t="s">
        <v>13</v>
      </c>
      <c r="G63" s="7">
        <v>43784</v>
      </c>
      <c r="H63" s="7">
        <v>43785</v>
      </c>
      <c r="I63" s="7">
        <v>43786</v>
      </c>
      <c r="J63" s="7">
        <v>43787</v>
      </c>
      <c r="K63" s="7">
        <v>43788</v>
      </c>
      <c r="L63" s="7">
        <v>43789</v>
      </c>
      <c r="M63" s="7">
        <v>43790</v>
      </c>
      <c r="N63" s="7">
        <v>43791</v>
      </c>
      <c r="O63" s="7">
        <v>43792</v>
      </c>
      <c r="P63" s="7">
        <v>43793</v>
      </c>
      <c r="Q63" s="7">
        <v>43794</v>
      </c>
      <c r="R63" s="7">
        <v>43795</v>
      </c>
      <c r="S63" s="7">
        <v>43796</v>
      </c>
      <c r="T63" s="7">
        <v>43797</v>
      </c>
      <c r="U63" s="7">
        <v>43798</v>
      </c>
      <c r="V63" s="7">
        <v>43799</v>
      </c>
      <c r="W63" s="7">
        <v>43800</v>
      </c>
      <c r="X63" s="7">
        <v>43801</v>
      </c>
      <c r="Y63" s="7">
        <v>43802</v>
      </c>
      <c r="Z63" s="7">
        <v>43803</v>
      </c>
      <c r="AA63" s="7"/>
    </row>
    <row r="64" spans="1:27" ht="15" customHeight="1">
      <c r="A64" s="184">
        <v>2</v>
      </c>
      <c r="B64" s="188" t="s">
        <v>5</v>
      </c>
      <c r="C64" s="189"/>
      <c r="D64" s="131" t="s">
        <v>6</v>
      </c>
      <c r="E64" s="144">
        <v>6</v>
      </c>
      <c r="F64" s="131">
        <v>6</v>
      </c>
      <c r="G64" s="166">
        <v>6</v>
      </c>
      <c r="H64" s="150">
        <v>0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5" customHeight="1">
      <c r="A65" s="184"/>
      <c r="B65" s="188"/>
      <c r="C65" s="189"/>
      <c r="D65" s="131"/>
      <c r="E65" s="144"/>
      <c r="F65" s="11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5" customHeight="1">
      <c r="A66" s="184"/>
      <c r="B66" s="187" t="s">
        <v>7</v>
      </c>
      <c r="C66" s="187"/>
      <c r="D66" s="102" t="s">
        <v>316</v>
      </c>
      <c r="E66" s="144">
        <v>4</v>
      </c>
      <c r="F66" s="131">
        <v>6</v>
      </c>
      <c r="G66" s="104">
        <v>6</v>
      </c>
      <c r="H66" s="104">
        <v>4</v>
      </c>
      <c r="I66" s="150">
        <v>0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5" customHeight="1">
      <c r="A67" s="184"/>
      <c r="B67" s="188"/>
      <c r="C67" s="189"/>
      <c r="D67" s="135"/>
      <c r="E67" s="144"/>
      <c r="F67" s="114"/>
      <c r="G67" s="104"/>
      <c r="H67" s="104"/>
      <c r="I67" s="161">
        <v>-2</v>
      </c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5" customHeight="1">
      <c r="A68" s="184"/>
      <c r="B68" s="187" t="s">
        <v>8</v>
      </c>
      <c r="C68" s="187"/>
      <c r="D68" s="102" t="s">
        <v>318</v>
      </c>
      <c r="E68" s="144">
        <v>6</v>
      </c>
      <c r="F68" s="131">
        <v>6</v>
      </c>
      <c r="G68" s="166">
        <v>6</v>
      </c>
      <c r="H68" s="166">
        <v>3</v>
      </c>
      <c r="I68" s="150">
        <v>0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5" customHeight="1">
      <c r="A69" s="184"/>
      <c r="B69" s="207"/>
      <c r="C69" s="208"/>
      <c r="D69" s="135"/>
      <c r="E69" s="144"/>
      <c r="F69" s="11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5" customHeight="1">
      <c r="A70" s="184"/>
      <c r="B70" s="184" t="s">
        <v>9</v>
      </c>
      <c r="C70" s="26" t="s">
        <v>358</v>
      </c>
      <c r="D70" s="102" t="s">
        <v>316</v>
      </c>
      <c r="E70" s="144">
        <v>3</v>
      </c>
      <c r="F70" s="131">
        <v>2</v>
      </c>
      <c r="G70" s="166">
        <v>2</v>
      </c>
      <c r="H70" s="166">
        <v>2</v>
      </c>
      <c r="I70" s="166">
        <v>2</v>
      </c>
      <c r="J70" s="150">
        <v>0</v>
      </c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5" customHeight="1">
      <c r="A71" s="184"/>
      <c r="B71" s="184"/>
      <c r="C71" s="26"/>
      <c r="D71" s="135"/>
      <c r="E71" s="144"/>
      <c r="F71" s="114"/>
      <c r="G71" s="104"/>
      <c r="H71" s="104"/>
      <c r="I71" s="104"/>
      <c r="J71" s="164">
        <v>1</v>
      </c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5" customHeight="1">
      <c r="A72" s="184"/>
      <c r="B72" s="184"/>
      <c r="C72" s="26" t="s">
        <v>364</v>
      </c>
      <c r="D72" s="102" t="s">
        <v>357</v>
      </c>
      <c r="E72" s="144">
        <v>2</v>
      </c>
      <c r="F72" s="131">
        <v>2</v>
      </c>
      <c r="G72" s="166">
        <v>2</v>
      </c>
      <c r="H72" s="166">
        <v>2</v>
      </c>
      <c r="I72" s="166">
        <v>2</v>
      </c>
      <c r="J72" s="150">
        <v>0</v>
      </c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5" customHeight="1">
      <c r="A73" s="184"/>
      <c r="B73" s="184"/>
      <c r="C73" s="26"/>
      <c r="D73" s="135"/>
      <c r="E73" s="144"/>
      <c r="F73" s="11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5" customHeight="1">
      <c r="A74" s="184"/>
      <c r="B74" s="184"/>
      <c r="C74" s="26" t="s">
        <v>370</v>
      </c>
      <c r="D74" s="102" t="s">
        <v>316</v>
      </c>
      <c r="E74" s="144">
        <v>2</v>
      </c>
      <c r="F74" s="131">
        <v>2</v>
      </c>
      <c r="G74" s="166">
        <v>2</v>
      </c>
      <c r="H74" s="166">
        <v>2</v>
      </c>
      <c r="I74" s="166">
        <v>2</v>
      </c>
      <c r="J74" s="166">
        <v>2</v>
      </c>
      <c r="K74" s="150">
        <v>0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5" customHeight="1">
      <c r="A75" s="184"/>
      <c r="B75" s="184"/>
      <c r="C75" s="26"/>
      <c r="D75" s="90"/>
      <c r="E75" s="144"/>
      <c r="F75" s="11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5" customHeight="1">
      <c r="A76" s="184"/>
      <c r="B76" s="184"/>
      <c r="C76" s="26" t="s">
        <v>376</v>
      </c>
      <c r="D76" s="102" t="s">
        <v>357</v>
      </c>
      <c r="E76" s="144">
        <v>3</v>
      </c>
      <c r="F76" s="131">
        <v>2</v>
      </c>
      <c r="G76" s="166">
        <v>2</v>
      </c>
      <c r="H76" s="166">
        <v>2</v>
      </c>
      <c r="I76" s="166">
        <v>2</v>
      </c>
      <c r="J76" s="166">
        <v>2</v>
      </c>
      <c r="K76" s="150">
        <v>0</v>
      </c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5" customHeight="1">
      <c r="A77" s="184"/>
      <c r="B77" s="184"/>
      <c r="C77" s="26"/>
      <c r="D77" s="90"/>
      <c r="E77" s="144"/>
      <c r="F77" s="114"/>
      <c r="G77" s="104"/>
      <c r="H77" s="104"/>
      <c r="I77" s="104"/>
      <c r="J77" s="104"/>
      <c r="K77" s="164">
        <v>1</v>
      </c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5" customHeight="1">
      <c r="A78" s="184"/>
      <c r="B78" s="184"/>
      <c r="C78" s="26" t="s">
        <v>391</v>
      </c>
      <c r="D78" s="102" t="s">
        <v>317</v>
      </c>
      <c r="E78" s="144">
        <v>2</v>
      </c>
      <c r="F78" s="131">
        <v>2</v>
      </c>
      <c r="G78" s="166">
        <v>2</v>
      </c>
      <c r="H78" s="166">
        <v>2</v>
      </c>
      <c r="I78" s="166">
        <v>2</v>
      </c>
      <c r="J78" s="166">
        <v>2</v>
      </c>
      <c r="K78" s="166">
        <v>2</v>
      </c>
      <c r="L78" s="150">
        <v>0</v>
      </c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5" customHeight="1">
      <c r="A79" s="184"/>
      <c r="B79" s="184"/>
      <c r="C79" s="26"/>
      <c r="D79" s="90"/>
      <c r="E79" s="144"/>
      <c r="F79" s="11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5" customHeight="1">
      <c r="A80" s="184"/>
      <c r="B80" s="184"/>
      <c r="C80" s="26" t="s">
        <v>405</v>
      </c>
      <c r="D80" s="102" t="s">
        <v>357</v>
      </c>
      <c r="E80" s="144">
        <v>2</v>
      </c>
      <c r="F80" s="131">
        <v>2</v>
      </c>
      <c r="G80" s="166">
        <v>2</v>
      </c>
      <c r="H80" s="166">
        <v>2</v>
      </c>
      <c r="I80" s="166">
        <v>2</v>
      </c>
      <c r="J80" s="166">
        <v>2</v>
      </c>
      <c r="K80" s="166">
        <v>2</v>
      </c>
      <c r="L80" s="150">
        <v>0</v>
      </c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5" customHeight="1">
      <c r="A81" s="184"/>
      <c r="B81" s="184"/>
      <c r="C81" s="26"/>
      <c r="D81" s="90"/>
      <c r="E81" s="144"/>
      <c r="F81" s="11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5" customHeight="1">
      <c r="A82" s="184"/>
      <c r="B82" s="184" t="s">
        <v>15</v>
      </c>
      <c r="C82" s="26" t="s">
        <v>359</v>
      </c>
      <c r="D82" s="90" t="s">
        <v>355</v>
      </c>
      <c r="E82" s="144">
        <v>5</v>
      </c>
      <c r="F82" s="131">
        <v>6</v>
      </c>
      <c r="G82" s="166">
        <v>6</v>
      </c>
      <c r="H82" s="166">
        <v>6</v>
      </c>
      <c r="I82" s="166">
        <v>6</v>
      </c>
      <c r="J82" s="166">
        <v>6</v>
      </c>
      <c r="K82" s="166">
        <v>6</v>
      </c>
      <c r="L82" s="166">
        <v>6</v>
      </c>
      <c r="M82" s="150">
        <v>0</v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5" customHeight="1">
      <c r="A83" s="184"/>
      <c r="B83" s="184"/>
      <c r="C83" s="26"/>
      <c r="D83" s="135"/>
      <c r="E83" s="144"/>
      <c r="F83" s="114"/>
      <c r="G83" s="104"/>
      <c r="H83" s="104"/>
      <c r="I83" s="104"/>
      <c r="J83" s="104"/>
      <c r="K83" s="104"/>
      <c r="L83" s="104"/>
      <c r="M83" s="161">
        <v>-1</v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5" customHeight="1">
      <c r="A84" s="184"/>
      <c r="B84" s="184"/>
      <c r="C84" s="26" t="s">
        <v>365</v>
      </c>
      <c r="D84" s="102" t="s">
        <v>356</v>
      </c>
      <c r="E84" s="144">
        <v>5</v>
      </c>
      <c r="F84" s="131">
        <v>6</v>
      </c>
      <c r="G84" s="166">
        <v>6</v>
      </c>
      <c r="H84" s="166">
        <v>6</v>
      </c>
      <c r="I84" s="166">
        <v>6</v>
      </c>
      <c r="J84" s="166">
        <v>6</v>
      </c>
      <c r="K84" s="166">
        <v>6</v>
      </c>
      <c r="L84" s="166">
        <v>6</v>
      </c>
      <c r="M84" s="150">
        <v>0</v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5" customHeight="1">
      <c r="A85" s="184"/>
      <c r="B85" s="184"/>
      <c r="C85" s="26"/>
      <c r="D85" s="135"/>
      <c r="E85" s="144"/>
      <c r="F85" s="104"/>
      <c r="G85" s="104"/>
      <c r="H85" s="104"/>
      <c r="I85" s="104"/>
      <c r="J85" s="104"/>
      <c r="K85" s="104"/>
      <c r="L85" s="104"/>
      <c r="M85" s="161">
        <v>-1</v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5" customHeight="1">
      <c r="A86" s="184"/>
      <c r="B86" s="184"/>
      <c r="C86" s="26" t="s">
        <v>371</v>
      </c>
      <c r="D86" s="102" t="s">
        <v>355</v>
      </c>
      <c r="E86" s="144">
        <v>6</v>
      </c>
      <c r="F86" s="131">
        <v>6</v>
      </c>
      <c r="G86" s="166">
        <v>6</v>
      </c>
      <c r="H86" s="166">
        <v>6</v>
      </c>
      <c r="I86" s="166">
        <v>6</v>
      </c>
      <c r="J86" s="166">
        <v>6</v>
      </c>
      <c r="K86" s="166">
        <v>6</v>
      </c>
      <c r="L86" s="166">
        <v>6</v>
      </c>
      <c r="M86" s="166">
        <v>6</v>
      </c>
      <c r="N86" s="150">
        <v>0</v>
      </c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5" customHeight="1">
      <c r="A87" s="184"/>
      <c r="B87" s="184"/>
      <c r="C87" s="26"/>
      <c r="D87" s="135"/>
      <c r="E87" s="14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5" customHeight="1">
      <c r="A88" s="184"/>
      <c r="B88" s="184"/>
      <c r="C88" s="26" t="s">
        <v>377</v>
      </c>
      <c r="D88" s="102" t="s">
        <v>356</v>
      </c>
      <c r="E88" s="144">
        <v>6</v>
      </c>
      <c r="F88" s="131">
        <v>6</v>
      </c>
      <c r="G88" s="166">
        <v>6</v>
      </c>
      <c r="H88" s="166">
        <v>6</v>
      </c>
      <c r="I88" s="166">
        <v>6</v>
      </c>
      <c r="J88" s="166">
        <v>6</v>
      </c>
      <c r="K88" s="166">
        <v>6</v>
      </c>
      <c r="L88" s="166">
        <v>6</v>
      </c>
      <c r="M88" s="166">
        <v>6</v>
      </c>
      <c r="N88" s="150">
        <v>0</v>
      </c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5" customHeight="1">
      <c r="A89" s="184"/>
      <c r="B89" s="184"/>
      <c r="C89" s="26"/>
      <c r="D89" s="135"/>
      <c r="E89" s="14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5" customHeight="1">
      <c r="A90" s="184"/>
      <c r="B90" s="184"/>
      <c r="C90" s="26" t="s">
        <v>392</v>
      </c>
      <c r="D90" s="102" t="s">
        <v>397</v>
      </c>
      <c r="E90" s="144">
        <v>4</v>
      </c>
      <c r="F90" s="131">
        <v>4</v>
      </c>
      <c r="G90" s="166">
        <v>4</v>
      </c>
      <c r="H90" s="166">
        <v>4</v>
      </c>
      <c r="I90" s="166">
        <v>4</v>
      </c>
      <c r="J90" s="166">
        <v>4</v>
      </c>
      <c r="K90" s="166">
        <v>4</v>
      </c>
      <c r="L90" s="166">
        <v>4</v>
      </c>
      <c r="M90" s="166">
        <v>4</v>
      </c>
      <c r="N90" s="166">
        <v>4</v>
      </c>
      <c r="O90" s="150">
        <v>0</v>
      </c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5" customHeight="1">
      <c r="A91" s="184"/>
      <c r="B91" s="184"/>
      <c r="C91" s="26"/>
      <c r="D91" s="135"/>
      <c r="E91" s="14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5" customHeight="1">
      <c r="A92" s="184"/>
      <c r="B92" s="184"/>
      <c r="C92" s="26" t="s">
        <v>406</v>
      </c>
      <c r="D92" s="102" t="s">
        <v>397</v>
      </c>
      <c r="E92" s="144">
        <v>4</v>
      </c>
      <c r="F92" s="131">
        <v>4</v>
      </c>
      <c r="G92" s="166">
        <v>4</v>
      </c>
      <c r="H92" s="166">
        <v>4</v>
      </c>
      <c r="I92" s="166">
        <v>4</v>
      </c>
      <c r="J92" s="166">
        <v>4</v>
      </c>
      <c r="K92" s="166">
        <v>4</v>
      </c>
      <c r="L92" s="166">
        <v>4</v>
      </c>
      <c r="M92" s="166">
        <v>4</v>
      </c>
      <c r="N92" s="166">
        <v>4</v>
      </c>
      <c r="O92" s="150">
        <v>0</v>
      </c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5" customHeight="1">
      <c r="A93" s="184"/>
      <c r="B93" s="184"/>
      <c r="C93" s="26"/>
      <c r="D93" s="135"/>
      <c r="E93" s="14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5" customHeight="1">
      <c r="A94" s="184"/>
      <c r="B94" s="184" t="s">
        <v>31</v>
      </c>
      <c r="C94" s="89" t="s">
        <v>360</v>
      </c>
      <c r="D94" s="102" t="s">
        <v>316</v>
      </c>
      <c r="E94" s="121">
        <v>7</v>
      </c>
      <c r="F94" s="90">
        <v>6</v>
      </c>
      <c r="G94" s="90">
        <v>6</v>
      </c>
      <c r="H94" s="90">
        <v>6</v>
      </c>
      <c r="I94" s="90">
        <v>6</v>
      </c>
      <c r="J94" s="90">
        <v>6</v>
      </c>
      <c r="K94" s="90">
        <v>6</v>
      </c>
      <c r="L94" s="90">
        <v>6</v>
      </c>
      <c r="M94" s="90">
        <v>6</v>
      </c>
      <c r="N94" s="90">
        <v>6</v>
      </c>
      <c r="O94" s="150">
        <v>0</v>
      </c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5" customHeight="1">
      <c r="A95" s="184"/>
      <c r="B95" s="184"/>
      <c r="C95" s="89"/>
      <c r="D95" s="90"/>
      <c r="E95" s="121"/>
      <c r="F95" s="121"/>
      <c r="G95" s="104"/>
      <c r="H95" s="104"/>
      <c r="I95" s="104"/>
      <c r="J95" s="104"/>
      <c r="K95" s="104"/>
      <c r="L95" s="38"/>
      <c r="M95" s="104"/>
      <c r="N95" s="104"/>
      <c r="O95" s="164">
        <v>1</v>
      </c>
      <c r="P95" s="38"/>
      <c r="Q95" s="104"/>
      <c r="R95" s="104"/>
      <c r="S95" s="145"/>
      <c r="T95" s="104"/>
      <c r="U95" s="104"/>
      <c r="V95" s="145"/>
      <c r="W95" s="104"/>
      <c r="X95" s="104"/>
      <c r="Y95" s="145"/>
      <c r="Z95" s="104"/>
      <c r="AA95" s="145"/>
    </row>
    <row r="96" spans="1:27" ht="15" customHeight="1">
      <c r="A96" s="184"/>
      <c r="B96" s="184"/>
      <c r="C96" s="89" t="s">
        <v>366</v>
      </c>
      <c r="D96" s="102" t="s">
        <v>357</v>
      </c>
      <c r="E96" s="121">
        <v>6</v>
      </c>
      <c r="F96" s="90">
        <v>6</v>
      </c>
      <c r="G96" s="90">
        <v>6</v>
      </c>
      <c r="H96" s="90">
        <v>6</v>
      </c>
      <c r="I96" s="90">
        <v>6</v>
      </c>
      <c r="J96" s="90">
        <v>6</v>
      </c>
      <c r="K96" s="90">
        <v>6</v>
      </c>
      <c r="L96" s="90">
        <v>6</v>
      </c>
      <c r="M96" s="90">
        <v>6</v>
      </c>
      <c r="N96" s="90">
        <v>6</v>
      </c>
      <c r="O96" s="150">
        <v>0</v>
      </c>
      <c r="P96" s="121"/>
      <c r="Q96" s="121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5" customHeight="1">
      <c r="A97" s="184"/>
      <c r="B97" s="184"/>
      <c r="C97" s="89"/>
      <c r="D97" s="90"/>
      <c r="E97" s="121"/>
      <c r="F97" s="121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45"/>
      <c r="T97" s="104"/>
      <c r="U97" s="104"/>
      <c r="V97" s="145"/>
      <c r="W97" s="104"/>
      <c r="X97" s="104"/>
      <c r="Y97" s="145"/>
      <c r="Z97" s="104"/>
      <c r="AA97" s="145"/>
    </row>
    <row r="98" spans="1:27" ht="15" customHeight="1">
      <c r="A98" s="184"/>
      <c r="B98" s="184"/>
      <c r="C98" s="89" t="s">
        <v>372</v>
      </c>
      <c r="D98" s="102" t="s">
        <v>317</v>
      </c>
      <c r="E98" s="121">
        <v>4</v>
      </c>
      <c r="F98" s="90">
        <v>6</v>
      </c>
      <c r="G98" s="90">
        <v>6</v>
      </c>
      <c r="H98" s="90">
        <v>6</v>
      </c>
      <c r="I98" s="90">
        <v>6</v>
      </c>
      <c r="J98" s="90">
        <v>6</v>
      </c>
      <c r="K98" s="90">
        <v>6</v>
      </c>
      <c r="L98" s="90">
        <v>6</v>
      </c>
      <c r="M98" s="90">
        <v>6</v>
      </c>
      <c r="N98" s="90">
        <v>6</v>
      </c>
      <c r="O98" s="90">
        <v>6</v>
      </c>
      <c r="P98" s="150">
        <v>0</v>
      </c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</row>
    <row r="99" spans="1:27" ht="15" customHeight="1">
      <c r="A99" s="184"/>
      <c r="B99" s="184"/>
      <c r="C99" s="89"/>
      <c r="D99" s="90"/>
      <c r="E99" s="121"/>
      <c r="F99" s="121"/>
      <c r="G99" s="104"/>
      <c r="H99" s="104"/>
      <c r="I99" s="104"/>
      <c r="J99" s="104"/>
      <c r="K99" s="104"/>
      <c r="L99" s="104"/>
      <c r="M99" s="104"/>
      <c r="N99" s="104"/>
      <c r="O99" s="104"/>
      <c r="P99" s="161">
        <v>-2</v>
      </c>
      <c r="Q99" s="104"/>
      <c r="R99" s="104"/>
      <c r="S99" s="145"/>
      <c r="T99" s="104"/>
      <c r="U99" s="104"/>
      <c r="V99" s="145"/>
      <c r="W99" s="104"/>
      <c r="X99" s="104"/>
      <c r="Y99" s="145"/>
      <c r="Z99" s="104"/>
      <c r="AA99" s="145"/>
    </row>
    <row r="100" spans="1:27" ht="15" customHeight="1">
      <c r="A100" s="184"/>
      <c r="B100" s="184"/>
      <c r="C100" s="89" t="s">
        <v>378</v>
      </c>
      <c r="D100" s="102" t="s">
        <v>317</v>
      </c>
      <c r="E100" s="121">
        <v>6</v>
      </c>
      <c r="F100" s="102">
        <v>8</v>
      </c>
      <c r="G100" s="102">
        <v>8</v>
      </c>
      <c r="H100" s="102">
        <v>8</v>
      </c>
      <c r="I100" s="102">
        <v>8</v>
      </c>
      <c r="J100" s="102">
        <v>8</v>
      </c>
      <c r="K100" s="102">
        <v>8</v>
      </c>
      <c r="L100" s="102">
        <v>8</v>
      </c>
      <c r="M100" s="102">
        <v>8</v>
      </c>
      <c r="N100" s="102">
        <v>8</v>
      </c>
      <c r="O100" s="102">
        <v>8</v>
      </c>
      <c r="P100" s="102">
        <v>8</v>
      </c>
      <c r="Q100" s="150">
        <v>0</v>
      </c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5" customHeight="1">
      <c r="A101" s="184"/>
      <c r="B101" s="184"/>
      <c r="C101" s="89"/>
      <c r="D101" s="90"/>
      <c r="E101" s="121"/>
      <c r="F101" s="121"/>
      <c r="G101" s="104"/>
      <c r="H101" s="104"/>
      <c r="I101" s="104"/>
      <c r="J101" s="104"/>
      <c r="K101" s="104"/>
      <c r="L101" s="104"/>
      <c r="M101" s="38"/>
      <c r="N101" s="104"/>
      <c r="O101" s="104"/>
      <c r="P101" s="104"/>
      <c r="Q101" s="161">
        <v>-2</v>
      </c>
      <c r="R101" s="104"/>
      <c r="S101" s="145"/>
      <c r="T101" s="104"/>
      <c r="U101" s="104"/>
      <c r="V101" s="145"/>
      <c r="W101" s="104"/>
      <c r="X101" s="104"/>
      <c r="Y101" s="145"/>
      <c r="Z101" s="104"/>
      <c r="AA101" s="145"/>
    </row>
    <row r="102" spans="1:27" ht="15" customHeight="1">
      <c r="A102" s="184"/>
      <c r="B102" s="184"/>
      <c r="C102" s="26" t="s">
        <v>393</v>
      </c>
      <c r="D102" s="102" t="s">
        <v>317</v>
      </c>
      <c r="E102" s="121">
        <v>6</v>
      </c>
      <c r="F102" s="102">
        <v>8</v>
      </c>
      <c r="G102" s="102">
        <v>8</v>
      </c>
      <c r="H102" s="102">
        <v>8</v>
      </c>
      <c r="I102" s="102">
        <v>8</v>
      </c>
      <c r="J102" s="102">
        <v>8</v>
      </c>
      <c r="K102" s="102">
        <v>8</v>
      </c>
      <c r="L102" s="102">
        <v>8</v>
      </c>
      <c r="M102" s="102">
        <v>8</v>
      </c>
      <c r="N102" s="102">
        <v>8</v>
      </c>
      <c r="O102" s="102">
        <v>8</v>
      </c>
      <c r="P102" s="102">
        <v>8</v>
      </c>
      <c r="Q102" s="102">
        <v>8</v>
      </c>
      <c r="R102" s="150">
        <v>0</v>
      </c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5" customHeight="1">
      <c r="A103" s="184"/>
      <c r="B103" s="184"/>
      <c r="C103" s="26"/>
      <c r="D103" s="102"/>
      <c r="E103" s="121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04"/>
      <c r="R103" s="161">
        <v>-2</v>
      </c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5" customHeight="1">
      <c r="A104" s="184"/>
      <c r="B104" s="184"/>
      <c r="C104" s="26" t="s">
        <v>407</v>
      </c>
      <c r="D104" s="102" t="s">
        <v>357</v>
      </c>
      <c r="E104" s="121">
        <v>3</v>
      </c>
      <c r="F104" s="102">
        <v>4</v>
      </c>
      <c r="G104" s="102">
        <v>4</v>
      </c>
      <c r="H104" s="102">
        <v>4</v>
      </c>
      <c r="I104" s="102">
        <v>4</v>
      </c>
      <c r="J104" s="102">
        <v>4</v>
      </c>
      <c r="K104" s="102">
        <v>4</v>
      </c>
      <c r="L104" s="102">
        <v>4</v>
      </c>
      <c r="M104" s="102">
        <v>4</v>
      </c>
      <c r="N104" s="102">
        <v>4</v>
      </c>
      <c r="O104" s="102">
        <v>4</v>
      </c>
      <c r="P104" s="102">
        <v>4</v>
      </c>
      <c r="Q104" s="102">
        <v>4</v>
      </c>
      <c r="R104" s="150">
        <v>0</v>
      </c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5" customHeight="1">
      <c r="A105" s="184"/>
      <c r="B105" s="184"/>
      <c r="C105" s="89"/>
      <c r="D105" s="102"/>
      <c r="E105" s="121"/>
      <c r="F105" s="122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61">
        <v>-1</v>
      </c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5" customHeight="1">
      <c r="A106" s="184"/>
      <c r="B106" s="184" t="s">
        <v>32</v>
      </c>
      <c r="C106" s="26" t="s">
        <v>361</v>
      </c>
      <c r="D106" s="90" t="s">
        <v>355</v>
      </c>
      <c r="E106" s="144">
        <v>3</v>
      </c>
      <c r="F106" s="131">
        <v>2</v>
      </c>
      <c r="G106" s="166">
        <v>2</v>
      </c>
      <c r="H106" s="166">
        <v>2</v>
      </c>
      <c r="I106" s="166">
        <v>2</v>
      </c>
      <c r="J106" s="166">
        <v>2</v>
      </c>
      <c r="K106" s="166">
        <v>2</v>
      </c>
      <c r="L106" s="166">
        <v>2</v>
      </c>
      <c r="M106" s="166">
        <v>2</v>
      </c>
      <c r="N106" s="166">
        <v>2</v>
      </c>
      <c r="O106" s="166">
        <v>2</v>
      </c>
      <c r="P106" s="166">
        <v>2</v>
      </c>
      <c r="Q106" s="166">
        <v>2</v>
      </c>
      <c r="R106" s="166">
        <v>2</v>
      </c>
      <c r="S106" s="150">
        <v>0</v>
      </c>
      <c r="T106" s="104"/>
      <c r="U106" s="104"/>
      <c r="V106" s="104"/>
      <c r="W106" s="104"/>
      <c r="X106" s="104"/>
      <c r="Y106" s="104"/>
      <c r="Z106" s="104"/>
      <c r="AA106" s="104"/>
    </row>
    <row r="107" spans="1:27" ht="15" customHeight="1">
      <c r="A107" s="184"/>
      <c r="B107" s="184"/>
      <c r="C107" s="26"/>
      <c r="D107" s="135"/>
      <c r="E107" s="144"/>
      <c r="F107" s="131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64">
        <v>1</v>
      </c>
      <c r="T107" s="104"/>
      <c r="U107" s="104"/>
      <c r="V107" s="104"/>
      <c r="W107" s="104"/>
      <c r="X107" s="104"/>
      <c r="Y107" s="104"/>
      <c r="Z107" s="104"/>
      <c r="AA107" s="104"/>
    </row>
    <row r="108" spans="1:27" ht="15" customHeight="1">
      <c r="A108" s="184"/>
      <c r="B108" s="184"/>
      <c r="C108" s="26" t="s">
        <v>367</v>
      </c>
      <c r="D108" s="102" t="s">
        <v>356</v>
      </c>
      <c r="E108" s="144">
        <v>3</v>
      </c>
      <c r="F108" s="131">
        <v>2</v>
      </c>
      <c r="G108" s="166">
        <v>2</v>
      </c>
      <c r="H108" s="166">
        <v>2</v>
      </c>
      <c r="I108" s="166">
        <v>2</v>
      </c>
      <c r="J108" s="166">
        <v>2</v>
      </c>
      <c r="K108" s="166">
        <v>2</v>
      </c>
      <c r="L108" s="166">
        <v>2</v>
      </c>
      <c r="M108" s="166">
        <v>2</v>
      </c>
      <c r="N108" s="166">
        <v>2</v>
      </c>
      <c r="O108" s="166">
        <v>2</v>
      </c>
      <c r="P108" s="166">
        <v>2</v>
      </c>
      <c r="Q108" s="166">
        <v>2</v>
      </c>
      <c r="R108" s="166">
        <v>2</v>
      </c>
      <c r="S108" s="150">
        <v>0</v>
      </c>
      <c r="T108" s="104"/>
      <c r="U108" s="104"/>
      <c r="V108" s="104"/>
      <c r="W108" s="104"/>
      <c r="X108" s="104"/>
      <c r="Y108" s="104"/>
      <c r="Z108" s="104"/>
      <c r="AA108" s="104"/>
    </row>
    <row r="109" spans="1:27" ht="15" customHeight="1">
      <c r="A109" s="184"/>
      <c r="B109" s="184"/>
      <c r="C109" s="26"/>
      <c r="D109" s="135"/>
      <c r="E109" s="144"/>
      <c r="F109" s="131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64">
        <v>1</v>
      </c>
      <c r="T109" s="104"/>
      <c r="U109" s="104"/>
      <c r="V109" s="104"/>
      <c r="W109" s="104"/>
      <c r="X109" s="104"/>
      <c r="Y109" s="104"/>
      <c r="Z109" s="104"/>
      <c r="AA109" s="104"/>
    </row>
    <row r="110" spans="1:27" ht="15" customHeight="1">
      <c r="A110" s="184"/>
      <c r="B110" s="184"/>
      <c r="C110" s="26" t="s">
        <v>373</v>
      </c>
      <c r="D110" s="102" t="s">
        <v>355</v>
      </c>
      <c r="E110" s="144">
        <v>2</v>
      </c>
      <c r="F110" s="131">
        <v>2</v>
      </c>
      <c r="G110" s="166">
        <v>2</v>
      </c>
      <c r="H110" s="166">
        <v>2</v>
      </c>
      <c r="I110" s="166">
        <v>2</v>
      </c>
      <c r="J110" s="166">
        <v>2</v>
      </c>
      <c r="K110" s="166">
        <v>2</v>
      </c>
      <c r="L110" s="166">
        <v>2</v>
      </c>
      <c r="M110" s="166">
        <v>2</v>
      </c>
      <c r="N110" s="166">
        <v>2</v>
      </c>
      <c r="O110" s="166">
        <v>2</v>
      </c>
      <c r="P110" s="166">
        <v>2</v>
      </c>
      <c r="Q110" s="166">
        <v>2</v>
      </c>
      <c r="R110" s="166">
        <v>2</v>
      </c>
      <c r="S110" s="166">
        <v>2</v>
      </c>
      <c r="T110" s="150">
        <v>0</v>
      </c>
      <c r="U110" s="104"/>
      <c r="V110" s="104"/>
      <c r="W110" s="104"/>
      <c r="X110" s="104"/>
      <c r="Y110" s="104"/>
      <c r="Z110" s="104"/>
      <c r="AA110" s="104"/>
    </row>
    <row r="111" spans="1:27" ht="15" customHeight="1">
      <c r="A111" s="184"/>
      <c r="B111" s="184"/>
      <c r="C111" s="26"/>
      <c r="D111" s="135"/>
      <c r="E111" s="144"/>
      <c r="F111" s="131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5" customHeight="1">
      <c r="A112" s="184"/>
      <c r="B112" s="184"/>
      <c r="C112" s="26" t="s">
        <v>379</v>
      </c>
      <c r="D112" s="102" t="s">
        <v>356</v>
      </c>
      <c r="E112" s="144">
        <v>2</v>
      </c>
      <c r="F112" s="131">
        <v>2</v>
      </c>
      <c r="G112" s="166">
        <v>2</v>
      </c>
      <c r="H112" s="166">
        <v>2</v>
      </c>
      <c r="I112" s="166">
        <v>2</v>
      </c>
      <c r="J112" s="166">
        <v>2</v>
      </c>
      <c r="K112" s="166">
        <v>2</v>
      </c>
      <c r="L112" s="166">
        <v>2</v>
      </c>
      <c r="M112" s="166">
        <v>2</v>
      </c>
      <c r="N112" s="166">
        <v>2</v>
      </c>
      <c r="O112" s="166">
        <v>2</v>
      </c>
      <c r="P112" s="166">
        <v>2</v>
      </c>
      <c r="Q112" s="166">
        <v>2</v>
      </c>
      <c r="R112" s="166">
        <v>2</v>
      </c>
      <c r="S112" s="166">
        <v>2</v>
      </c>
      <c r="T112" s="150">
        <v>0</v>
      </c>
      <c r="U112" s="104"/>
      <c r="V112" s="104"/>
      <c r="W112" s="104"/>
      <c r="X112" s="104"/>
      <c r="Y112" s="104"/>
      <c r="Z112" s="104"/>
      <c r="AA112" s="104"/>
    </row>
    <row r="113" spans="1:27" ht="15" customHeight="1">
      <c r="A113" s="184"/>
      <c r="B113" s="184"/>
      <c r="C113" s="26"/>
      <c r="D113" s="135"/>
      <c r="E113" s="144"/>
      <c r="F113" s="131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5" customHeight="1">
      <c r="A114" s="184"/>
      <c r="B114" s="184"/>
      <c r="C114" s="26" t="s">
        <v>394</v>
      </c>
      <c r="D114" s="102" t="s">
        <v>397</v>
      </c>
      <c r="E114" s="144">
        <v>2</v>
      </c>
      <c r="F114" s="131">
        <v>2</v>
      </c>
      <c r="G114" s="166">
        <v>2</v>
      </c>
      <c r="H114" s="166">
        <v>2</v>
      </c>
      <c r="I114" s="166">
        <v>2</v>
      </c>
      <c r="J114" s="166">
        <v>2</v>
      </c>
      <c r="K114" s="166">
        <v>2</v>
      </c>
      <c r="L114" s="166">
        <v>2</v>
      </c>
      <c r="M114" s="166">
        <v>2</v>
      </c>
      <c r="N114" s="166">
        <v>2</v>
      </c>
      <c r="O114" s="166">
        <v>2</v>
      </c>
      <c r="P114" s="166">
        <v>2</v>
      </c>
      <c r="Q114" s="166">
        <v>2</v>
      </c>
      <c r="R114" s="166">
        <v>2</v>
      </c>
      <c r="S114" s="166">
        <v>2</v>
      </c>
      <c r="T114" s="150">
        <v>0</v>
      </c>
      <c r="U114" s="104"/>
      <c r="V114" s="104"/>
      <c r="W114" s="104"/>
      <c r="X114" s="104"/>
      <c r="Y114" s="104"/>
      <c r="Z114" s="104"/>
      <c r="AA114" s="104"/>
    </row>
    <row r="115" spans="1:27" ht="15" customHeight="1">
      <c r="A115" s="184"/>
      <c r="B115" s="184"/>
      <c r="C115" s="26"/>
      <c r="D115" s="135"/>
      <c r="E115" s="144"/>
      <c r="F115" s="131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5" customHeight="1">
      <c r="A116" s="184"/>
      <c r="B116" s="184"/>
      <c r="C116" s="26" t="s">
        <v>408</v>
      </c>
      <c r="D116" s="102" t="s">
        <v>397</v>
      </c>
      <c r="E116" s="144">
        <v>2</v>
      </c>
      <c r="F116" s="131">
        <v>2</v>
      </c>
      <c r="G116" s="166">
        <v>2</v>
      </c>
      <c r="H116" s="166">
        <v>2</v>
      </c>
      <c r="I116" s="166">
        <v>2</v>
      </c>
      <c r="J116" s="166">
        <v>2</v>
      </c>
      <c r="K116" s="166">
        <v>2</v>
      </c>
      <c r="L116" s="166">
        <v>2</v>
      </c>
      <c r="M116" s="166">
        <v>2</v>
      </c>
      <c r="N116" s="166">
        <v>2</v>
      </c>
      <c r="O116" s="166">
        <v>2</v>
      </c>
      <c r="P116" s="166">
        <v>2</v>
      </c>
      <c r="Q116" s="166">
        <v>2</v>
      </c>
      <c r="R116" s="166">
        <v>2</v>
      </c>
      <c r="S116" s="166">
        <v>2</v>
      </c>
      <c r="T116" s="150">
        <v>0</v>
      </c>
      <c r="U116" s="104"/>
      <c r="V116" s="104"/>
      <c r="W116" s="104"/>
      <c r="X116" s="104"/>
      <c r="Y116" s="104"/>
      <c r="Z116" s="104"/>
      <c r="AA116" s="104"/>
    </row>
    <row r="117" spans="1:27" ht="15" customHeight="1">
      <c r="A117" s="184"/>
      <c r="B117" s="184"/>
      <c r="C117" s="26"/>
      <c r="D117" s="135"/>
      <c r="E117" s="144"/>
      <c r="F117" s="131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5" customHeight="1">
      <c r="A118" s="184"/>
      <c r="B118" s="184" t="s">
        <v>10</v>
      </c>
      <c r="C118" s="26" t="s">
        <v>362</v>
      </c>
      <c r="D118" s="102" t="s">
        <v>316</v>
      </c>
      <c r="E118" s="144">
        <v>3</v>
      </c>
      <c r="F118" s="131">
        <v>4</v>
      </c>
      <c r="G118" s="166">
        <v>4</v>
      </c>
      <c r="H118" s="166">
        <v>4</v>
      </c>
      <c r="I118" s="166">
        <v>4</v>
      </c>
      <c r="J118" s="166">
        <v>4</v>
      </c>
      <c r="K118" s="166">
        <v>4</v>
      </c>
      <c r="L118" s="166">
        <v>4</v>
      </c>
      <c r="M118" s="166">
        <v>4</v>
      </c>
      <c r="N118" s="166">
        <v>4</v>
      </c>
      <c r="O118" s="166">
        <v>4</v>
      </c>
      <c r="P118" s="166">
        <v>4</v>
      </c>
      <c r="Q118" s="166">
        <v>4</v>
      </c>
      <c r="R118" s="166">
        <v>4</v>
      </c>
      <c r="S118" s="166">
        <v>4</v>
      </c>
      <c r="T118" s="166">
        <v>4</v>
      </c>
      <c r="U118" s="150">
        <v>0</v>
      </c>
      <c r="V118" s="104"/>
      <c r="W118" s="104"/>
      <c r="X118" s="104"/>
      <c r="Y118" s="104"/>
      <c r="Z118" s="104"/>
      <c r="AA118" s="104"/>
    </row>
    <row r="119" spans="1:27" ht="15" customHeight="1">
      <c r="A119" s="184"/>
      <c r="B119" s="184"/>
      <c r="C119" s="26"/>
      <c r="D119" s="90"/>
      <c r="E119" s="144"/>
      <c r="F119" s="131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38"/>
      <c r="R119" s="104"/>
      <c r="S119" s="104"/>
      <c r="T119" s="104"/>
      <c r="U119" s="161">
        <v>-1</v>
      </c>
      <c r="V119" s="104"/>
      <c r="W119" s="104"/>
      <c r="X119" s="104"/>
      <c r="Y119" s="104"/>
      <c r="Z119" s="104"/>
      <c r="AA119" s="104"/>
    </row>
    <row r="120" spans="1:27" ht="15" customHeight="1">
      <c r="A120" s="184"/>
      <c r="B120" s="184"/>
      <c r="C120" s="26" t="s">
        <v>368</v>
      </c>
      <c r="D120" s="102" t="s">
        <v>357</v>
      </c>
      <c r="E120" s="144">
        <v>3</v>
      </c>
      <c r="F120" s="131">
        <v>4</v>
      </c>
      <c r="G120" s="166">
        <v>4</v>
      </c>
      <c r="H120" s="166">
        <v>4</v>
      </c>
      <c r="I120" s="166">
        <v>4</v>
      </c>
      <c r="J120" s="166">
        <v>4</v>
      </c>
      <c r="K120" s="166">
        <v>4</v>
      </c>
      <c r="L120" s="166">
        <v>4</v>
      </c>
      <c r="M120" s="166">
        <v>4</v>
      </c>
      <c r="N120" s="166">
        <v>4</v>
      </c>
      <c r="O120" s="166">
        <v>4</v>
      </c>
      <c r="P120" s="166">
        <v>4</v>
      </c>
      <c r="Q120" s="166">
        <v>4</v>
      </c>
      <c r="R120" s="166">
        <v>4</v>
      </c>
      <c r="S120" s="166">
        <v>4</v>
      </c>
      <c r="T120" s="166">
        <v>4</v>
      </c>
      <c r="U120" s="150">
        <v>0</v>
      </c>
      <c r="V120" s="104"/>
      <c r="W120" s="104"/>
      <c r="X120" s="104"/>
      <c r="Y120" s="104"/>
      <c r="Z120" s="104"/>
      <c r="AA120" s="104"/>
    </row>
    <row r="121" spans="1:27" ht="15" customHeight="1">
      <c r="A121" s="184"/>
      <c r="B121" s="184"/>
      <c r="C121" s="26"/>
      <c r="D121" s="90"/>
      <c r="E121" s="144"/>
      <c r="F121" s="131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38"/>
      <c r="R121" s="104"/>
      <c r="S121" s="104"/>
      <c r="T121" s="104"/>
      <c r="U121" s="161">
        <v>-1</v>
      </c>
      <c r="V121" s="104"/>
      <c r="W121" s="104"/>
      <c r="X121" s="104"/>
      <c r="Y121" s="104"/>
      <c r="Z121" s="104"/>
      <c r="AA121" s="104"/>
    </row>
    <row r="122" spans="1:27" ht="15" customHeight="1">
      <c r="A122" s="184"/>
      <c r="B122" s="184"/>
      <c r="C122" s="26" t="s">
        <v>374</v>
      </c>
      <c r="D122" s="102" t="s">
        <v>316</v>
      </c>
      <c r="E122" s="144">
        <v>3</v>
      </c>
      <c r="F122" s="131">
        <v>4</v>
      </c>
      <c r="G122" s="166">
        <v>4</v>
      </c>
      <c r="H122" s="166">
        <v>4</v>
      </c>
      <c r="I122" s="166">
        <v>4</v>
      </c>
      <c r="J122" s="166">
        <v>4</v>
      </c>
      <c r="K122" s="166">
        <v>4</v>
      </c>
      <c r="L122" s="166">
        <v>4</v>
      </c>
      <c r="M122" s="166">
        <v>4</v>
      </c>
      <c r="N122" s="166">
        <v>4</v>
      </c>
      <c r="O122" s="166">
        <v>4</v>
      </c>
      <c r="P122" s="166">
        <v>4</v>
      </c>
      <c r="Q122" s="166">
        <v>4</v>
      </c>
      <c r="R122" s="166">
        <v>4</v>
      </c>
      <c r="S122" s="166">
        <v>4</v>
      </c>
      <c r="T122" s="166">
        <v>4</v>
      </c>
      <c r="U122" s="150">
        <v>0</v>
      </c>
      <c r="V122" s="104"/>
      <c r="W122" s="104"/>
      <c r="X122" s="104"/>
      <c r="Y122" s="104"/>
      <c r="Z122" s="104"/>
      <c r="AA122" s="104"/>
    </row>
    <row r="123" spans="1:27" ht="15" customHeight="1">
      <c r="A123" s="184"/>
      <c r="B123" s="184"/>
      <c r="C123" s="26"/>
      <c r="D123" s="90"/>
      <c r="E123" s="144"/>
      <c r="F123" s="131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61">
        <v>-1</v>
      </c>
      <c r="V123" s="104"/>
      <c r="W123" s="104"/>
      <c r="X123" s="104"/>
      <c r="Y123" s="104"/>
      <c r="Z123" s="104"/>
      <c r="AA123" s="104"/>
    </row>
    <row r="124" spans="1:27" ht="15" customHeight="1">
      <c r="A124" s="184"/>
      <c r="B124" s="184"/>
      <c r="C124" s="26" t="s">
        <v>380</v>
      </c>
      <c r="D124" s="102" t="s">
        <v>357</v>
      </c>
      <c r="E124" s="144">
        <v>3</v>
      </c>
      <c r="F124" s="114">
        <v>4</v>
      </c>
      <c r="G124" s="167">
        <v>4</v>
      </c>
      <c r="H124" s="167">
        <v>4</v>
      </c>
      <c r="I124" s="167">
        <v>4</v>
      </c>
      <c r="J124" s="167">
        <v>4</v>
      </c>
      <c r="K124" s="167">
        <v>4</v>
      </c>
      <c r="L124" s="167">
        <v>4</v>
      </c>
      <c r="M124" s="167">
        <v>4</v>
      </c>
      <c r="N124" s="167">
        <v>4</v>
      </c>
      <c r="O124" s="167">
        <v>4</v>
      </c>
      <c r="P124" s="167">
        <v>4</v>
      </c>
      <c r="Q124" s="167">
        <v>4</v>
      </c>
      <c r="R124" s="167">
        <v>4</v>
      </c>
      <c r="S124" s="167">
        <v>4</v>
      </c>
      <c r="T124" s="167">
        <v>4</v>
      </c>
      <c r="U124" s="150">
        <v>0</v>
      </c>
      <c r="V124" s="104"/>
      <c r="W124" s="104"/>
      <c r="X124" s="104"/>
      <c r="Y124" s="104"/>
      <c r="Z124" s="104"/>
      <c r="AA124" s="104"/>
    </row>
    <row r="125" spans="1:27" ht="15" customHeight="1">
      <c r="A125" s="184"/>
      <c r="B125" s="184"/>
      <c r="C125" s="26"/>
      <c r="D125" s="90"/>
      <c r="E125" s="144"/>
      <c r="F125" s="11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61">
        <v>-1</v>
      </c>
      <c r="V125" s="104"/>
      <c r="W125" s="104"/>
      <c r="X125" s="104"/>
      <c r="Y125" s="104"/>
      <c r="Z125" s="104"/>
      <c r="AA125" s="104"/>
    </row>
    <row r="126" spans="1:27" ht="15" customHeight="1">
      <c r="A126" s="184"/>
      <c r="B126" s="184"/>
      <c r="C126" s="26" t="s">
        <v>395</v>
      </c>
      <c r="D126" s="102" t="s">
        <v>317</v>
      </c>
      <c r="E126" s="144">
        <v>3</v>
      </c>
      <c r="F126" s="104">
        <v>4</v>
      </c>
      <c r="G126" s="104">
        <v>4</v>
      </c>
      <c r="H126" s="104">
        <v>4</v>
      </c>
      <c r="I126" s="104">
        <v>4</v>
      </c>
      <c r="J126" s="104">
        <v>4</v>
      </c>
      <c r="K126" s="104">
        <v>4</v>
      </c>
      <c r="L126" s="104">
        <v>4</v>
      </c>
      <c r="M126" s="104">
        <v>4</v>
      </c>
      <c r="N126" s="104">
        <v>4</v>
      </c>
      <c r="O126" s="104">
        <v>4</v>
      </c>
      <c r="P126" s="104">
        <v>4</v>
      </c>
      <c r="Q126" s="104">
        <v>4</v>
      </c>
      <c r="R126" s="104">
        <v>4</v>
      </c>
      <c r="S126" s="104">
        <v>4</v>
      </c>
      <c r="T126" s="104">
        <v>4</v>
      </c>
      <c r="U126" s="104">
        <v>4</v>
      </c>
      <c r="V126" s="150">
        <v>0</v>
      </c>
      <c r="W126" s="104"/>
      <c r="X126" s="104"/>
      <c r="Y126" s="104"/>
      <c r="Z126" s="104"/>
      <c r="AA126" s="104"/>
    </row>
    <row r="127" spans="1:27" ht="15" customHeight="1">
      <c r="A127" s="184"/>
      <c r="B127" s="184"/>
      <c r="C127" s="26"/>
      <c r="D127" s="90"/>
      <c r="E127" s="14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61">
        <v>-1</v>
      </c>
      <c r="W127" s="104"/>
      <c r="X127" s="104"/>
      <c r="Y127" s="104"/>
      <c r="Z127" s="104"/>
      <c r="AA127" s="104"/>
    </row>
    <row r="128" spans="1:27" ht="15" customHeight="1">
      <c r="A128" s="184"/>
      <c r="B128" s="184"/>
      <c r="C128" s="26" t="s">
        <v>409</v>
      </c>
      <c r="D128" s="102" t="s">
        <v>357</v>
      </c>
      <c r="E128" s="144">
        <v>4</v>
      </c>
      <c r="F128" s="104">
        <v>4</v>
      </c>
      <c r="G128" s="104">
        <v>4</v>
      </c>
      <c r="H128" s="104">
        <v>4</v>
      </c>
      <c r="I128" s="104">
        <v>4</v>
      </c>
      <c r="J128" s="104">
        <v>4</v>
      </c>
      <c r="K128" s="104">
        <v>4</v>
      </c>
      <c r="L128" s="104">
        <v>4</v>
      </c>
      <c r="M128" s="104">
        <v>4</v>
      </c>
      <c r="N128" s="104">
        <v>4</v>
      </c>
      <c r="O128" s="104">
        <v>4</v>
      </c>
      <c r="P128" s="104">
        <v>4</v>
      </c>
      <c r="Q128" s="104">
        <v>4</v>
      </c>
      <c r="R128" s="104">
        <v>4</v>
      </c>
      <c r="S128" s="104">
        <v>4</v>
      </c>
      <c r="T128" s="104">
        <v>4</v>
      </c>
      <c r="U128" s="104">
        <v>4</v>
      </c>
      <c r="V128" s="104">
        <v>4</v>
      </c>
      <c r="W128" s="150">
        <v>0</v>
      </c>
      <c r="X128" s="104"/>
      <c r="Y128" s="104"/>
      <c r="Z128" s="104"/>
      <c r="AA128" s="104"/>
    </row>
    <row r="129" spans="1:27" ht="15" customHeight="1">
      <c r="A129" s="184"/>
      <c r="B129" s="184"/>
      <c r="C129" s="26"/>
      <c r="D129" s="90"/>
      <c r="E129" s="14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36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5" customHeight="1">
      <c r="A130" s="184"/>
      <c r="B130" s="184" t="s">
        <v>11</v>
      </c>
      <c r="C130" s="26" t="s">
        <v>363</v>
      </c>
      <c r="D130" s="90" t="s">
        <v>355</v>
      </c>
      <c r="E130" s="144">
        <v>0.5</v>
      </c>
      <c r="F130" s="104">
        <v>1</v>
      </c>
      <c r="G130" s="104">
        <v>1</v>
      </c>
      <c r="H130" s="104">
        <v>1</v>
      </c>
      <c r="I130" s="104">
        <v>1</v>
      </c>
      <c r="J130" s="104">
        <v>1</v>
      </c>
      <c r="K130" s="104">
        <v>1</v>
      </c>
      <c r="L130" s="104">
        <v>1</v>
      </c>
      <c r="M130" s="104">
        <v>1</v>
      </c>
      <c r="N130" s="104">
        <v>1</v>
      </c>
      <c r="O130" s="104">
        <v>1</v>
      </c>
      <c r="P130" s="104">
        <v>1</v>
      </c>
      <c r="Q130" s="104">
        <v>1</v>
      </c>
      <c r="R130" s="104">
        <v>1</v>
      </c>
      <c r="S130" s="104">
        <v>1</v>
      </c>
      <c r="T130" s="104">
        <v>1</v>
      </c>
      <c r="U130" s="104">
        <v>1</v>
      </c>
      <c r="V130" s="104">
        <v>1</v>
      </c>
      <c r="W130" s="104">
        <v>1</v>
      </c>
      <c r="X130" s="150">
        <v>0</v>
      </c>
      <c r="Y130" s="104"/>
      <c r="Z130" s="104"/>
      <c r="AA130" s="104"/>
    </row>
    <row r="131" spans="1:27" ht="15" customHeight="1">
      <c r="A131" s="184"/>
      <c r="B131" s="184"/>
      <c r="C131" s="26"/>
      <c r="D131" s="135"/>
      <c r="E131" s="14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61">
        <v>-0.5</v>
      </c>
      <c r="Y131" s="104"/>
      <c r="Z131" s="104"/>
      <c r="AA131" s="104"/>
    </row>
    <row r="132" spans="1:27" ht="15" customHeight="1">
      <c r="A132" s="184"/>
      <c r="B132" s="184"/>
      <c r="C132" s="26" t="s">
        <v>369</v>
      </c>
      <c r="D132" s="102" t="s">
        <v>356</v>
      </c>
      <c r="E132" s="144">
        <v>0.5</v>
      </c>
      <c r="F132" s="104">
        <v>1</v>
      </c>
      <c r="G132" s="104">
        <v>1</v>
      </c>
      <c r="H132" s="104">
        <v>1</v>
      </c>
      <c r="I132" s="104">
        <v>1</v>
      </c>
      <c r="J132" s="104">
        <v>1</v>
      </c>
      <c r="K132" s="104">
        <v>1</v>
      </c>
      <c r="L132" s="104">
        <v>1</v>
      </c>
      <c r="M132" s="104">
        <v>1</v>
      </c>
      <c r="N132" s="104">
        <v>1</v>
      </c>
      <c r="O132" s="104">
        <v>1</v>
      </c>
      <c r="P132" s="104">
        <v>1</v>
      </c>
      <c r="Q132" s="104">
        <v>1</v>
      </c>
      <c r="R132" s="104">
        <v>1</v>
      </c>
      <c r="S132" s="104">
        <v>1</v>
      </c>
      <c r="T132" s="104">
        <v>1</v>
      </c>
      <c r="U132" s="104">
        <v>1</v>
      </c>
      <c r="V132" s="104">
        <v>1</v>
      </c>
      <c r="W132" s="104">
        <v>1</v>
      </c>
      <c r="X132" s="150">
        <v>0</v>
      </c>
      <c r="Y132" s="104"/>
      <c r="Z132" s="104"/>
      <c r="AA132" s="104"/>
    </row>
    <row r="133" spans="1:27" ht="15" customHeight="1">
      <c r="A133" s="184"/>
      <c r="B133" s="184"/>
      <c r="C133" s="26"/>
      <c r="D133" s="135"/>
      <c r="E133" s="14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61">
        <v>-0.5</v>
      </c>
      <c r="Y133" s="104"/>
      <c r="Z133" s="104"/>
      <c r="AA133" s="104"/>
    </row>
    <row r="134" spans="1:27" ht="15" customHeight="1">
      <c r="A134" s="184"/>
      <c r="B134" s="184"/>
      <c r="C134" s="26" t="s">
        <v>375</v>
      </c>
      <c r="D134" s="102" t="s">
        <v>355</v>
      </c>
      <c r="E134" s="144">
        <v>0.5</v>
      </c>
      <c r="F134" s="104">
        <v>1</v>
      </c>
      <c r="G134" s="104">
        <v>1</v>
      </c>
      <c r="H134" s="104">
        <v>1</v>
      </c>
      <c r="I134" s="104">
        <v>1</v>
      </c>
      <c r="J134" s="104">
        <v>1</v>
      </c>
      <c r="K134" s="104">
        <v>1</v>
      </c>
      <c r="L134" s="104">
        <v>1</v>
      </c>
      <c r="M134" s="104">
        <v>1</v>
      </c>
      <c r="N134" s="104">
        <v>1</v>
      </c>
      <c r="O134" s="104">
        <v>1</v>
      </c>
      <c r="P134" s="104">
        <v>1</v>
      </c>
      <c r="Q134" s="104">
        <v>1</v>
      </c>
      <c r="R134" s="104">
        <v>1</v>
      </c>
      <c r="S134" s="104">
        <v>1</v>
      </c>
      <c r="T134" s="104">
        <v>1</v>
      </c>
      <c r="U134" s="104">
        <v>1</v>
      </c>
      <c r="V134" s="104">
        <v>1</v>
      </c>
      <c r="W134" s="104">
        <v>1</v>
      </c>
      <c r="X134" s="150">
        <v>0</v>
      </c>
      <c r="Y134" s="104"/>
      <c r="Z134" s="104"/>
      <c r="AA134" s="104"/>
    </row>
    <row r="135" spans="1:27" ht="15" customHeight="1">
      <c r="A135" s="184"/>
      <c r="B135" s="184"/>
      <c r="C135" s="26"/>
      <c r="D135" s="135"/>
      <c r="E135" s="14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61">
        <v>-0.5</v>
      </c>
      <c r="Y135" s="104"/>
      <c r="Z135" s="104"/>
      <c r="AA135" s="104"/>
    </row>
    <row r="136" spans="1:27" ht="15" customHeight="1">
      <c r="A136" s="184"/>
      <c r="B136" s="184"/>
      <c r="C136" s="26" t="s">
        <v>381</v>
      </c>
      <c r="D136" s="102" t="s">
        <v>356</v>
      </c>
      <c r="E136" s="144">
        <v>0.5</v>
      </c>
      <c r="F136" s="104">
        <v>1</v>
      </c>
      <c r="G136" s="104">
        <v>1</v>
      </c>
      <c r="H136" s="104">
        <v>1</v>
      </c>
      <c r="I136" s="104">
        <v>1</v>
      </c>
      <c r="J136" s="104">
        <v>1</v>
      </c>
      <c r="K136" s="104">
        <v>1</v>
      </c>
      <c r="L136" s="104">
        <v>1</v>
      </c>
      <c r="M136" s="104">
        <v>1</v>
      </c>
      <c r="N136" s="104">
        <v>1</v>
      </c>
      <c r="O136" s="104">
        <v>1</v>
      </c>
      <c r="P136" s="104">
        <v>1</v>
      </c>
      <c r="Q136" s="104">
        <v>1</v>
      </c>
      <c r="R136" s="104">
        <v>1</v>
      </c>
      <c r="S136" s="104">
        <v>1</v>
      </c>
      <c r="T136" s="104">
        <v>1</v>
      </c>
      <c r="U136" s="104">
        <v>1</v>
      </c>
      <c r="V136" s="104">
        <v>1</v>
      </c>
      <c r="W136" s="104">
        <v>1</v>
      </c>
      <c r="X136" s="150">
        <v>0</v>
      </c>
      <c r="Y136" s="104"/>
      <c r="Z136" s="104"/>
      <c r="AA136" s="104"/>
    </row>
    <row r="137" spans="1:27" ht="15" customHeight="1">
      <c r="A137" s="184"/>
      <c r="B137" s="184"/>
      <c r="C137" s="26"/>
      <c r="D137" s="90"/>
      <c r="E137" s="14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61">
        <v>-0.5</v>
      </c>
      <c r="Y137" s="104"/>
      <c r="Z137" s="104"/>
      <c r="AA137" s="104"/>
    </row>
    <row r="138" spans="1:27" ht="15" customHeight="1">
      <c r="A138" s="184"/>
      <c r="B138" s="184"/>
      <c r="C138" s="26" t="s">
        <v>396</v>
      </c>
      <c r="D138" s="102" t="s">
        <v>397</v>
      </c>
      <c r="E138" s="144">
        <v>1</v>
      </c>
      <c r="F138" s="104">
        <v>1</v>
      </c>
      <c r="G138" s="104">
        <v>1</v>
      </c>
      <c r="H138" s="104">
        <v>1</v>
      </c>
      <c r="I138" s="104">
        <v>1</v>
      </c>
      <c r="J138" s="104">
        <v>1</v>
      </c>
      <c r="K138" s="104">
        <v>1</v>
      </c>
      <c r="L138" s="104">
        <v>1</v>
      </c>
      <c r="M138" s="104">
        <v>1</v>
      </c>
      <c r="N138" s="104">
        <v>1</v>
      </c>
      <c r="O138" s="104">
        <v>1</v>
      </c>
      <c r="P138" s="104">
        <v>1</v>
      </c>
      <c r="Q138" s="104">
        <v>1</v>
      </c>
      <c r="R138" s="104">
        <v>1</v>
      </c>
      <c r="S138" s="104">
        <v>1</v>
      </c>
      <c r="T138" s="104">
        <v>1</v>
      </c>
      <c r="U138" s="104">
        <v>1</v>
      </c>
      <c r="V138" s="104">
        <v>1</v>
      </c>
      <c r="W138" s="104">
        <v>1</v>
      </c>
      <c r="X138" s="150">
        <v>0</v>
      </c>
      <c r="Y138" s="104"/>
      <c r="Z138" s="104"/>
      <c r="AA138" s="104"/>
    </row>
    <row r="139" spans="1:27" ht="15" customHeight="1">
      <c r="A139" s="184"/>
      <c r="B139" s="184"/>
      <c r="C139" s="26"/>
      <c r="D139" s="90"/>
      <c r="E139" s="14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5" customHeight="1">
      <c r="A140" s="184"/>
      <c r="B140" s="184"/>
      <c r="C140" s="26" t="s">
        <v>410</v>
      </c>
      <c r="D140" s="102" t="s">
        <v>397</v>
      </c>
      <c r="E140" s="144">
        <v>1</v>
      </c>
      <c r="F140" s="104">
        <v>1</v>
      </c>
      <c r="G140" s="104">
        <v>1</v>
      </c>
      <c r="H140" s="104">
        <v>1</v>
      </c>
      <c r="I140" s="104">
        <v>1</v>
      </c>
      <c r="J140" s="104">
        <v>1</v>
      </c>
      <c r="K140" s="104">
        <v>1</v>
      </c>
      <c r="L140" s="104">
        <v>1</v>
      </c>
      <c r="M140" s="104">
        <v>1</v>
      </c>
      <c r="N140" s="104">
        <v>1</v>
      </c>
      <c r="O140" s="104">
        <v>1</v>
      </c>
      <c r="P140" s="104">
        <v>1</v>
      </c>
      <c r="Q140" s="104">
        <v>1</v>
      </c>
      <c r="R140" s="104">
        <v>1</v>
      </c>
      <c r="S140" s="104">
        <v>1</v>
      </c>
      <c r="T140" s="104">
        <v>1</v>
      </c>
      <c r="U140" s="104">
        <v>1</v>
      </c>
      <c r="V140" s="104">
        <v>1</v>
      </c>
      <c r="W140" s="104">
        <v>1</v>
      </c>
      <c r="X140" s="150">
        <v>0</v>
      </c>
      <c r="Y140" s="104"/>
      <c r="Z140" s="104"/>
      <c r="AA140" s="104"/>
    </row>
    <row r="141" spans="1:27" ht="15" customHeight="1">
      <c r="A141" s="184"/>
      <c r="B141" s="184"/>
      <c r="C141" s="26"/>
      <c r="D141" s="90"/>
      <c r="E141" s="14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5" customHeight="1">
      <c r="A142" s="184"/>
      <c r="B142" s="181" t="s">
        <v>16</v>
      </c>
      <c r="C142" s="43" t="s">
        <v>17</v>
      </c>
      <c r="D142" s="131" t="s">
        <v>6</v>
      </c>
      <c r="E142" s="144">
        <v>1</v>
      </c>
      <c r="F142" s="131">
        <v>8</v>
      </c>
      <c r="G142" s="166">
        <v>8</v>
      </c>
      <c r="H142" s="166">
        <v>8</v>
      </c>
      <c r="I142" s="166">
        <v>8</v>
      </c>
      <c r="J142" s="166">
        <v>8</v>
      </c>
      <c r="K142" s="166">
        <v>8</v>
      </c>
      <c r="L142" s="166">
        <v>8</v>
      </c>
      <c r="M142" s="166">
        <v>8</v>
      </c>
      <c r="N142" s="166">
        <v>8</v>
      </c>
      <c r="O142" s="166">
        <v>8</v>
      </c>
      <c r="P142" s="166">
        <v>8</v>
      </c>
      <c r="Q142" s="166">
        <v>8</v>
      </c>
      <c r="R142" s="166">
        <v>8</v>
      </c>
      <c r="S142" s="166">
        <v>8</v>
      </c>
      <c r="T142" s="166">
        <v>8</v>
      </c>
      <c r="U142" s="166">
        <v>8</v>
      </c>
      <c r="V142" s="166">
        <v>8</v>
      </c>
      <c r="W142" s="166">
        <v>8</v>
      </c>
      <c r="X142" s="166">
        <v>8</v>
      </c>
      <c r="Y142" s="150">
        <v>0</v>
      </c>
      <c r="Z142" s="104"/>
      <c r="AA142" s="104"/>
    </row>
    <row r="143" spans="1:27" ht="15" customHeight="1">
      <c r="A143" s="184"/>
      <c r="B143" s="182"/>
      <c r="C143" s="43"/>
      <c r="D143" s="131"/>
      <c r="E143" s="14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5" customHeight="1">
      <c r="A144" s="184"/>
      <c r="B144" s="183"/>
      <c r="C144" s="43" t="s">
        <v>18</v>
      </c>
      <c r="D144" s="131" t="s">
        <v>6</v>
      </c>
      <c r="E144" s="144">
        <v>1</v>
      </c>
      <c r="F144" s="131">
        <v>8</v>
      </c>
      <c r="G144" s="166">
        <v>8</v>
      </c>
      <c r="H144" s="166">
        <v>8</v>
      </c>
      <c r="I144" s="166">
        <v>8</v>
      </c>
      <c r="J144" s="166">
        <v>8</v>
      </c>
      <c r="K144" s="166">
        <v>8</v>
      </c>
      <c r="L144" s="166">
        <v>8</v>
      </c>
      <c r="M144" s="166">
        <v>8</v>
      </c>
      <c r="N144" s="166">
        <v>8</v>
      </c>
      <c r="O144" s="166">
        <v>8</v>
      </c>
      <c r="P144" s="166">
        <v>8</v>
      </c>
      <c r="Q144" s="166">
        <v>8</v>
      </c>
      <c r="R144" s="166">
        <v>8</v>
      </c>
      <c r="S144" s="166">
        <v>8</v>
      </c>
      <c r="T144" s="166">
        <v>8</v>
      </c>
      <c r="U144" s="166">
        <v>8</v>
      </c>
      <c r="V144" s="166">
        <v>8</v>
      </c>
      <c r="W144" s="166">
        <v>8</v>
      </c>
      <c r="X144" s="166">
        <v>8</v>
      </c>
      <c r="Y144" s="166">
        <v>8</v>
      </c>
      <c r="Z144" s="150">
        <v>0</v>
      </c>
      <c r="AA144" s="104"/>
    </row>
    <row r="145" spans="1:27" ht="15" customHeight="1">
      <c r="A145" s="40"/>
      <c r="B145" s="43"/>
      <c r="C145" s="43"/>
      <c r="D145" s="131"/>
      <c r="E145" s="114"/>
      <c r="F145" s="131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 spans="1:27" ht="15" customHeight="1">
      <c r="A146" s="25"/>
      <c r="B146" s="25"/>
      <c r="C146" s="25"/>
      <c r="D146" s="3" t="s">
        <v>12</v>
      </c>
      <c r="E146" s="114"/>
      <c r="F146" s="86">
        <f>SUM(E64:E145)</f>
        <v>131</v>
      </c>
      <c r="G146" s="86">
        <f>SUM(G64:G145)</f>
        <v>158</v>
      </c>
      <c r="H146" s="86">
        <f>SUM(H64:H145)</f>
        <v>147</v>
      </c>
      <c r="I146" s="123">
        <f t="shared" ref="I146:Z146" si="1">SUM(I64:I145)</f>
        <v>138</v>
      </c>
      <c r="J146" s="123">
        <f t="shared" si="1"/>
        <v>137</v>
      </c>
      <c r="K146" s="123">
        <f t="shared" si="1"/>
        <v>133</v>
      </c>
      <c r="L146" s="123">
        <f t="shared" si="1"/>
        <v>128</v>
      </c>
      <c r="M146" s="123">
        <f t="shared" si="1"/>
        <v>114</v>
      </c>
      <c r="N146" s="123">
        <f t="shared" si="1"/>
        <v>104</v>
      </c>
      <c r="O146" s="123">
        <f t="shared" si="1"/>
        <v>85</v>
      </c>
      <c r="P146" s="123">
        <f t="shared" si="1"/>
        <v>76</v>
      </c>
      <c r="Q146" s="123">
        <f t="shared" si="1"/>
        <v>68</v>
      </c>
      <c r="R146" s="123">
        <f t="shared" si="1"/>
        <v>55</v>
      </c>
      <c r="S146" s="123">
        <f t="shared" si="1"/>
        <v>56</v>
      </c>
      <c r="T146" s="123">
        <f t="shared" si="1"/>
        <v>46</v>
      </c>
      <c r="U146" s="123">
        <f t="shared" si="1"/>
        <v>26</v>
      </c>
      <c r="V146" s="123">
        <f t="shared" si="1"/>
        <v>25</v>
      </c>
      <c r="W146" s="123">
        <f t="shared" si="1"/>
        <v>22</v>
      </c>
      <c r="X146" s="123">
        <f t="shared" si="1"/>
        <v>14</v>
      </c>
      <c r="Y146" s="123">
        <f t="shared" si="1"/>
        <v>8</v>
      </c>
      <c r="Z146" s="162">
        <f t="shared" si="1"/>
        <v>0</v>
      </c>
      <c r="AA146" s="123"/>
    </row>
    <row r="147" spans="1:27" ht="15" customHeight="1">
      <c r="A147" s="13"/>
      <c r="B147" s="13"/>
      <c r="C147" s="13"/>
      <c r="D147" s="43" t="s">
        <v>19</v>
      </c>
      <c r="E147" s="114"/>
      <c r="F147" s="110">
        <f>SUM(F64:F145)</f>
        <v>158</v>
      </c>
      <c r="G147" s="110">
        <f>SUM(G16:G56)</f>
        <v>158</v>
      </c>
      <c r="H147" s="110">
        <f>SUM(H16:H56)</f>
        <v>152</v>
      </c>
      <c r="I147" s="123">
        <f t="shared" ref="I147:Z147" si="2">SUM(I16:I56)</f>
        <v>140</v>
      </c>
      <c r="J147" s="123">
        <f t="shared" si="2"/>
        <v>136</v>
      </c>
      <c r="K147" s="123">
        <f t="shared" si="2"/>
        <v>132</v>
      </c>
      <c r="L147" s="123">
        <f t="shared" si="2"/>
        <v>128</v>
      </c>
      <c r="M147" s="123">
        <f t="shared" si="2"/>
        <v>116</v>
      </c>
      <c r="N147" s="123">
        <f t="shared" si="2"/>
        <v>104</v>
      </c>
      <c r="O147" s="123">
        <f t="shared" si="2"/>
        <v>84</v>
      </c>
      <c r="P147" s="123">
        <f t="shared" si="2"/>
        <v>78</v>
      </c>
      <c r="Q147" s="123">
        <f t="shared" si="2"/>
        <v>70</v>
      </c>
      <c r="R147" s="123">
        <f t="shared" si="2"/>
        <v>58</v>
      </c>
      <c r="S147" s="123">
        <f t="shared" si="2"/>
        <v>54</v>
      </c>
      <c r="T147" s="123">
        <f t="shared" si="2"/>
        <v>46</v>
      </c>
      <c r="U147" s="123">
        <f t="shared" si="2"/>
        <v>30</v>
      </c>
      <c r="V147" s="123">
        <f t="shared" si="2"/>
        <v>26</v>
      </c>
      <c r="W147" s="123">
        <f t="shared" si="2"/>
        <v>22</v>
      </c>
      <c r="X147" s="123">
        <f t="shared" si="2"/>
        <v>16</v>
      </c>
      <c r="Y147" s="123">
        <f t="shared" si="2"/>
        <v>8</v>
      </c>
      <c r="Z147" s="162">
        <f t="shared" si="2"/>
        <v>0</v>
      </c>
      <c r="AA147" s="123"/>
    </row>
  </sheetData>
  <mergeCells count="44">
    <mergeCell ref="J8:L8"/>
    <mergeCell ref="J9:L9"/>
    <mergeCell ref="J10:L10"/>
    <mergeCell ref="J11:M11"/>
    <mergeCell ref="B82:B93"/>
    <mergeCell ref="E8:F8"/>
    <mergeCell ref="E9:F9"/>
    <mergeCell ref="E10:F10"/>
    <mergeCell ref="E11:F11"/>
    <mergeCell ref="B13:C13"/>
    <mergeCell ref="E13:F13"/>
    <mergeCell ref="E12:F12"/>
    <mergeCell ref="B94:B105"/>
    <mergeCell ref="B106:B117"/>
    <mergeCell ref="B118:B129"/>
    <mergeCell ref="A64:A144"/>
    <mergeCell ref="B66:C66"/>
    <mergeCell ref="B68:C68"/>
    <mergeCell ref="B142:B144"/>
    <mergeCell ref="B70:B81"/>
    <mergeCell ref="B130:B141"/>
    <mergeCell ref="B67:C67"/>
    <mergeCell ref="B65:C65"/>
    <mergeCell ref="B69:C69"/>
    <mergeCell ref="B64:C64"/>
    <mergeCell ref="A16:A56"/>
    <mergeCell ref="B18:C18"/>
    <mergeCell ref="B17:C17"/>
    <mergeCell ref="B37:B42"/>
    <mergeCell ref="B25:B30"/>
    <mergeCell ref="B31:B36"/>
    <mergeCell ref="B43:B48"/>
    <mergeCell ref="B49:B54"/>
    <mergeCell ref="B16:C16"/>
    <mergeCell ref="B55:B56"/>
    <mergeCell ref="B19:B24"/>
    <mergeCell ref="F3:T3"/>
    <mergeCell ref="C1:D1"/>
    <mergeCell ref="C2:D2"/>
    <mergeCell ref="C3:D3"/>
    <mergeCell ref="B7:F7"/>
    <mergeCell ref="J7:L7"/>
    <mergeCell ref="C4:D4"/>
    <mergeCell ref="C5:D5"/>
  </mergeCells>
  <pageMargins left="0.7" right="0.7" top="0.75" bottom="0.75" header="0.3" footer="0.3"/>
  <pageSetup paperSize="8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zoomScale="85" zoomScaleNormal="85" workbookViewId="0">
      <selection activeCell="L5" sqref="L5"/>
    </sheetView>
  </sheetViews>
  <sheetFormatPr defaultColWidth="15.09765625" defaultRowHeight="15" customHeight="1"/>
  <cols>
    <col min="1" max="1" width="7.59765625" style="5" customWidth="1"/>
    <col min="2" max="2" width="22.8984375" style="5" customWidth="1"/>
    <col min="3" max="3" width="53.69921875" style="5" bestFit="1" customWidth="1"/>
    <col min="4" max="4" width="16.5" style="5" customWidth="1"/>
    <col min="5" max="5" width="7.09765625" style="5" bestFit="1" customWidth="1"/>
    <col min="6" max="6" width="5.3984375" style="5" customWidth="1"/>
    <col min="7" max="7" width="4.5" style="5" bestFit="1" customWidth="1"/>
    <col min="8" max="8" width="6.5" style="5" customWidth="1"/>
    <col min="9" max="20" width="4.5" style="5" bestFit="1" customWidth="1"/>
    <col min="21" max="21" width="5.09765625" style="5" customWidth="1"/>
    <col min="22" max="22" width="5.5" style="5" customWidth="1"/>
    <col min="23" max="23" width="5.69921875" style="5" customWidth="1"/>
    <col min="24" max="24" width="6.19921875" style="5" customWidth="1"/>
    <col min="25" max="25" width="6" style="5" customWidth="1"/>
    <col min="26" max="26" width="6.19921875" style="5" customWidth="1"/>
    <col min="27" max="27" width="6" style="5" customWidth="1"/>
    <col min="28" max="16384" width="15.09765625" style="5"/>
  </cols>
  <sheetData>
    <row r="1" spans="1:27" ht="16.8">
      <c r="B1" s="100" t="s">
        <v>29</v>
      </c>
      <c r="C1" s="192" t="s">
        <v>315</v>
      </c>
      <c r="D1" s="193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</row>
    <row r="2" spans="1:27" ht="16.8">
      <c r="B2" s="99" t="s">
        <v>27</v>
      </c>
      <c r="C2" s="194" t="s">
        <v>308</v>
      </c>
      <c r="D2" s="19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ht="16.5" customHeight="1">
      <c r="B3" s="99" t="s">
        <v>26</v>
      </c>
      <c r="C3" s="194" t="s">
        <v>314</v>
      </c>
      <c r="D3" s="195"/>
      <c r="E3" s="14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7" ht="16.8">
      <c r="B4" s="99" t="s">
        <v>23</v>
      </c>
      <c r="C4" s="196">
        <v>43803</v>
      </c>
      <c r="D4" s="197"/>
      <c r="E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</row>
    <row r="5" spans="1:27" ht="16.8">
      <c r="B5" s="99" t="s">
        <v>28</v>
      </c>
      <c r="C5" s="196">
        <v>43816</v>
      </c>
      <c r="D5" s="197"/>
      <c r="E5" s="133"/>
      <c r="F5" s="1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</row>
    <row r="6" spans="1:27" ht="15" customHeight="1">
      <c r="A6" s="41"/>
      <c r="B6" s="41"/>
      <c r="C6" s="16"/>
      <c r="D6" s="17"/>
      <c r="E6" s="17"/>
      <c r="I6" s="18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</row>
    <row r="7" spans="1:27" ht="16.8">
      <c r="B7" s="201" t="s">
        <v>398</v>
      </c>
      <c r="C7" s="202"/>
      <c r="D7" s="202"/>
      <c r="E7" s="202"/>
      <c r="F7" s="203"/>
      <c r="H7" s="19"/>
      <c r="I7" s="155"/>
      <c r="J7" s="178" t="s">
        <v>429</v>
      </c>
      <c r="K7" s="178"/>
      <c r="L7" s="178"/>
      <c r="M7" s="15"/>
      <c r="N7" s="15"/>
      <c r="O7" s="15"/>
      <c r="P7" s="15"/>
      <c r="Q7" s="15"/>
      <c r="R7" s="15"/>
      <c r="S7" s="15"/>
      <c r="T7" s="15"/>
    </row>
    <row r="8" spans="1:27" ht="15" customHeight="1">
      <c r="B8" s="30" t="s">
        <v>25</v>
      </c>
      <c r="C8" s="11" t="s">
        <v>22</v>
      </c>
      <c r="D8" s="12" t="s">
        <v>12</v>
      </c>
      <c r="E8" s="209" t="s">
        <v>13</v>
      </c>
      <c r="F8" s="210"/>
      <c r="H8" s="19"/>
      <c r="I8" s="156"/>
      <c r="J8" s="177" t="s">
        <v>430</v>
      </c>
      <c r="K8" s="177"/>
      <c r="L8" s="177"/>
      <c r="M8" s="133"/>
      <c r="N8" s="133"/>
      <c r="O8" s="133"/>
      <c r="P8" s="133"/>
      <c r="Q8" s="133"/>
      <c r="R8" s="133"/>
      <c r="S8" s="133"/>
      <c r="T8" s="133"/>
    </row>
    <row r="9" spans="1:27" ht="15" customHeight="1">
      <c r="B9" s="132">
        <v>1</v>
      </c>
      <c r="C9" s="9" t="s">
        <v>310</v>
      </c>
      <c r="D9" s="8">
        <f>SUMIF($D$51:$D$109,"Trung",E51:T109) + SUMIF($D$51:$D$109,"Team",E51:T109)/4</f>
        <v>21.5</v>
      </c>
      <c r="E9" s="211">
        <f>SUMIF(D15:D44,"Trung", F15:T44) + SUMIF(D15:D44, "Team", F15:T44)/4</f>
        <v>25</v>
      </c>
      <c r="F9" s="211"/>
      <c r="H9" s="19"/>
      <c r="I9" s="157"/>
      <c r="J9" s="177" t="s">
        <v>431</v>
      </c>
      <c r="K9" s="177"/>
      <c r="L9" s="177"/>
      <c r="M9" s="133"/>
      <c r="N9" s="133"/>
      <c r="O9" s="133"/>
      <c r="P9" s="133"/>
      <c r="Q9" s="133"/>
      <c r="R9" s="133"/>
      <c r="S9" s="133"/>
      <c r="T9" s="133"/>
    </row>
    <row r="10" spans="1:27" ht="15" customHeight="1">
      <c r="B10" s="132">
        <v>2</v>
      </c>
      <c r="C10" s="9" t="s">
        <v>311</v>
      </c>
      <c r="D10" s="8">
        <f>SUMIF($D$51:$D$109,"Phước",E51:T109) + SUMIF($D$51:$D$109,"Team",E51:T109)/4</f>
        <v>34.5</v>
      </c>
      <c r="E10" s="211">
        <f>SUMIF(D15:D44,"Phước", F15:T44) + SUMIF(D15:D44, "Team", F15:T44)/4</f>
        <v>35</v>
      </c>
      <c r="F10" s="211"/>
      <c r="H10" s="19"/>
      <c r="I10" s="158"/>
      <c r="J10" s="177" t="s">
        <v>432</v>
      </c>
      <c r="K10" s="177"/>
      <c r="L10" s="177"/>
      <c r="M10" s="133"/>
      <c r="N10" s="133"/>
      <c r="O10" s="133"/>
      <c r="P10" s="133"/>
      <c r="Q10" s="133"/>
      <c r="R10" s="133"/>
      <c r="S10" s="133"/>
      <c r="T10" s="133"/>
    </row>
    <row r="11" spans="1:27" ht="15" customHeight="1">
      <c r="B11" s="132">
        <v>3</v>
      </c>
      <c r="C11" s="9" t="s">
        <v>312</v>
      </c>
      <c r="D11" s="8">
        <f>SUMIF($D$51:$D$109,"Thiệu",E51:T109) + SUMIF($D$51:$D$109,"Team",E51:T109)/4</f>
        <v>21</v>
      </c>
      <c r="E11" s="211">
        <f>SUMIF(D15:D44,"Thiệu", F15:T44) + SUMIF(D15:D44, "Team", F15:T44)/4</f>
        <v>20</v>
      </c>
      <c r="F11" s="211"/>
      <c r="H11" s="19"/>
      <c r="I11" s="159"/>
      <c r="J11" s="177" t="s">
        <v>433</v>
      </c>
      <c r="K11" s="177"/>
      <c r="L11" s="177"/>
      <c r="M11" s="177"/>
      <c r="N11" s="133"/>
      <c r="O11" s="133"/>
      <c r="P11" s="133"/>
      <c r="Q11" s="133"/>
      <c r="R11" s="133"/>
      <c r="S11" s="133"/>
      <c r="T11" s="133"/>
    </row>
    <row r="12" spans="1:27" ht="15" customHeight="1">
      <c r="B12" s="114">
        <v>4</v>
      </c>
      <c r="C12" s="9" t="s">
        <v>313</v>
      </c>
      <c r="D12" s="8">
        <f>SUMIF($D$51:$D$109,"Thẩm",E51:T109) + SUMIF($D$51:$D$109,"Team",E51:T109)/4</f>
        <v>15</v>
      </c>
      <c r="E12" s="198">
        <f>SUMIF(D15:D44,"Thẩm", F15:T44) + SUMIF(D15:D44, "Team", F15:T44)/4</f>
        <v>13</v>
      </c>
      <c r="F12" s="199"/>
      <c r="H12" s="19"/>
      <c r="I12" s="133"/>
      <c r="J12" s="20"/>
      <c r="K12" s="20"/>
      <c r="L12" s="20"/>
      <c r="M12" s="133"/>
      <c r="N12" s="133"/>
      <c r="O12" s="133"/>
      <c r="P12" s="133"/>
      <c r="Q12" s="133"/>
      <c r="R12" s="133"/>
      <c r="S12" s="133"/>
      <c r="T12" s="133"/>
    </row>
    <row r="13" spans="1:27" ht="15" customHeight="1">
      <c r="B13" s="185" t="s">
        <v>4</v>
      </c>
      <c r="C13" s="212"/>
      <c r="D13" s="10">
        <f>SUM(D9:D12)</f>
        <v>92</v>
      </c>
      <c r="E13" s="185">
        <f>SUM(E9:E12)</f>
        <v>93</v>
      </c>
      <c r="F13" s="186"/>
      <c r="H13" s="19"/>
      <c r="I13" s="133"/>
      <c r="J13" s="21"/>
      <c r="K13" s="20"/>
      <c r="L13" s="20"/>
      <c r="M13" s="133"/>
      <c r="N13" s="133"/>
      <c r="O13" s="133"/>
      <c r="P13" s="133"/>
      <c r="Q13" s="133"/>
      <c r="R13" s="133"/>
      <c r="S13" s="133"/>
      <c r="T13" s="133"/>
    </row>
    <row r="15" spans="1:27" s="6" customFormat="1" ht="43.8">
      <c r="A15" s="22" t="s">
        <v>0</v>
      </c>
      <c r="B15" s="22" t="s">
        <v>1</v>
      </c>
      <c r="C15" s="22" t="s">
        <v>2</v>
      </c>
      <c r="D15" s="4" t="s">
        <v>3</v>
      </c>
      <c r="E15" s="4"/>
      <c r="F15" s="23" t="s">
        <v>4</v>
      </c>
      <c r="G15" s="7">
        <v>43803</v>
      </c>
      <c r="H15" s="7">
        <v>43804</v>
      </c>
      <c r="I15" s="7">
        <v>43805</v>
      </c>
      <c r="J15" s="7">
        <v>43806</v>
      </c>
      <c r="K15" s="7">
        <v>43807</v>
      </c>
      <c r="L15" s="7">
        <v>43808</v>
      </c>
      <c r="M15" s="7">
        <v>43809</v>
      </c>
      <c r="N15" s="7">
        <v>43810</v>
      </c>
      <c r="O15" s="7">
        <v>43811</v>
      </c>
      <c r="P15" s="7">
        <v>43812</v>
      </c>
      <c r="Q15" s="7">
        <v>43813</v>
      </c>
      <c r="R15" s="7">
        <v>43814</v>
      </c>
      <c r="S15" s="7">
        <v>43815</v>
      </c>
      <c r="T15" s="7">
        <v>43816</v>
      </c>
      <c r="U15" s="7">
        <v>43817</v>
      </c>
      <c r="V15" s="7"/>
      <c r="W15" s="7"/>
      <c r="X15" s="7"/>
      <c r="Y15" s="7"/>
      <c r="Z15" s="7"/>
      <c r="AA15" s="7"/>
    </row>
    <row r="16" spans="1:27" ht="15" customHeight="1">
      <c r="A16" s="184">
        <v>3</v>
      </c>
      <c r="B16" s="215" t="s">
        <v>5</v>
      </c>
      <c r="C16" s="216"/>
      <c r="D16" s="131" t="s">
        <v>6</v>
      </c>
      <c r="E16" s="24"/>
      <c r="F16" s="131">
        <v>8</v>
      </c>
      <c r="G16" s="147">
        <v>8</v>
      </c>
      <c r="H16" s="150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/>
      <c r="W16" s="104"/>
      <c r="X16" s="104"/>
      <c r="Y16" s="104"/>
      <c r="Z16" s="104"/>
      <c r="AA16" s="104"/>
    </row>
    <row r="17" spans="1:27" ht="15" customHeight="1">
      <c r="A17" s="184"/>
      <c r="B17" s="214" t="s">
        <v>7</v>
      </c>
      <c r="C17" s="215"/>
      <c r="D17" s="102" t="s">
        <v>316</v>
      </c>
      <c r="E17" s="24"/>
      <c r="F17" s="131">
        <v>6</v>
      </c>
      <c r="G17" s="147">
        <v>6</v>
      </c>
      <c r="H17" s="147">
        <v>6</v>
      </c>
      <c r="I17" s="150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/>
      <c r="W17" s="104"/>
      <c r="X17" s="104"/>
      <c r="Y17" s="104"/>
      <c r="Z17" s="104"/>
      <c r="AA17" s="104"/>
    </row>
    <row r="18" spans="1:27" ht="15" customHeight="1">
      <c r="A18" s="184"/>
      <c r="B18" s="214" t="s">
        <v>8</v>
      </c>
      <c r="C18" s="215"/>
      <c r="D18" s="102" t="s">
        <v>318</v>
      </c>
      <c r="E18" s="24"/>
      <c r="F18" s="131">
        <v>8</v>
      </c>
      <c r="G18" s="147">
        <v>8</v>
      </c>
      <c r="H18" s="147">
        <v>8</v>
      </c>
      <c r="I18" s="150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/>
      <c r="W18" s="104"/>
      <c r="X18" s="104"/>
      <c r="Y18" s="104"/>
      <c r="Z18" s="104"/>
      <c r="AA18" s="104"/>
    </row>
    <row r="19" spans="1:27" ht="21.6" customHeight="1">
      <c r="A19" s="184"/>
      <c r="B19" s="181" t="s">
        <v>304</v>
      </c>
      <c r="C19" s="139" t="s">
        <v>404</v>
      </c>
      <c r="D19" s="102" t="s">
        <v>316</v>
      </c>
      <c r="E19" s="24"/>
      <c r="F19" s="131">
        <v>2</v>
      </c>
      <c r="G19" s="147">
        <v>2</v>
      </c>
      <c r="H19" s="147">
        <v>2</v>
      </c>
      <c r="I19" s="150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/>
      <c r="W19" s="104"/>
      <c r="X19" s="104"/>
      <c r="Y19" s="104"/>
      <c r="Z19" s="104"/>
      <c r="AA19" s="104"/>
    </row>
    <row r="20" spans="1:27" ht="18.600000000000001" customHeight="1">
      <c r="A20" s="184"/>
      <c r="B20" s="182"/>
      <c r="C20" s="139" t="s">
        <v>388</v>
      </c>
      <c r="D20" s="102" t="s">
        <v>357</v>
      </c>
      <c r="E20" s="24"/>
      <c r="F20" s="147">
        <v>2</v>
      </c>
      <c r="G20" s="147">
        <v>2</v>
      </c>
      <c r="H20" s="147">
        <v>2</v>
      </c>
      <c r="I20" s="150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/>
      <c r="W20" s="104"/>
      <c r="X20" s="104"/>
      <c r="Y20" s="104"/>
      <c r="Z20" s="104"/>
      <c r="AA20" s="104"/>
    </row>
    <row r="21" spans="1:27" ht="19.2" customHeight="1">
      <c r="A21" s="184"/>
      <c r="B21" s="182"/>
      <c r="C21" s="139" t="s">
        <v>414</v>
      </c>
      <c r="D21" s="102" t="s">
        <v>357</v>
      </c>
      <c r="E21" s="24"/>
      <c r="F21" s="131">
        <v>2</v>
      </c>
      <c r="G21" s="147">
        <v>2</v>
      </c>
      <c r="H21" s="147">
        <v>2</v>
      </c>
      <c r="I21" s="147">
        <v>2</v>
      </c>
      <c r="J21" s="150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/>
      <c r="W21" s="104"/>
      <c r="X21" s="104"/>
      <c r="Y21" s="104"/>
      <c r="Z21" s="104"/>
      <c r="AA21" s="104"/>
    </row>
    <row r="22" spans="1:27" ht="20.399999999999999" customHeight="1">
      <c r="A22" s="184"/>
      <c r="B22" s="183"/>
      <c r="C22" s="139" t="s">
        <v>420</v>
      </c>
      <c r="D22" s="102" t="s">
        <v>357</v>
      </c>
      <c r="E22" s="24"/>
      <c r="F22" s="147">
        <v>2</v>
      </c>
      <c r="G22" s="147">
        <v>2</v>
      </c>
      <c r="H22" s="147">
        <v>2</v>
      </c>
      <c r="I22" s="147">
        <v>2</v>
      </c>
      <c r="J22" s="150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/>
      <c r="W22" s="104"/>
      <c r="X22" s="104"/>
      <c r="Y22" s="104"/>
      <c r="Z22" s="104"/>
      <c r="AA22" s="104"/>
    </row>
    <row r="23" spans="1:27" ht="15" customHeight="1">
      <c r="A23" s="184"/>
      <c r="B23" s="184" t="s">
        <v>15</v>
      </c>
      <c r="C23" s="139" t="s">
        <v>399</v>
      </c>
      <c r="D23" s="90" t="s">
        <v>355</v>
      </c>
      <c r="E23" s="24"/>
      <c r="F23" s="131">
        <v>4</v>
      </c>
      <c r="G23" s="147">
        <v>4</v>
      </c>
      <c r="H23" s="147">
        <v>4</v>
      </c>
      <c r="I23" s="147">
        <v>4</v>
      </c>
      <c r="J23" s="147">
        <v>4</v>
      </c>
      <c r="K23" s="150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/>
      <c r="W23" s="104"/>
      <c r="X23" s="104"/>
      <c r="Y23" s="104"/>
      <c r="Z23" s="104"/>
      <c r="AA23" s="104"/>
    </row>
    <row r="24" spans="1:27" ht="15" customHeight="1">
      <c r="A24" s="184"/>
      <c r="B24" s="184"/>
      <c r="C24" s="139" t="s">
        <v>389</v>
      </c>
      <c r="D24" s="90" t="s">
        <v>318</v>
      </c>
      <c r="E24" s="24"/>
      <c r="F24" s="131">
        <v>6</v>
      </c>
      <c r="G24" s="147">
        <v>6</v>
      </c>
      <c r="H24" s="147">
        <v>6</v>
      </c>
      <c r="I24" s="147">
        <v>6</v>
      </c>
      <c r="J24" s="147">
        <v>6</v>
      </c>
      <c r="K24" s="147">
        <v>6</v>
      </c>
      <c r="L24" s="150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/>
      <c r="W24" s="104"/>
      <c r="X24" s="104"/>
      <c r="Y24" s="104"/>
      <c r="Z24" s="104"/>
      <c r="AA24" s="104"/>
    </row>
    <row r="25" spans="1:27" ht="15" customHeight="1">
      <c r="A25" s="184"/>
      <c r="B25" s="184"/>
      <c r="C25" s="139" t="s">
        <v>415</v>
      </c>
      <c r="D25" s="102" t="s">
        <v>355</v>
      </c>
      <c r="E25" s="24"/>
      <c r="F25" s="131">
        <v>4</v>
      </c>
      <c r="G25" s="147">
        <v>4</v>
      </c>
      <c r="H25" s="147">
        <v>4</v>
      </c>
      <c r="I25" s="147">
        <v>4</v>
      </c>
      <c r="J25" s="147">
        <v>4</v>
      </c>
      <c r="K25" s="147">
        <v>4</v>
      </c>
      <c r="L25" s="150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/>
      <c r="W25" s="104"/>
      <c r="X25" s="104"/>
      <c r="Y25" s="104"/>
      <c r="Z25" s="104"/>
      <c r="AA25" s="104"/>
    </row>
    <row r="26" spans="1:27" ht="15" customHeight="1">
      <c r="A26" s="184"/>
      <c r="B26" s="184"/>
      <c r="C26" s="139" t="s">
        <v>421</v>
      </c>
      <c r="D26" s="102" t="s">
        <v>356</v>
      </c>
      <c r="E26" s="24"/>
      <c r="F26" s="147">
        <v>4</v>
      </c>
      <c r="G26" s="147">
        <v>4</v>
      </c>
      <c r="H26" s="147">
        <v>4</v>
      </c>
      <c r="I26" s="147">
        <v>4</v>
      </c>
      <c r="J26" s="147">
        <v>4</v>
      </c>
      <c r="K26" s="147">
        <v>4</v>
      </c>
      <c r="L26" s="150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/>
      <c r="W26" s="104"/>
      <c r="X26" s="104"/>
      <c r="Y26" s="104"/>
      <c r="Z26" s="104"/>
      <c r="AA26" s="104"/>
    </row>
    <row r="27" spans="1:27" ht="15" customHeight="1">
      <c r="A27" s="184"/>
      <c r="B27" s="184" t="s">
        <v>31</v>
      </c>
      <c r="C27" s="140" t="s">
        <v>400</v>
      </c>
      <c r="D27" s="102" t="s">
        <v>316</v>
      </c>
      <c r="E27" s="142"/>
      <c r="F27" s="90">
        <v>8</v>
      </c>
      <c r="G27" s="90">
        <v>8</v>
      </c>
      <c r="H27" s="90">
        <v>8</v>
      </c>
      <c r="I27" s="90">
        <v>8</v>
      </c>
      <c r="J27" s="90">
        <v>8</v>
      </c>
      <c r="K27" s="90">
        <v>8</v>
      </c>
      <c r="L27" s="90">
        <v>8</v>
      </c>
      <c r="M27" s="150">
        <v>0</v>
      </c>
      <c r="N27" s="104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/>
      <c r="W27" s="104"/>
      <c r="X27" s="104"/>
      <c r="Y27" s="104"/>
      <c r="Z27" s="104"/>
      <c r="AA27" s="104"/>
    </row>
    <row r="28" spans="1:27" ht="15" customHeight="1">
      <c r="A28" s="184"/>
      <c r="B28" s="184"/>
      <c r="C28" s="140" t="s">
        <v>390</v>
      </c>
      <c r="D28" s="102" t="s">
        <v>357</v>
      </c>
      <c r="E28" s="142"/>
      <c r="F28" s="90">
        <v>8</v>
      </c>
      <c r="G28" s="90">
        <v>8</v>
      </c>
      <c r="H28" s="90">
        <v>8</v>
      </c>
      <c r="I28" s="90">
        <v>8</v>
      </c>
      <c r="J28" s="90">
        <v>8</v>
      </c>
      <c r="K28" s="90">
        <v>8</v>
      </c>
      <c r="L28" s="90">
        <v>8</v>
      </c>
      <c r="M28" s="90">
        <v>8</v>
      </c>
      <c r="N28" s="90">
        <v>8</v>
      </c>
      <c r="O28" s="151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/>
      <c r="W28" s="104"/>
      <c r="X28" s="104"/>
      <c r="Y28" s="104"/>
      <c r="Z28" s="104"/>
      <c r="AA28" s="104"/>
    </row>
    <row r="29" spans="1:27" ht="15" customHeight="1">
      <c r="A29" s="184"/>
      <c r="B29" s="184"/>
      <c r="C29" s="140" t="s">
        <v>416</v>
      </c>
      <c r="D29" s="102" t="s">
        <v>357</v>
      </c>
      <c r="E29" s="142"/>
      <c r="F29" s="102">
        <v>4</v>
      </c>
      <c r="G29" s="102">
        <v>4</v>
      </c>
      <c r="H29" s="102">
        <v>4</v>
      </c>
      <c r="I29" s="102">
        <v>4</v>
      </c>
      <c r="J29" s="102">
        <v>4</v>
      </c>
      <c r="K29" s="102">
        <v>4</v>
      </c>
      <c r="L29" s="102">
        <v>4</v>
      </c>
      <c r="M29" s="102">
        <v>4</v>
      </c>
      <c r="N29" s="102">
        <v>4</v>
      </c>
      <c r="O29" s="102">
        <v>4</v>
      </c>
      <c r="P29" s="150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/>
      <c r="W29" s="104"/>
      <c r="X29" s="104"/>
      <c r="Y29" s="104"/>
      <c r="Z29" s="104"/>
      <c r="AA29" s="104"/>
    </row>
    <row r="30" spans="1:27" ht="15" customHeight="1">
      <c r="A30" s="184"/>
      <c r="B30" s="184"/>
      <c r="C30" s="139" t="s">
        <v>422</v>
      </c>
      <c r="D30" s="102" t="s">
        <v>357</v>
      </c>
      <c r="E30" s="142"/>
      <c r="F30" s="102">
        <v>4</v>
      </c>
      <c r="G30" s="102">
        <v>4</v>
      </c>
      <c r="H30" s="102">
        <v>4</v>
      </c>
      <c r="I30" s="102">
        <v>4</v>
      </c>
      <c r="J30" s="102">
        <v>4</v>
      </c>
      <c r="K30" s="102">
        <v>4</v>
      </c>
      <c r="L30" s="102">
        <v>4</v>
      </c>
      <c r="M30" s="102">
        <v>4</v>
      </c>
      <c r="N30" s="102">
        <v>4</v>
      </c>
      <c r="O30" s="102">
        <v>4</v>
      </c>
      <c r="P30" s="102">
        <v>4</v>
      </c>
      <c r="Q30" s="150">
        <v>0</v>
      </c>
      <c r="R30" s="104">
        <v>0</v>
      </c>
      <c r="S30" s="104">
        <v>0</v>
      </c>
      <c r="T30" s="104">
        <v>0</v>
      </c>
      <c r="U30" s="104">
        <v>0</v>
      </c>
      <c r="V30" s="122"/>
      <c r="W30" s="122"/>
      <c r="X30" s="122"/>
      <c r="Y30" s="122"/>
      <c r="Z30" s="122"/>
      <c r="AA30" s="122"/>
    </row>
    <row r="31" spans="1:27" ht="15" customHeight="1">
      <c r="A31" s="184"/>
      <c r="B31" s="184" t="s">
        <v>32</v>
      </c>
      <c r="C31" s="139" t="s">
        <v>401</v>
      </c>
      <c r="D31" s="90" t="s">
        <v>355</v>
      </c>
      <c r="E31" s="24"/>
      <c r="F31" s="131">
        <v>2</v>
      </c>
      <c r="G31" s="147">
        <v>2</v>
      </c>
      <c r="H31" s="147">
        <v>2</v>
      </c>
      <c r="I31" s="147">
        <v>2</v>
      </c>
      <c r="J31" s="147">
        <v>2</v>
      </c>
      <c r="K31" s="147">
        <v>2</v>
      </c>
      <c r="L31" s="147">
        <v>2</v>
      </c>
      <c r="M31" s="147">
        <v>2</v>
      </c>
      <c r="N31" s="147">
        <v>2</v>
      </c>
      <c r="O31" s="147">
        <v>2</v>
      </c>
      <c r="P31" s="147">
        <v>2</v>
      </c>
      <c r="Q31" s="150">
        <v>0</v>
      </c>
      <c r="R31" s="104">
        <v>0</v>
      </c>
      <c r="S31" s="104">
        <v>0</v>
      </c>
      <c r="T31" s="104">
        <v>0</v>
      </c>
      <c r="U31" s="104">
        <v>0</v>
      </c>
      <c r="V31" s="104"/>
      <c r="W31" s="104"/>
      <c r="X31" s="104"/>
      <c r="Y31" s="104"/>
      <c r="Z31" s="104"/>
      <c r="AA31" s="104"/>
    </row>
    <row r="32" spans="1:27" ht="15" customHeight="1">
      <c r="A32" s="184"/>
      <c r="B32" s="184"/>
      <c r="C32" s="139" t="s">
        <v>411</v>
      </c>
      <c r="D32" s="90" t="s">
        <v>318</v>
      </c>
      <c r="E32" s="24"/>
      <c r="F32" s="147">
        <v>2</v>
      </c>
      <c r="G32" s="147">
        <v>2</v>
      </c>
      <c r="H32" s="147">
        <v>2</v>
      </c>
      <c r="I32" s="147">
        <v>2</v>
      </c>
      <c r="J32" s="147">
        <v>2</v>
      </c>
      <c r="K32" s="147">
        <v>2</v>
      </c>
      <c r="L32" s="147">
        <v>2</v>
      </c>
      <c r="M32" s="147">
        <v>2</v>
      </c>
      <c r="N32" s="147">
        <v>2</v>
      </c>
      <c r="O32" s="147">
        <v>2</v>
      </c>
      <c r="P32" s="147">
        <v>2</v>
      </c>
      <c r="Q32" s="150">
        <v>0</v>
      </c>
      <c r="R32" s="104">
        <v>0</v>
      </c>
      <c r="S32" s="104">
        <v>0</v>
      </c>
      <c r="T32" s="104">
        <v>0</v>
      </c>
      <c r="U32" s="104">
        <v>0</v>
      </c>
      <c r="V32" s="104"/>
      <c r="W32" s="104"/>
      <c r="X32" s="104"/>
      <c r="Y32" s="104"/>
      <c r="Z32" s="104"/>
      <c r="AA32" s="104"/>
    </row>
    <row r="33" spans="1:27" ht="15" customHeight="1">
      <c r="A33" s="184"/>
      <c r="B33" s="184"/>
      <c r="C33" s="139" t="s">
        <v>417</v>
      </c>
      <c r="D33" s="102" t="s">
        <v>355</v>
      </c>
      <c r="E33" s="24"/>
      <c r="F33" s="147">
        <v>2</v>
      </c>
      <c r="G33" s="147">
        <v>2</v>
      </c>
      <c r="H33" s="147">
        <v>2</v>
      </c>
      <c r="I33" s="147">
        <v>2</v>
      </c>
      <c r="J33" s="147">
        <v>2</v>
      </c>
      <c r="K33" s="147">
        <v>2</v>
      </c>
      <c r="L33" s="147">
        <v>2</v>
      </c>
      <c r="M33" s="147">
        <v>2</v>
      </c>
      <c r="N33" s="147">
        <v>2</v>
      </c>
      <c r="O33" s="147">
        <v>2</v>
      </c>
      <c r="P33" s="147">
        <v>2</v>
      </c>
      <c r="Q33" s="147">
        <v>2</v>
      </c>
      <c r="R33" s="150">
        <v>0</v>
      </c>
      <c r="S33" s="104">
        <v>0</v>
      </c>
      <c r="T33" s="104">
        <v>0</v>
      </c>
      <c r="U33" s="104">
        <v>0</v>
      </c>
      <c r="V33" s="104"/>
      <c r="W33" s="104"/>
      <c r="X33" s="104"/>
      <c r="Y33" s="104"/>
      <c r="Z33" s="104"/>
      <c r="AA33" s="104"/>
    </row>
    <row r="34" spans="1:27" ht="15" customHeight="1">
      <c r="A34" s="184"/>
      <c r="B34" s="184"/>
      <c r="C34" s="139" t="s">
        <v>423</v>
      </c>
      <c r="D34" s="102" t="s">
        <v>356</v>
      </c>
      <c r="E34" s="24"/>
      <c r="F34" s="147">
        <v>2</v>
      </c>
      <c r="G34" s="147">
        <v>2</v>
      </c>
      <c r="H34" s="147">
        <v>2</v>
      </c>
      <c r="I34" s="147">
        <v>2</v>
      </c>
      <c r="J34" s="147">
        <v>2</v>
      </c>
      <c r="K34" s="147">
        <v>2</v>
      </c>
      <c r="L34" s="147">
        <v>2</v>
      </c>
      <c r="M34" s="147">
        <v>2</v>
      </c>
      <c r="N34" s="147">
        <v>2</v>
      </c>
      <c r="O34" s="147">
        <v>2</v>
      </c>
      <c r="P34" s="147">
        <v>2</v>
      </c>
      <c r="Q34" s="147">
        <v>2</v>
      </c>
      <c r="R34" s="150">
        <v>0</v>
      </c>
      <c r="S34" s="104">
        <v>0</v>
      </c>
      <c r="T34" s="104">
        <v>0</v>
      </c>
      <c r="U34" s="104">
        <v>0</v>
      </c>
      <c r="V34" s="104"/>
      <c r="W34" s="104"/>
      <c r="X34" s="104"/>
      <c r="Y34" s="104"/>
      <c r="Z34" s="104"/>
      <c r="AA34" s="104"/>
    </row>
    <row r="35" spans="1:27" ht="15" customHeight="1">
      <c r="A35" s="184"/>
      <c r="B35" s="184" t="s">
        <v>10</v>
      </c>
      <c r="C35" s="139" t="s">
        <v>402</v>
      </c>
      <c r="D35" s="102" t="s">
        <v>316</v>
      </c>
      <c r="E35" s="24"/>
      <c r="F35" s="131">
        <v>3</v>
      </c>
      <c r="G35" s="147">
        <v>3</v>
      </c>
      <c r="H35" s="147">
        <v>3</v>
      </c>
      <c r="I35" s="147">
        <v>3</v>
      </c>
      <c r="J35" s="147">
        <v>3</v>
      </c>
      <c r="K35" s="147">
        <v>3</v>
      </c>
      <c r="L35" s="147">
        <v>3</v>
      </c>
      <c r="M35" s="147">
        <v>3</v>
      </c>
      <c r="N35" s="147">
        <v>3</v>
      </c>
      <c r="O35" s="147">
        <v>3</v>
      </c>
      <c r="P35" s="147">
        <v>3</v>
      </c>
      <c r="Q35" s="147">
        <v>3</v>
      </c>
      <c r="R35" s="150">
        <v>0</v>
      </c>
      <c r="S35" s="104">
        <v>0</v>
      </c>
      <c r="T35" s="104">
        <v>0</v>
      </c>
      <c r="U35" s="104">
        <v>0</v>
      </c>
      <c r="V35" s="104"/>
      <c r="W35" s="104"/>
      <c r="X35" s="104"/>
      <c r="Y35" s="104"/>
      <c r="Z35" s="104"/>
      <c r="AA35" s="104"/>
    </row>
    <row r="36" spans="1:27" ht="15" customHeight="1">
      <c r="A36" s="184"/>
      <c r="B36" s="184"/>
      <c r="C36" s="139" t="s">
        <v>412</v>
      </c>
      <c r="D36" s="102" t="s">
        <v>357</v>
      </c>
      <c r="E36" s="24"/>
      <c r="F36" s="147">
        <v>3</v>
      </c>
      <c r="G36" s="147">
        <v>3</v>
      </c>
      <c r="H36" s="147">
        <v>3</v>
      </c>
      <c r="I36" s="147">
        <v>3</v>
      </c>
      <c r="J36" s="147">
        <v>3</v>
      </c>
      <c r="K36" s="147">
        <v>3</v>
      </c>
      <c r="L36" s="147">
        <v>3</v>
      </c>
      <c r="M36" s="147">
        <v>3</v>
      </c>
      <c r="N36" s="147">
        <v>3</v>
      </c>
      <c r="O36" s="147">
        <v>3</v>
      </c>
      <c r="P36" s="147">
        <v>3</v>
      </c>
      <c r="Q36" s="147">
        <v>3</v>
      </c>
      <c r="R36" s="150">
        <v>0</v>
      </c>
      <c r="S36" s="104">
        <v>0</v>
      </c>
      <c r="T36" s="104">
        <v>0</v>
      </c>
      <c r="U36" s="104">
        <v>0</v>
      </c>
      <c r="V36" s="104"/>
      <c r="W36" s="104"/>
      <c r="X36" s="104"/>
      <c r="Y36" s="104"/>
      <c r="Z36" s="104"/>
      <c r="AA36" s="104"/>
    </row>
    <row r="37" spans="1:27" ht="15" customHeight="1">
      <c r="A37" s="184"/>
      <c r="B37" s="184"/>
      <c r="C37" s="139" t="s">
        <v>418</v>
      </c>
      <c r="D37" s="102" t="s">
        <v>357</v>
      </c>
      <c r="E37" s="24"/>
      <c r="F37" s="131">
        <v>2</v>
      </c>
      <c r="G37" s="147">
        <v>2</v>
      </c>
      <c r="H37" s="147">
        <v>2</v>
      </c>
      <c r="I37" s="147">
        <v>2</v>
      </c>
      <c r="J37" s="147">
        <v>2</v>
      </c>
      <c r="K37" s="147">
        <v>2</v>
      </c>
      <c r="L37" s="147">
        <v>2</v>
      </c>
      <c r="M37" s="147">
        <v>2</v>
      </c>
      <c r="N37" s="147">
        <v>2</v>
      </c>
      <c r="O37" s="147">
        <v>2</v>
      </c>
      <c r="P37" s="147">
        <v>2</v>
      </c>
      <c r="Q37" s="147">
        <v>2</v>
      </c>
      <c r="R37" s="147">
        <v>2</v>
      </c>
      <c r="S37" s="150">
        <v>0</v>
      </c>
      <c r="T37" s="104">
        <v>0</v>
      </c>
      <c r="U37" s="104">
        <v>0</v>
      </c>
      <c r="V37" s="104"/>
      <c r="W37" s="104"/>
      <c r="X37" s="104"/>
      <c r="Y37" s="104"/>
      <c r="Z37" s="104"/>
      <c r="AA37" s="104"/>
    </row>
    <row r="38" spans="1:27" ht="15" customHeight="1">
      <c r="A38" s="184"/>
      <c r="B38" s="184"/>
      <c r="C38" s="139" t="s">
        <v>424</v>
      </c>
      <c r="D38" s="102" t="s">
        <v>357</v>
      </c>
      <c r="E38" s="24"/>
      <c r="F38" s="147">
        <v>2</v>
      </c>
      <c r="G38" s="147">
        <v>2</v>
      </c>
      <c r="H38" s="147">
        <v>2</v>
      </c>
      <c r="I38" s="147">
        <v>2</v>
      </c>
      <c r="J38" s="147">
        <v>2</v>
      </c>
      <c r="K38" s="147">
        <v>2</v>
      </c>
      <c r="L38" s="147">
        <v>2</v>
      </c>
      <c r="M38" s="147">
        <v>2</v>
      </c>
      <c r="N38" s="147">
        <v>2</v>
      </c>
      <c r="O38" s="147">
        <v>2</v>
      </c>
      <c r="P38" s="147">
        <v>2</v>
      </c>
      <c r="Q38" s="147">
        <v>2</v>
      </c>
      <c r="R38" s="147">
        <v>2</v>
      </c>
      <c r="S38" s="150">
        <v>0</v>
      </c>
      <c r="T38" s="104">
        <v>0</v>
      </c>
      <c r="U38" s="104">
        <v>0</v>
      </c>
      <c r="V38" s="104"/>
      <c r="W38" s="104"/>
      <c r="X38" s="104"/>
      <c r="Y38" s="104"/>
      <c r="Z38" s="104"/>
      <c r="AA38" s="104"/>
    </row>
    <row r="39" spans="1:27" ht="15" customHeight="1">
      <c r="A39" s="184"/>
      <c r="B39" s="184" t="s">
        <v>11</v>
      </c>
      <c r="C39" s="139" t="s">
        <v>403</v>
      </c>
      <c r="D39" s="90" t="s">
        <v>355</v>
      </c>
      <c r="E39" s="24"/>
      <c r="F39" s="131">
        <v>1</v>
      </c>
      <c r="G39" s="147">
        <v>1</v>
      </c>
      <c r="H39" s="147">
        <v>1</v>
      </c>
      <c r="I39" s="147">
        <v>1</v>
      </c>
      <c r="J39" s="147">
        <v>1</v>
      </c>
      <c r="K39" s="147">
        <v>1</v>
      </c>
      <c r="L39" s="147">
        <v>1</v>
      </c>
      <c r="M39" s="147">
        <v>1</v>
      </c>
      <c r="N39" s="147">
        <v>1</v>
      </c>
      <c r="O39" s="147">
        <v>1</v>
      </c>
      <c r="P39" s="147">
        <v>1</v>
      </c>
      <c r="Q39" s="147">
        <v>1</v>
      </c>
      <c r="R39" s="147">
        <v>1</v>
      </c>
      <c r="S39" s="150">
        <v>0</v>
      </c>
      <c r="T39" s="104">
        <v>0</v>
      </c>
      <c r="U39" s="104">
        <v>0</v>
      </c>
      <c r="V39" s="104"/>
      <c r="W39" s="104"/>
      <c r="X39" s="104"/>
      <c r="Y39" s="104"/>
      <c r="Z39" s="104"/>
      <c r="AA39" s="104"/>
    </row>
    <row r="40" spans="1:27" ht="15" customHeight="1">
      <c r="A40" s="184"/>
      <c r="B40" s="184"/>
      <c r="C40" s="139" t="s">
        <v>413</v>
      </c>
      <c r="D40" s="90" t="s">
        <v>318</v>
      </c>
      <c r="E40" s="24"/>
      <c r="F40" s="147">
        <v>1</v>
      </c>
      <c r="G40" s="147">
        <v>1</v>
      </c>
      <c r="H40" s="147">
        <v>1</v>
      </c>
      <c r="I40" s="147">
        <v>1</v>
      </c>
      <c r="J40" s="147">
        <v>1</v>
      </c>
      <c r="K40" s="147">
        <v>1</v>
      </c>
      <c r="L40" s="147">
        <v>1</v>
      </c>
      <c r="M40" s="147">
        <v>1</v>
      </c>
      <c r="N40" s="147">
        <v>1</v>
      </c>
      <c r="O40" s="147">
        <v>1</v>
      </c>
      <c r="P40" s="147">
        <v>1</v>
      </c>
      <c r="Q40" s="147">
        <v>1</v>
      </c>
      <c r="R40" s="147">
        <v>1</v>
      </c>
      <c r="S40" s="150">
        <v>0</v>
      </c>
      <c r="T40" s="104">
        <v>0</v>
      </c>
      <c r="U40" s="104">
        <v>0</v>
      </c>
      <c r="V40" s="104"/>
      <c r="W40" s="104"/>
      <c r="X40" s="104"/>
      <c r="Y40" s="104"/>
      <c r="Z40" s="104"/>
      <c r="AA40" s="104"/>
    </row>
    <row r="41" spans="1:27" ht="15" customHeight="1">
      <c r="A41" s="184"/>
      <c r="B41" s="184"/>
      <c r="C41" s="139" t="s">
        <v>419</v>
      </c>
      <c r="D41" s="102" t="s">
        <v>355</v>
      </c>
      <c r="E41" s="24"/>
      <c r="F41" s="147">
        <v>1</v>
      </c>
      <c r="G41" s="147">
        <v>1</v>
      </c>
      <c r="H41" s="147">
        <v>1</v>
      </c>
      <c r="I41" s="147">
        <v>1</v>
      </c>
      <c r="J41" s="147">
        <v>1</v>
      </c>
      <c r="K41" s="147">
        <v>1</v>
      </c>
      <c r="L41" s="147">
        <v>1</v>
      </c>
      <c r="M41" s="147">
        <v>1</v>
      </c>
      <c r="N41" s="147">
        <v>1</v>
      </c>
      <c r="O41" s="147">
        <v>1</v>
      </c>
      <c r="P41" s="147">
        <v>1</v>
      </c>
      <c r="Q41" s="147">
        <v>1</v>
      </c>
      <c r="R41" s="147">
        <v>1</v>
      </c>
      <c r="S41" s="150">
        <v>0</v>
      </c>
      <c r="T41" s="104">
        <v>0</v>
      </c>
      <c r="U41" s="104">
        <v>0</v>
      </c>
      <c r="V41" s="104"/>
      <c r="W41" s="104"/>
      <c r="X41" s="104"/>
      <c r="Y41" s="104"/>
      <c r="Z41" s="104"/>
      <c r="AA41" s="104"/>
    </row>
    <row r="42" spans="1:27" ht="15" customHeight="1">
      <c r="A42" s="184"/>
      <c r="B42" s="184"/>
      <c r="C42" s="139" t="s">
        <v>425</v>
      </c>
      <c r="D42" s="102" t="s">
        <v>356</v>
      </c>
      <c r="E42" s="24"/>
      <c r="F42" s="147">
        <v>1</v>
      </c>
      <c r="G42" s="147">
        <v>1</v>
      </c>
      <c r="H42" s="147">
        <v>1</v>
      </c>
      <c r="I42" s="147">
        <v>1</v>
      </c>
      <c r="J42" s="147">
        <v>1</v>
      </c>
      <c r="K42" s="147">
        <v>1</v>
      </c>
      <c r="L42" s="147">
        <v>1</v>
      </c>
      <c r="M42" s="147">
        <v>1</v>
      </c>
      <c r="N42" s="147">
        <v>1</v>
      </c>
      <c r="O42" s="147">
        <v>1</v>
      </c>
      <c r="P42" s="147">
        <v>1</v>
      </c>
      <c r="Q42" s="147">
        <v>1</v>
      </c>
      <c r="R42" s="147">
        <v>1</v>
      </c>
      <c r="S42" s="150">
        <v>0</v>
      </c>
      <c r="T42" s="104">
        <v>0</v>
      </c>
      <c r="U42" s="104">
        <v>0</v>
      </c>
      <c r="V42" s="104"/>
      <c r="W42" s="104"/>
      <c r="X42" s="104"/>
      <c r="Y42" s="104"/>
      <c r="Z42" s="104"/>
      <c r="AA42" s="104"/>
    </row>
    <row r="43" spans="1:27" ht="15" customHeight="1">
      <c r="A43" s="184"/>
      <c r="B43" s="181" t="s">
        <v>426</v>
      </c>
      <c r="C43" s="141" t="s">
        <v>427</v>
      </c>
      <c r="D43" s="131" t="s">
        <v>6</v>
      </c>
      <c r="E43" s="24"/>
      <c r="F43" s="131">
        <v>8</v>
      </c>
      <c r="G43" s="147">
        <v>8</v>
      </c>
      <c r="H43" s="147">
        <v>8</v>
      </c>
      <c r="I43" s="147">
        <v>8</v>
      </c>
      <c r="J43" s="147">
        <v>8</v>
      </c>
      <c r="K43" s="147">
        <v>8</v>
      </c>
      <c r="L43" s="147">
        <v>8</v>
      </c>
      <c r="M43" s="147">
        <v>8</v>
      </c>
      <c r="N43" s="147">
        <v>8</v>
      </c>
      <c r="O43" s="147">
        <v>8</v>
      </c>
      <c r="P43" s="147">
        <v>8</v>
      </c>
      <c r="Q43" s="147">
        <v>8</v>
      </c>
      <c r="R43" s="147">
        <v>8</v>
      </c>
      <c r="S43" s="147">
        <v>8</v>
      </c>
      <c r="T43" s="150">
        <v>0</v>
      </c>
      <c r="U43" s="104">
        <v>0</v>
      </c>
      <c r="V43" s="104"/>
      <c r="W43" s="104"/>
      <c r="X43" s="104"/>
      <c r="Y43" s="104"/>
      <c r="Z43" s="104"/>
      <c r="AA43" s="104"/>
    </row>
    <row r="44" spans="1:27" ht="15" customHeight="1">
      <c r="A44" s="184"/>
      <c r="B44" s="183"/>
      <c r="C44" s="141" t="s">
        <v>428</v>
      </c>
      <c r="D44" s="131" t="s">
        <v>6</v>
      </c>
      <c r="E44" s="24"/>
      <c r="F44" s="131">
        <v>8</v>
      </c>
      <c r="G44" s="147">
        <v>8</v>
      </c>
      <c r="H44" s="147">
        <v>8</v>
      </c>
      <c r="I44" s="147">
        <v>8</v>
      </c>
      <c r="J44" s="147">
        <v>8</v>
      </c>
      <c r="K44" s="147">
        <v>8</v>
      </c>
      <c r="L44" s="147">
        <v>8</v>
      </c>
      <c r="M44" s="147">
        <v>8</v>
      </c>
      <c r="N44" s="147">
        <v>8</v>
      </c>
      <c r="O44" s="147">
        <v>8</v>
      </c>
      <c r="P44" s="147">
        <v>8</v>
      </c>
      <c r="Q44" s="147">
        <v>8</v>
      </c>
      <c r="R44" s="147">
        <v>8</v>
      </c>
      <c r="S44" s="147">
        <v>8</v>
      </c>
      <c r="T44" s="147">
        <v>8</v>
      </c>
      <c r="U44" s="150">
        <v>0</v>
      </c>
      <c r="V44" s="104"/>
      <c r="W44" s="104"/>
      <c r="X44" s="104"/>
      <c r="Y44" s="104"/>
      <c r="Z44" s="104"/>
      <c r="AA44" s="104"/>
    </row>
    <row r="45" spans="1:27" ht="15" customHeight="1">
      <c r="A45" s="1"/>
      <c r="B45" s="1"/>
      <c r="C45" s="1"/>
      <c r="D45" s="134" t="s">
        <v>19</v>
      </c>
      <c r="E45" s="134"/>
      <c r="F45" s="131">
        <f t="shared" ref="F45:U45" si="0">SUM(F16:F44)</f>
        <v>110</v>
      </c>
      <c r="G45" s="131">
        <f t="shared" si="0"/>
        <v>110</v>
      </c>
      <c r="H45" s="131">
        <f t="shared" si="0"/>
        <v>102</v>
      </c>
      <c r="I45" s="131">
        <f t="shared" si="0"/>
        <v>84</v>
      </c>
      <c r="J45" s="131">
        <f t="shared" si="0"/>
        <v>80</v>
      </c>
      <c r="K45" s="131">
        <f t="shared" si="0"/>
        <v>76</v>
      </c>
      <c r="L45" s="131">
        <f t="shared" si="0"/>
        <v>62</v>
      </c>
      <c r="M45" s="131">
        <f t="shared" si="0"/>
        <v>54</v>
      </c>
      <c r="N45" s="131">
        <f t="shared" si="0"/>
        <v>54</v>
      </c>
      <c r="O45" s="131">
        <f t="shared" si="0"/>
        <v>46</v>
      </c>
      <c r="P45" s="131">
        <f t="shared" si="0"/>
        <v>42</v>
      </c>
      <c r="Q45" s="131">
        <f t="shared" si="0"/>
        <v>34</v>
      </c>
      <c r="R45" s="131">
        <f t="shared" si="0"/>
        <v>24</v>
      </c>
      <c r="S45" s="131">
        <f t="shared" si="0"/>
        <v>16</v>
      </c>
      <c r="T45" s="131">
        <f t="shared" si="0"/>
        <v>8</v>
      </c>
      <c r="U45" s="162">
        <f t="shared" si="0"/>
        <v>0</v>
      </c>
      <c r="V45" s="131"/>
      <c r="W45" s="131"/>
      <c r="X45" s="131"/>
      <c r="Y45" s="131"/>
      <c r="Z45" s="131"/>
      <c r="AA45" s="131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7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7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7" ht="1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7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7" ht="54.6">
      <c r="A51" s="22" t="s">
        <v>0</v>
      </c>
      <c r="B51" s="22" t="s">
        <v>1</v>
      </c>
      <c r="C51" s="22" t="s">
        <v>2</v>
      </c>
      <c r="D51" s="4" t="s">
        <v>3</v>
      </c>
      <c r="E51" s="28" t="s">
        <v>12</v>
      </c>
      <c r="F51" s="23" t="s">
        <v>13</v>
      </c>
      <c r="G51" s="7">
        <v>43803</v>
      </c>
      <c r="H51" s="7">
        <v>43804</v>
      </c>
      <c r="I51" s="7">
        <v>43805</v>
      </c>
      <c r="J51" s="7">
        <v>43806</v>
      </c>
      <c r="K51" s="7">
        <v>43807</v>
      </c>
      <c r="L51" s="7">
        <v>43808</v>
      </c>
      <c r="M51" s="7">
        <v>43809</v>
      </c>
      <c r="N51" s="7">
        <v>43810</v>
      </c>
      <c r="O51" s="7">
        <v>43811</v>
      </c>
      <c r="P51" s="7">
        <v>43812</v>
      </c>
      <c r="Q51" s="7">
        <v>43813</v>
      </c>
      <c r="R51" s="7">
        <v>43814</v>
      </c>
      <c r="S51" s="7">
        <v>43815</v>
      </c>
      <c r="T51" s="7">
        <v>43816</v>
      </c>
      <c r="U51" s="7">
        <v>43817</v>
      </c>
      <c r="V51" s="7"/>
      <c r="W51" s="7"/>
      <c r="X51" s="7"/>
      <c r="Y51" s="7"/>
      <c r="Z51" s="7"/>
      <c r="AA51" s="7"/>
    </row>
    <row r="52" spans="1:27" ht="15" customHeight="1">
      <c r="A52" s="184">
        <v>3</v>
      </c>
      <c r="B52" s="207" t="s">
        <v>5</v>
      </c>
      <c r="C52" s="208"/>
      <c r="D52" s="131" t="s">
        <v>6</v>
      </c>
      <c r="E52" s="114">
        <v>8</v>
      </c>
      <c r="F52" s="131">
        <v>8</v>
      </c>
      <c r="G52" s="143">
        <v>8</v>
      </c>
      <c r="H52" s="150">
        <v>0</v>
      </c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" customHeight="1">
      <c r="A53" s="184"/>
      <c r="B53" s="207"/>
      <c r="C53" s="208"/>
      <c r="D53" s="131"/>
      <c r="E53" s="11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" customHeight="1">
      <c r="A54" s="184"/>
      <c r="B54" s="213" t="s">
        <v>7</v>
      </c>
      <c r="C54" s="213"/>
      <c r="D54" s="102" t="s">
        <v>316</v>
      </c>
      <c r="E54" s="114">
        <v>4</v>
      </c>
      <c r="F54" s="131">
        <v>6</v>
      </c>
      <c r="G54" s="169">
        <v>6</v>
      </c>
      <c r="H54" s="169">
        <v>3</v>
      </c>
      <c r="I54" s="150">
        <v>0</v>
      </c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5" customHeight="1">
      <c r="A55" s="184"/>
      <c r="B55" s="207"/>
      <c r="C55" s="208"/>
      <c r="D55" s="135"/>
      <c r="E55" s="114"/>
      <c r="F55" s="131"/>
      <c r="G55" s="104"/>
      <c r="H55" s="104"/>
      <c r="I55" s="161">
        <v>-2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5" customHeight="1">
      <c r="A56" s="184"/>
      <c r="B56" s="213" t="s">
        <v>8</v>
      </c>
      <c r="C56" s="213"/>
      <c r="D56" s="102" t="s">
        <v>318</v>
      </c>
      <c r="E56" s="114">
        <v>8</v>
      </c>
      <c r="F56" s="131">
        <v>8</v>
      </c>
      <c r="G56" s="169">
        <v>8</v>
      </c>
      <c r="H56" s="169">
        <v>4</v>
      </c>
      <c r="I56" s="150">
        <v>0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5" customHeight="1">
      <c r="A57" s="184"/>
      <c r="B57" s="207"/>
      <c r="C57" s="208"/>
      <c r="D57" s="135"/>
      <c r="E57" s="114"/>
      <c r="F57" s="131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5" customHeight="1">
      <c r="A58" s="184"/>
      <c r="B58" s="184" t="s">
        <v>9</v>
      </c>
      <c r="C58" s="26" t="s">
        <v>404</v>
      </c>
      <c r="D58" s="102" t="s">
        <v>316</v>
      </c>
      <c r="E58" s="114">
        <v>2</v>
      </c>
      <c r="F58" s="131">
        <v>2</v>
      </c>
      <c r="G58" s="169">
        <v>2</v>
      </c>
      <c r="H58" s="169">
        <v>2</v>
      </c>
      <c r="I58" s="150">
        <v>0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5" customHeight="1">
      <c r="A59" s="184"/>
      <c r="B59" s="184"/>
      <c r="C59" s="26"/>
      <c r="D59" s="135"/>
      <c r="E59" s="114"/>
      <c r="F59" s="131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5" customHeight="1">
      <c r="A60" s="184"/>
      <c r="B60" s="184"/>
      <c r="C60" s="26" t="s">
        <v>388</v>
      </c>
      <c r="D60" s="102" t="s">
        <v>357</v>
      </c>
      <c r="E60" s="114">
        <v>3</v>
      </c>
      <c r="F60" s="131">
        <v>2</v>
      </c>
      <c r="G60" s="169">
        <v>2</v>
      </c>
      <c r="H60" s="169">
        <v>2</v>
      </c>
      <c r="I60" s="150">
        <v>0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5" customHeight="1">
      <c r="A61" s="184"/>
      <c r="B61" s="184"/>
      <c r="C61" s="26"/>
      <c r="D61" s="135"/>
      <c r="E61" s="114"/>
      <c r="F61" s="131"/>
      <c r="G61" s="104"/>
      <c r="H61" s="104"/>
      <c r="I61" s="164">
        <v>1</v>
      </c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" customHeight="1">
      <c r="A62" s="184"/>
      <c r="B62" s="184"/>
      <c r="C62" s="26" t="s">
        <v>414</v>
      </c>
      <c r="D62" s="102" t="s">
        <v>357</v>
      </c>
      <c r="E62" s="114">
        <v>2</v>
      </c>
      <c r="F62" s="131">
        <v>2</v>
      </c>
      <c r="G62" s="169">
        <v>2</v>
      </c>
      <c r="H62" s="169">
        <v>2</v>
      </c>
      <c r="I62" s="169">
        <v>2</v>
      </c>
      <c r="J62" s="150">
        <v>0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5" customHeight="1">
      <c r="A63" s="184"/>
      <c r="B63" s="184"/>
      <c r="C63" s="26"/>
      <c r="D63" s="135"/>
      <c r="E63" s="114"/>
      <c r="F63" s="90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5" customHeight="1">
      <c r="A64" s="184"/>
      <c r="B64" s="184"/>
      <c r="C64" s="26" t="s">
        <v>420</v>
      </c>
      <c r="D64" s="102" t="s">
        <v>357</v>
      </c>
      <c r="E64" s="114">
        <v>3</v>
      </c>
      <c r="F64" s="90">
        <v>2</v>
      </c>
      <c r="G64" s="90">
        <v>2</v>
      </c>
      <c r="H64" s="90">
        <v>2</v>
      </c>
      <c r="I64" s="90">
        <v>2</v>
      </c>
      <c r="J64" s="150">
        <v>0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5" customHeight="1">
      <c r="A65" s="184"/>
      <c r="B65" s="184"/>
      <c r="C65" s="26"/>
      <c r="D65" s="135"/>
      <c r="E65" s="114"/>
      <c r="F65" s="90"/>
      <c r="G65" s="104"/>
      <c r="H65" s="104"/>
      <c r="I65" s="104"/>
      <c r="J65" s="164">
        <v>1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5" customHeight="1">
      <c r="A66" s="184"/>
      <c r="B66" s="184" t="s">
        <v>15</v>
      </c>
      <c r="C66" s="26" t="s">
        <v>399</v>
      </c>
      <c r="D66" s="90" t="s">
        <v>355</v>
      </c>
      <c r="E66" s="114">
        <v>5</v>
      </c>
      <c r="F66" s="102">
        <v>4</v>
      </c>
      <c r="G66" s="102">
        <v>4</v>
      </c>
      <c r="H66" s="102">
        <v>4</v>
      </c>
      <c r="I66" s="102">
        <v>4</v>
      </c>
      <c r="J66" s="102">
        <v>4</v>
      </c>
      <c r="K66" s="150">
        <v>0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5" customHeight="1">
      <c r="A67" s="184"/>
      <c r="B67" s="184"/>
      <c r="C67" s="26"/>
      <c r="D67" s="135"/>
      <c r="E67" s="114"/>
      <c r="F67" s="102"/>
      <c r="G67" s="104"/>
      <c r="H67" s="104"/>
      <c r="I67" s="104"/>
      <c r="J67" s="104"/>
      <c r="K67" s="164">
        <v>1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5" customHeight="1">
      <c r="A68" s="184"/>
      <c r="B68" s="184"/>
      <c r="C68" s="26" t="s">
        <v>389</v>
      </c>
      <c r="D68" s="90" t="s">
        <v>318</v>
      </c>
      <c r="E68" s="114">
        <v>6</v>
      </c>
      <c r="F68" s="131">
        <v>6</v>
      </c>
      <c r="G68" s="169">
        <v>6</v>
      </c>
      <c r="H68" s="169">
        <v>6</v>
      </c>
      <c r="I68" s="169">
        <v>6</v>
      </c>
      <c r="J68" s="169">
        <v>6</v>
      </c>
      <c r="K68" s="169">
        <v>3</v>
      </c>
      <c r="L68" s="150">
        <v>0</v>
      </c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5" customHeight="1">
      <c r="A69" s="184"/>
      <c r="B69" s="184"/>
      <c r="C69" s="26"/>
      <c r="D69" s="90"/>
      <c r="E69" s="114"/>
      <c r="F69" s="131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5" customHeight="1">
      <c r="A70" s="184"/>
      <c r="B70" s="184"/>
      <c r="C70" s="26" t="s">
        <v>415</v>
      </c>
      <c r="D70" s="102" t="s">
        <v>355</v>
      </c>
      <c r="E70" s="114">
        <v>3</v>
      </c>
      <c r="F70" s="131">
        <v>4</v>
      </c>
      <c r="G70" s="169">
        <v>4</v>
      </c>
      <c r="H70" s="169">
        <v>4</v>
      </c>
      <c r="I70" s="169">
        <v>4</v>
      </c>
      <c r="J70" s="169">
        <v>4</v>
      </c>
      <c r="K70" s="169">
        <v>4</v>
      </c>
      <c r="L70" s="150">
        <v>0</v>
      </c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5" customHeight="1">
      <c r="A71" s="184"/>
      <c r="B71" s="184"/>
      <c r="C71" s="26"/>
      <c r="D71" s="90"/>
      <c r="E71" s="114"/>
      <c r="F71" s="131"/>
      <c r="G71" s="104"/>
      <c r="H71" s="104"/>
      <c r="I71" s="104"/>
      <c r="J71" s="104"/>
      <c r="K71" s="104"/>
      <c r="L71" s="161">
        <v>-1</v>
      </c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5" customHeight="1">
      <c r="A72" s="184"/>
      <c r="B72" s="184"/>
      <c r="C72" s="26" t="s">
        <v>421</v>
      </c>
      <c r="D72" s="102" t="s">
        <v>356</v>
      </c>
      <c r="E72" s="114">
        <v>5</v>
      </c>
      <c r="F72" s="131">
        <v>4</v>
      </c>
      <c r="G72" s="169">
        <v>4</v>
      </c>
      <c r="H72" s="169">
        <v>4</v>
      </c>
      <c r="I72" s="169">
        <v>4</v>
      </c>
      <c r="J72" s="169">
        <v>4</v>
      </c>
      <c r="K72" s="169">
        <v>4</v>
      </c>
      <c r="L72" s="150">
        <v>0</v>
      </c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5" customHeight="1">
      <c r="A73" s="184"/>
      <c r="B73" s="184"/>
      <c r="C73" s="26"/>
      <c r="D73" s="90"/>
      <c r="E73" s="114"/>
      <c r="F73" s="131"/>
      <c r="G73" s="104"/>
      <c r="H73" s="104"/>
      <c r="I73" s="104"/>
      <c r="J73" s="104"/>
      <c r="K73" s="104"/>
      <c r="L73" s="164">
        <v>1</v>
      </c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5" customHeight="1">
      <c r="A74" s="184"/>
      <c r="B74" s="184" t="s">
        <v>31</v>
      </c>
      <c r="C74" s="89" t="s">
        <v>400</v>
      </c>
      <c r="D74" s="102" t="s">
        <v>316</v>
      </c>
      <c r="E74" s="90">
        <v>6</v>
      </c>
      <c r="F74" s="131">
        <v>8</v>
      </c>
      <c r="G74" s="169">
        <v>8</v>
      </c>
      <c r="H74" s="169">
        <v>8</v>
      </c>
      <c r="I74" s="169">
        <v>8</v>
      </c>
      <c r="J74" s="169">
        <v>8</v>
      </c>
      <c r="K74" s="169">
        <v>8</v>
      </c>
      <c r="L74" s="169">
        <v>5</v>
      </c>
      <c r="M74" s="150">
        <v>0</v>
      </c>
      <c r="N74" s="121"/>
      <c r="O74" s="121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5" customHeight="1">
      <c r="A75" s="184"/>
      <c r="B75" s="184"/>
      <c r="C75" s="89"/>
      <c r="D75" s="90"/>
      <c r="E75" s="90"/>
      <c r="F75" s="131"/>
      <c r="G75" s="104"/>
      <c r="H75" s="104"/>
      <c r="I75" s="104"/>
      <c r="J75" s="104"/>
      <c r="K75" s="104"/>
      <c r="L75" s="38"/>
      <c r="M75" s="161">
        <v>-2</v>
      </c>
      <c r="N75" s="104"/>
      <c r="O75" s="104"/>
      <c r="P75" s="38"/>
      <c r="Q75" s="104"/>
      <c r="R75" s="104"/>
      <c r="S75" s="145"/>
      <c r="T75" s="104"/>
      <c r="U75" s="104"/>
      <c r="V75" s="145"/>
      <c r="W75" s="104"/>
      <c r="X75" s="104"/>
      <c r="Y75" s="145"/>
      <c r="Z75" s="104"/>
      <c r="AA75" s="145"/>
    </row>
    <row r="76" spans="1:27" ht="15" customHeight="1">
      <c r="A76" s="184"/>
      <c r="B76" s="184"/>
      <c r="C76" s="89" t="s">
        <v>390</v>
      </c>
      <c r="D76" s="102" t="s">
        <v>357</v>
      </c>
      <c r="E76" s="90">
        <v>6</v>
      </c>
      <c r="F76" s="131">
        <v>8</v>
      </c>
      <c r="G76" s="169">
        <v>8</v>
      </c>
      <c r="H76" s="169">
        <v>8</v>
      </c>
      <c r="I76" s="169">
        <v>8</v>
      </c>
      <c r="J76" s="169">
        <v>8</v>
      </c>
      <c r="K76" s="169">
        <v>8</v>
      </c>
      <c r="L76" s="169">
        <v>8</v>
      </c>
      <c r="M76" s="169">
        <v>6</v>
      </c>
      <c r="N76" s="169">
        <v>4</v>
      </c>
      <c r="O76" s="150">
        <v>0</v>
      </c>
      <c r="P76" s="121"/>
      <c r="Q76" s="121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5" customHeight="1">
      <c r="A77" s="184"/>
      <c r="B77" s="184"/>
      <c r="C77" s="89"/>
      <c r="D77" s="90"/>
      <c r="E77" s="90"/>
      <c r="F77" s="131"/>
      <c r="G77" s="104"/>
      <c r="H77" s="104"/>
      <c r="I77" s="104"/>
      <c r="J77" s="104"/>
      <c r="K77" s="104"/>
      <c r="L77" s="104"/>
      <c r="M77" s="104"/>
      <c r="N77" s="104"/>
      <c r="O77" s="161">
        <v>-2</v>
      </c>
      <c r="P77" s="104"/>
      <c r="Q77" s="104"/>
      <c r="R77" s="104"/>
      <c r="S77" s="145"/>
      <c r="T77" s="104"/>
      <c r="U77" s="104"/>
      <c r="V77" s="145"/>
      <c r="W77" s="104"/>
      <c r="X77" s="104"/>
      <c r="Y77" s="145"/>
      <c r="Z77" s="104"/>
      <c r="AA77" s="145"/>
    </row>
    <row r="78" spans="1:27" ht="15" customHeight="1">
      <c r="A78" s="184"/>
      <c r="B78" s="184"/>
      <c r="C78" s="89" t="s">
        <v>416</v>
      </c>
      <c r="D78" s="102" t="s">
        <v>357</v>
      </c>
      <c r="E78" s="90">
        <v>3</v>
      </c>
      <c r="F78" s="131">
        <v>4</v>
      </c>
      <c r="G78" s="169">
        <v>4</v>
      </c>
      <c r="H78" s="169">
        <v>4</v>
      </c>
      <c r="I78" s="169">
        <v>4</v>
      </c>
      <c r="J78" s="169">
        <v>4</v>
      </c>
      <c r="K78" s="169">
        <v>4</v>
      </c>
      <c r="L78" s="169">
        <v>4</v>
      </c>
      <c r="M78" s="169">
        <v>4</v>
      </c>
      <c r="N78" s="169">
        <v>4</v>
      </c>
      <c r="O78" s="169">
        <v>4</v>
      </c>
      <c r="P78" s="150">
        <v>0</v>
      </c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5" customHeight="1">
      <c r="A79" s="184"/>
      <c r="B79" s="184"/>
      <c r="C79" s="89"/>
      <c r="D79" s="90"/>
      <c r="E79" s="90"/>
      <c r="F79" s="170"/>
      <c r="G79" s="104"/>
      <c r="H79" s="104"/>
      <c r="I79" s="104"/>
      <c r="J79" s="104"/>
      <c r="K79" s="104"/>
      <c r="L79" s="104"/>
      <c r="M79" s="36"/>
      <c r="N79" s="104"/>
      <c r="O79" s="104"/>
      <c r="P79" s="161">
        <v>-1</v>
      </c>
      <c r="Q79" s="104"/>
      <c r="R79" s="104"/>
      <c r="S79" s="145"/>
      <c r="T79" s="104"/>
      <c r="U79" s="104"/>
      <c r="V79" s="145"/>
      <c r="W79" s="104"/>
      <c r="X79" s="104"/>
      <c r="Y79" s="145"/>
      <c r="Z79" s="104"/>
      <c r="AA79" s="145"/>
    </row>
    <row r="80" spans="1:27" ht="15" customHeight="1">
      <c r="A80" s="184"/>
      <c r="B80" s="184"/>
      <c r="C80" s="26" t="s">
        <v>422</v>
      </c>
      <c r="D80" s="102" t="s">
        <v>357</v>
      </c>
      <c r="E80" s="90">
        <v>3</v>
      </c>
      <c r="F80" s="168">
        <v>4</v>
      </c>
      <c r="G80" s="168">
        <v>4</v>
      </c>
      <c r="H80" s="168">
        <v>4</v>
      </c>
      <c r="I80" s="168">
        <v>4</v>
      </c>
      <c r="J80" s="168">
        <v>4</v>
      </c>
      <c r="K80" s="168">
        <v>4</v>
      </c>
      <c r="L80" s="168">
        <v>4</v>
      </c>
      <c r="M80" s="168">
        <v>4</v>
      </c>
      <c r="N80" s="168">
        <v>4</v>
      </c>
      <c r="O80" s="168">
        <v>4</v>
      </c>
      <c r="P80" s="146">
        <v>4</v>
      </c>
      <c r="Q80" s="150">
        <v>0</v>
      </c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5" customHeight="1">
      <c r="A81" s="184"/>
      <c r="B81" s="184"/>
      <c r="C81" s="89"/>
      <c r="D81" s="102"/>
      <c r="E81" s="90"/>
      <c r="F81" s="102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61">
        <v>-1</v>
      </c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5" customHeight="1">
      <c r="A82" s="184"/>
      <c r="B82" s="184" t="s">
        <v>32</v>
      </c>
      <c r="C82" s="26" t="s">
        <v>401</v>
      </c>
      <c r="D82" s="90" t="s">
        <v>355</v>
      </c>
      <c r="E82" s="114">
        <v>2.5</v>
      </c>
      <c r="F82" s="131">
        <v>2</v>
      </c>
      <c r="G82" s="169">
        <v>2</v>
      </c>
      <c r="H82" s="169">
        <v>2</v>
      </c>
      <c r="I82" s="169">
        <v>2</v>
      </c>
      <c r="J82" s="169">
        <v>2</v>
      </c>
      <c r="K82" s="169">
        <v>2</v>
      </c>
      <c r="L82" s="169">
        <v>2</v>
      </c>
      <c r="M82" s="169">
        <v>2</v>
      </c>
      <c r="N82" s="169">
        <v>2</v>
      </c>
      <c r="O82" s="169">
        <v>2</v>
      </c>
      <c r="P82" s="169">
        <v>2</v>
      </c>
      <c r="Q82" s="150">
        <v>0</v>
      </c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5" customHeight="1">
      <c r="A83" s="184"/>
      <c r="B83" s="184"/>
      <c r="C83" s="26"/>
      <c r="D83" s="135"/>
      <c r="E83" s="114"/>
      <c r="F83" s="131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64">
        <v>0.5</v>
      </c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5" customHeight="1">
      <c r="A84" s="184"/>
      <c r="B84" s="184"/>
      <c r="C84" s="26" t="s">
        <v>411</v>
      </c>
      <c r="D84" s="90" t="s">
        <v>318</v>
      </c>
      <c r="E84" s="114">
        <v>2</v>
      </c>
      <c r="F84" s="131">
        <v>2</v>
      </c>
      <c r="G84" s="169">
        <v>2</v>
      </c>
      <c r="H84" s="169">
        <v>2</v>
      </c>
      <c r="I84" s="169">
        <v>2</v>
      </c>
      <c r="J84" s="169">
        <v>2</v>
      </c>
      <c r="K84" s="169">
        <v>2</v>
      </c>
      <c r="L84" s="169">
        <v>2</v>
      </c>
      <c r="M84" s="169">
        <v>2</v>
      </c>
      <c r="N84" s="169">
        <v>2</v>
      </c>
      <c r="O84" s="169">
        <v>2</v>
      </c>
      <c r="P84" s="169">
        <v>2</v>
      </c>
      <c r="Q84" s="150">
        <v>0</v>
      </c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5" customHeight="1">
      <c r="A85" s="184"/>
      <c r="B85" s="184"/>
      <c r="C85" s="26"/>
      <c r="D85" s="135"/>
      <c r="E85" s="114"/>
      <c r="F85" s="131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5" customHeight="1">
      <c r="A86" s="184"/>
      <c r="B86" s="184"/>
      <c r="C86" s="26" t="s">
        <v>417</v>
      </c>
      <c r="D86" s="102" t="s">
        <v>355</v>
      </c>
      <c r="E86" s="114">
        <v>2.5</v>
      </c>
      <c r="F86" s="131">
        <v>2</v>
      </c>
      <c r="G86" s="169">
        <v>2</v>
      </c>
      <c r="H86" s="169">
        <v>2</v>
      </c>
      <c r="I86" s="169">
        <v>2</v>
      </c>
      <c r="J86" s="169">
        <v>2</v>
      </c>
      <c r="K86" s="169">
        <v>2</v>
      </c>
      <c r="L86" s="169">
        <v>2</v>
      </c>
      <c r="M86" s="169">
        <v>2</v>
      </c>
      <c r="N86" s="169">
        <v>2</v>
      </c>
      <c r="O86" s="169">
        <v>2</v>
      </c>
      <c r="P86" s="169">
        <v>2</v>
      </c>
      <c r="Q86" s="104">
        <v>2</v>
      </c>
      <c r="R86" s="150">
        <v>0</v>
      </c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5" customHeight="1">
      <c r="A87" s="184"/>
      <c r="B87" s="184"/>
      <c r="C87" s="26"/>
      <c r="D87" s="135"/>
      <c r="E87" s="114"/>
      <c r="F87" s="131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64">
        <v>0.5</v>
      </c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5" customHeight="1">
      <c r="A88" s="184"/>
      <c r="B88" s="184"/>
      <c r="C88" s="26" t="s">
        <v>423</v>
      </c>
      <c r="D88" s="102" t="s">
        <v>356</v>
      </c>
      <c r="E88" s="114">
        <v>3</v>
      </c>
      <c r="F88" s="131">
        <v>2</v>
      </c>
      <c r="G88" s="169">
        <v>2</v>
      </c>
      <c r="H88" s="169">
        <v>2</v>
      </c>
      <c r="I88" s="169">
        <v>2</v>
      </c>
      <c r="J88" s="169">
        <v>2</v>
      </c>
      <c r="K88" s="169">
        <v>2</v>
      </c>
      <c r="L88" s="169">
        <v>2</v>
      </c>
      <c r="M88" s="169">
        <v>2</v>
      </c>
      <c r="N88" s="169">
        <v>2</v>
      </c>
      <c r="O88" s="169">
        <v>2</v>
      </c>
      <c r="P88" s="169">
        <v>2</v>
      </c>
      <c r="Q88" s="169">
        <v>2</v>
      </c>
      <c r="R88" s="150">
        <v>0</v>
      </c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5" customHeight="1">
      <c r="A89" s="184"/>
      <c r="B89" s="184"/>
      <c r="C89" s="26"/>
      <c r="D89" s="135"/>
      <c r="E89" s="114"/>
      <c r="F89" s="131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64">
        <v>1</v>
      </c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5" customHeight="1">
      <c r="A90" s="184"/>
      <c r="B90" s="184" t="s">
        <v>10</v>
      </c>
      <c r="C90" s="26" t="s">
        <v>402</v>
      </c>
      <c r="D90" s="102" t="s">
        <v>316</v>
      </c>
      <c r="E90" s="114">
        <v>3.5</v>
      </c>
      <c r="F90" s="131">
        <v>3</v>
      </c>
      <c r="G90" s="169">
        <v>3</v>
      </c>
      <c r="H90" s="169">
        <v>3</v>
      </c>
      <c r="I90" s="169">
        <v>3</v>
      </c>
      <c r="J90" s="169">
        <v>3</v>
      </c>
      <c r="K90" s="169">
        <v>3</v>
      </c>
      <c r="L90" s="169">
        <v>3</v>
      </c>
      <c r="M90" s="169">
        <v>3</v>
      </c>
      <c r="N90" s="169">
        <v>3</v>
      </c>
      <c r="O90" s="169">
        <v>3</v>
      </c>
      <c r="P90" s="169">
        <v>3</v>
      </c>
      <c r="Q90" s="169">
        <v>3</v>
      </c>
      <c r="R90" s="150">
        <v>0</v>
      </c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5" customHeight="1">
      <c r="A91" s="184"/>
      <c r="B91" s="184"/>
      <c r="C91" s="26"/>
      <c r="D91" s="135"/>
      <c r="E91" s="114"/>
      <c r="F91" s="131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38"/>
      <c r="R91" s="164">
        <v>0.5</v>
      </c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5" customHeight="1">
      <c r="A92" s="184"/>
      <c r="B92" s="184"/>
      <c r="C92" s="26" t="s">
        <v>412</v>
      </c>
      <c r="D92" s="102" t="s">
        <v>357</v>
      </c>
      <c r="E92" s="114">
        <v>3.5</v>
      </c>
      <c r="F92" s="131">
        <v>3</v>
      </c>
      <c r="G92" s="169">
        <v>3</v>
      </c>
      <c r="H92" s="169">
        <v>3</v>
      </c>
      <c r="I92" s="169">
        <v>3</v>
      </c>
      <c r="J92" s="169">
        <v>3</v>
      </c>
      <c r="K92" s="169">
        <v>3</v>
      </c>
      <c r="L92" s="169">
        <v>3</v>
      </c>
      <c r="M92" s="169">
        <v>3</v>
      </c>
      <c r="N92" s="169">
        <v>3</v>
      </c>
      <c r="O92" s="169">
        <v>3</v>
      </c>
      <c r="P92" s="169">
        <v>3</v>
      </c>
      <c r="Q92" s="169">
        <v>3</v>
      </c>
      <c r="R92" s="150">
        <v>0</v>
      </c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5" customHeight="1">
      <c r="A93" s="184"/>
      <c r="B93" s="184"/>
      <c r="C93" s="26"/>
      <c r="D93" s="135"/>
      <c r="E93" s="114"/>
      <c r="F93" s="131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38"/>
      <c r="R93" s="164">
        <v>0.5</v>
      </c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5" customHeight="1">
      <c r="A94" s="184"/>
      <c r="B94" s="184"/>
      <c r="C94" s="26" t="s">
        <v>418</v>
      </c>
      <c r="D94" s="102" t="s">
        <v>357</v>
      </c>
      <c r="E94" s="114">
        <v>2.5</v>
      </c>
      <c r="F94" s="131">
        <v>2</v>
      </c>
      <c r="G94" s="169">
        <v>2</v>
      </c>
      <c r="H94" s="169">
        <v>2</v>
      </c>
      <c r="I94" s="169">
        <v>2</v>
      </c>
      <c r="J94" s="169">
        <v>2</v>
      </c>
      <c r="K94" s="169">
        <v>2</v>
      </c>
      <c r="L94" s="169">
        <v>2</v>
      </c>
      <c r="M94" s="169">
        <v>2</v>
      </c>
      <c r="N94" s="169">
        <v>2</v>
      </c>
      <c r="O94" s="169">
        <v>2</v>
      </c>
      <c r="P94" s="169">
        <v>2</v>
      </c>
      <c r="Q94" s="169">
        <v>2</v>
      </c>
      <c r="R94" s="169">
        <v>2</v>
      </c>
      <c r="S94" s="150">
        <v>0</v>
      </c>
      <c r="T94" s="104"/>
      <c r="U94" s="104"/>
      <c r="V94" s="104"/>
      <c r="W94" s="104"/>
      <c r="X94" s="104"/>
      <c r="Y94" s="104"/>
      <c r="Z94" s="104"/>
      <c r="AA94" s="104"/>
    </row>
    <row r="95" spans="1:27" ht="15" customHeight="1">
      <c r="A95" s="184"/>
      <c r="B95" s="184"/>
      <c r="C95" s="26"/>
      <c r="D95" s="90"/>
      <c r="E95" s="114"/>
      <c r="F95" s="131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64">
        <v>0.5</v>
      </c>
      <c r="T95" s="104"/>
      <c r="U95" s="104"/>
      <c r="V95" s="104"/>
      <c r="W95" s="104"/>
      <c r="X95" s="104"/>
      <c r="Y95" s="104"/>
      <c r="Z95" s="104"/>
      <c r="AA95" s="104"/>
    </row>
    <row r="96" spans="1:27" ht="15" customHeight="1">
      <c r="A96" s="184"/>
      <c r="B96" s="184"/>
      <c r="C96" s="26" t="s">
        <v>424</v>
      </c>
      <c r="D96" s="102" t="s">
        <v>357</v>
      </c>
      <c r="E96" s="114">
        <v>2.5</v>
      </c>
      <c r="F96" s="131">
        <v>2</v>
      </c>
      <c r="G96" s="169">
        <v>2</v>
      </c>
      <c r="H96" s="169">
        <v>2</v>
      </c>
      <c r="I96" s="169">
        <v>2</v>
      </c>
      <c r="J96" s="169">
        <v>2</v>
      </c>
      <c r="K96" s="169">
        <v>2</v>
      </c>
      <c r="L96" s="169">
        <v>2</v>
      </c>
      <c r="M96" s="169">
        <v>2</v>
      </c>
      <c r="N96" s="169">
        <v>2</v>
      </c>
      <c r="O96" s="169">
        <v>2</v>
      </c>
      <c r="P96" s="169">
        <v>2</v>
      </c>
      <c r="Q96" s="169">
        <v>2</v>
      </c>
      <c r="R96" s="169">
        <v>2</v>
      </c>
      <c r="S96" s="150">
        <v>0</v>
      </c>
      <c r="T96" s="104"/>
      <c r="U96" s="104"/>
      <c r="V96" s="104"/>
      <c r="W96" s="104"/>
      <c r="X96" s="104"/>
      <c r="Y96" s="104"/>
      <c r="Z96" s="104"/>
      <c r="AA96" s="104"/>
    </row>
    <row r="97" spans="1:27" ht="15" customHeight="1">
      <c r="A97" s="184"/>
      <c r="B97" s="184"/>
      <c r="C97" s="26"/>
      <c r="D97" s="90"/>
      <c r="E97" s="114"/>
      <c r="F97" s="131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38"/>
      <c r="R97" s="104"/>
      <c r="S97" s="164">
        <v>0.5</v>
      </c>
      <c r="T97" s="104"/>
      <c r="U97" s="104"/>
      <c r="V97" s="104"/>
      <c r="W97" s="104"/>
      <c r="X97" s="104"/>
      <c r="Y97" s="104"/>
      <c r="Z97" s="104"/>
      <c r="AA97" s="104"/>
    </row>
    <row r="98" spans="1:27" ht="15" customHeight="1">
      <c r="A98" s="184"/>
      <c r="B98" s="184" t="s">
        <v>11</v>
      </c>
      <c r="C98" s="26" t="s">
        <v>403</v>
      </c>
      <c r="D98" s="90" t="s">
        <v>355</v>
      </c>
      <c r="E98" s="114">
        <v>1</v>
      </c>
      <c r="F98" s="131">
        <v>1</v>
      </c>
      <c r="G98" s="169">
        <v>1</v>
      </c>
      <c r="H98" s="169">
        <v>1</v>
      </c>
      <c r="I98" s="169">
        <v>1</v>
      </c>
      <c r="J98" s="169">
        <v>1</v>
      </c>
      <c r="K98" s="169">
        <v>1</v>
      </c>
      <c r="L98" s="169">
        <v>1</v>
      </c>
      <c r="M98" s="169">
        <v>1</v>
      </c>
      <c r="N98" s="169">
        <v>1</v>
      </c>
      <c r="O98" s="169">
        <v>1</v>
      </c>
      <c r="P98" s="169">
        <v>1</v>
      </c>
      <c r="Q98" s="169">
        <v>1</v>
      </c>
      <c r="R98" s="169">
        <v>1</v>
      </c>
      <c r="S98" s="150">
        <v>0</v>
      </c>
      <c r="T98" s="104"/>
      <c r="U98" s="104"/>
      <c r="V98" s="104"/>
      <c r="W98" s="104"/>
      <c r="X98" s="104"/>
      <c r="Y98" s="104"/>
      <c r="Z98" s="104"/>
      <c r="AA98" s="104"/>
    </row>
    <row r="99" spans="1:27" ht="15" customHeight="1">
      <c r="A99" s="184"/>
      <c r="B99" s="184"/>
      <c r="C99" s="26"/>
      <c r="D99" s="90"/>
      <c r="E99" s="114"/>
      <c r="F99" s="131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5" customHeight="1">
      <c r="A100" s="184"/>
      <c r="B100" s="184"/>
      <c r="C100" s="26" t="s">
        <v>413</v>
      </c>
      <c r="D100" s="90" t="s">
        <v>318</v>
      </c>
      <c r="E100" s="114">
        <v>1</v>
      </c>
      <c r="F100" s="131">
        <v>1</v>
      </c>
      <c r="G100" s="169">
        <v>1</v>
      </c>
      <c r="H100" s="169">
        <v>1</v>
      </c>
      <c r="I100" s="169">
        <v>1</v>
      </c>
      <c r="J100" s="169">
        <v>1</v>
      </c>
      <c r="K100" s="169">
        <v>1</v>
      </c>
      <c r="L100" s="169">
        <v>1</v>
      </c>
      <c r="M100" s="169">
        <v>1</v>
      </c>
      <c r="N100" s="169">
        <v>1</v>
      </c>
      <c r="O100" s="169">
        <v>1</v>
      </c>
      <c r="P100" s="169">
        <v>1</v>
      </c>
      <c r="Q100" s="169">
        <v>1</v>
      </c>
      <c r="R100" s="169">
        <v>1</v>
      </c>
      <c r="S100" s="150">
        <v>0</v>
      </c>
      <c r="T100" s="104"/>
      <c r="U100" s="104"/>
      <c r="V100" s="104"/>
      <c r="W100" s="104"/>
      <c r="X100" s="104"/>
      <c r="Y100" s="104"/>
      <c r="Z100" s="104"/>
      <c r="AA100" s="104"/>
    </row>
    <row r="101" spans="1:27" ht="15" customHeight="1">
      <c r="A101" s="184"/>
      <c r="B101" s="184"/>
      <c r="C101" s="26"/>
      <c r="D101" s="90"/>
      <c r="E101" s="114"/>
      <c r="F101" s="131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5" customHeight="1">
      <c r="A102" s="184"/>
      <c r="B102" s="184"/>
      <c r="C102" s="26" t="s">
        <v>419</v>
      </c>
      <c r="D102" s="102" t="s">
        <v>355</v>
      </c>
      <c r="E102" s="114">
        <v>1</v>
      </c>
      <c r="F102" s="131">
        <v>1</v>
      </c>
      <c r="G102" s="169">
        <v>1</v>
      </c>
      <c r="H102" s="169">
        <v>1</v>
      </c>
      <c r="I102" s="169">
        <v>1</v>
      </c>
      <c r="J102" s="169">
        <v>1</v>
      </c>
      <c r="K102" s="169">
        <v>1</v>
      </c>
      <c r="L102" s="169">
        <v>1</v>
      </c>
      <c r="M102" s="169">
        <v>1</v>
      </c>
      <c r="N102" s="169">
        <v>1</v>
      </c>
      <c r="O102" s="169">
        <v>1</v>
      </c>
      <c r="P102" s="169">
        <v>1</v>
      </c>
      <c r="Q102" s="169">
        <v>1</v>
      </c>
      <c r="R102" s="169">
        <v>1</v>
      </c>
      <c r="S102" s="150">
        <v>0</v>
      </c>
      <c r="T102" s="104"/>
      <c r="U102" s="104"/>
      <c r="V102" s="104"/>
      <c r="W102" s="104"/>
      <c r="X102" s="104"/>
      <c r="Y102" s="104"/>
      <c r="Z102" s="104"/>
      <c r="AA102" s="104"/>
    </row>
    <row r="103" spans="1:27" ht="15" customHeight="1">
      <c r="A103" s="184"/>
      <c r="B103" s="184"/>
      <c r="C103" s="26"/>
      <c r="D103" s="90"/>
      <c r="E103" s="114"/>
      <c r="F103" s="131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5" customHeight="1">
      <c r="A104" s="184"/>
      <c r="B104" s="184"/>
      <c r="C104" s="26" t="s">
        <v>425</v>
      </c>
      <c r="D104" s="102" t="s">
        <v>356</v>
      </c>
      <c r="E104" s="114">
        <v>1</v>
      </c>
      <c r="F104" s="131">
        <v>1</v>
      </c>
      <c r="G104" s="169">
        <v>1</v>
      </c>
      <c r="H104" s="169">
        <v>1</v>
      </c>
      <c r="I104" s="169">
        <v>1</v>
      </c>
      <c r="J104" s="169">
        <v>1</v>
      </c>
      <c r="K104" s="169">
        <v>1</v>
      </c>
      <c r="L104" s="169">
        <v>1</v>
      </c>
      <c r="M104" s="169">
        <v>1</v>
      </c>
      <c r="N104" s="169">
        <v>1</v>
      </c>
      <c r="O104" s="169">
        <v>1</v>
      </c>
      <c r="P104" s="169">
        <v>1</v>
      </c>
      <c r="Q104" s="169">
        <v>1</v>
      </c>
      <c r="R104" s="169">
        <v>1</v>
      </c>
      <c r="S104" s="150">
        <v>0</v>
      </c>
      <c r="T104" s="104"/>
      <c r="U104" s="104"/>
      <c r="V104" s="104"/>
      <c r="W104" s="104"/>
      <c r="X104" s="104"/>
      <c r="Y104" s="104"/>
      <c r="Z104" s="104"/>
      <c r="AA104" s="104"/>
    </row>
    <row r="105" spans="1:27" ht="15" customHeight="1">
      <c r="A105" s="184"/>
      <c r="B105" s="184"/>
      <c r="C105" s="26"/>
      <c r="D105" s="90"/>
      <c r="E105" s="114"/>
      <c r="F105" s="131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5" customHeight="1">
      <c r="A106" s="184"/>
      <c r="B106" s="181" t="s">
        <v>426</v>
      </c>
      <c r="C106" s="134" t="s">
        <v>427</v>
      </c>
      <c r="D106" s="131" t="s">
        <v>6</v>
      </c>
      <c r="E106" s="114">
        <v>8</v>
      </c>
      <c r="F106" s="131">
        <v>8</v>
      </c>
      <c r="G106" s="169">
        <v>8</v>
      </c>
      <c r="H106" s="169">
        <v>8</v>
      </c>
      <c r="I106" s="169">
        <v>8</v>
      </c>
      <c r="J106" s="169">
        <v>8</v>
      </c>
      <c r="K106" s="169">
        <v>8</v>
      </c>
      <c r="L106" s="169">
        <v>8</v>
      </c>
      <c r="M106" s="169">
        <v>8</v>
      </c>
      <c r="N106" s="169">
        <v>8</v>
      </c>
      <c r="O106" s="169">
        <v>8</v>
      </c>
      <c r="P106" s="169">
        <v>8</v>
      </c>
      <c r="Q106" s="169">
        <v>8</v>
      </c>
      <c r="R106" s="169">
        <v>8</v>
      </c>
      <c r="S106" s="169">
        <v>4</v>
      </c>
      <c r="T106" s="150">
        <v>0</v>
      </c>
      <c r="U106" s="104"/>
      <c r="V106" s="104"/>
      <c r="W106" s="104"/>
      <c r="X106" s="104"/>
      <c r="Y106" s="104"/>
      <c r="Z106" s="104"/>
      <c r="AA106" s="104"/>
    </row>
    <row r="107" spans="1:27" ht="15" customHeight="1">
      <c r="A107" s="184"/>
      <c r="B107" s="182"/>
      <c r="C107" s="134"/>
      <c r="D107" s="131"/>
      <c r="E107" s="114"/>
      <c r="F107" s="131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5" customHeight="1">
      <c r="A108" s="184"/>
      <c r="B108" s="183"/>
      <c r="C108" s="134" t="s">
        <v>428</v>
      </c>
      <c r="D108" s="131" t="s">
        <v>6</v>
      </c>
      <c r="E108" s="114">
        <v>8</v>
      </c>
      <c r="F108" s="131">
        <v>8</v>
      </c>
      <c r="G108" s="169">
        <v>8</v>
      </c>
      <c r="H108" s="169">
        <v>8</v>
      </c>
      <c r="I108" s="169">
        <v>8</v>
      </c>
      <c r="J108" s="169">
        <v>8</v>
      </c>
      <c r="K108" s="169">
        <v>8</v>
      </c>
      <c r="L108" s="169">
        <v>8</v>
      </c>
      <c r="M108" s="169">
        <v>8</v>
      </c>
      <c r="N108" s="169">
        <v>8</v>
      </c>
      <c r="O108" s="169">
        <v>8</v>
      </c>
      <c r="P108" s="169">
        <v>8</v>
      </c>
      <c r="Q108" s="169">
        <v>8</v>
      </c>
      <c r="R108" s="169">
        <v>8</v>
      </c>
      <c r="S108" s="169">
        <v>8</v>
      </c>
      <c r="T108" s="169">
        <v>8</v>
      </c>
      <c r="U108" s="150">
        <v>0</v>
      </c>
      <c r="V108" s="104"/>
      <c r="W108" s="104"/>
      <c r="X108" s="104"/>
      <c r="Y108" s="104"/>
      <c r="Z108" s="104"/>
      <c r="AA108" s="104"/>
    </row>
    <row r="109" spans="1:27" ht="15" customHeight="1">
      <c r="A109" s="131"/>
      <c r="B109" s="134"/>
      <c r="C109" s="134"/>
      <c r="D109" s="131"/>
      <c r="E109" s="114"/>
      <c r="F109" s="131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 spans="1:27" ht="15" customHeight="1">
      <c r="A110" s="25"/>
      <c r="B110" s="25"/>
      <c r="C110" s="25"/>
      <c r="D110" s="135" t="s">
        <v>12</v>
      </c>
      <c r="E110" s="114"/>
      <c r="F110" s="131">
        <f>SUM(E52:E109)</f>
        <v>109</v>
      </c>
      <c r="G110" s="131">
        <f t="shared" ref="G110:U110" si="1">SUM(G52:G109)</f>
        <v>110</v>
      </c>
      <c r="H110" s="131">
        <f t="shared" si="1"/>
        <v>95</v>
      </c>
      <c r="I110" s="131">
        <f t="shared" si="1"/>
        <v>83</v>
      </c>
      <c r="J110" s="131">
        <f t="shared" si="1"/>
        <v>81</v>
      </c>
      <c r="K110" s="131">
        <f t="shared" si="1"/>
        <v>74</v>
      </c>
      <c r="L110" s="131">
        <f t="shared" si="1"/>
        <v>59</v>
      </c>
      <c r="M110" s="131">
        <f t="shared" si="1"/>
        <v>50</v>
      </c>
      <c r="N110" s="131">
        <f t="shared" si="1"/>
        <v>50</v>
      </c>
      <c r="O110" s="131">
        <f t="shared" si="1"/>
        <v>44</v>
      </c>
      <c r="P110" s="131">
        <f t="shared" si="1"/>
        <v>41</v>
      </c>
      <c r="Q110" s="131">
        <f t="shared" si="1"/>
        <v>33.5</v>
      </c>
      <c r="R110" s="131">
        <f t="shared" si="1"/>
        <v>26.5</v>
      </c>
      <c r="S110" s="131">
        <f t="shared" si="1"/>
        <v>13</v>
      </c>
      <c r="T110" s="131">
        <f t="shared" si="1"/>
        <v>8</v>
      </c>
      <c r="U110" s="162">
        <f t="shared" si="1"/>
        <v>0</v>
      </c>
      <c r="V110" s="131"/>
      <c r="W110" s="131"/>
      <c r="X110" s="131"/>
      <c r="Y110" s="131"/>
      <c r="Z110" s="131"/>
      <c r="AA110" s="131"/>
    </row>
    <row r="111" spans="1:27" ht="15" customHeight="1">
      <c r="A111" s="13"/>
      <c r="B111" s="13"/>
      <c r="C111" s="13"/>
      <c r="D111" s="134" t="s">
        <v>19</v>
      </c>
      <c r="E111" s="114"/>
      <c r="F111" s="131">
        <f>SUM(F52:F109)</f>
        <v>110</v>
      </c>
      <c r="G111" s="131">
        <f>SUM(G16:G44)</f>
        <v>110</v>
      </c>
      <c r="H111" s="131">
        <f t="shared" ref="H111:U111" si="2">SUM(H16:H44)</f>
        <v>102</v>
      </c>
      <c r="I111" s="131">
        <f t="shared" si="2"/>
        <v>84</v>
      </c>
      <c r="J111" s="131">
        <f t="shared" si="2"/>
        <v>80</v>
      </c>
      <c r="K111" s="131">
        <f t="shared" si="2"/>
        <v>76</v>
      </c>
      <c r="L111" s="131">
        <f t="shared" si="2"/>
        <v>62</v>
      </c>
      <c r="M111" s="131">
        <f t="shared" si="2"/>
        <v>54</v>
      </c>
      <c r="N111" s="131">
        <f t="shared" si="2"/>
        <v>54</v>
      </c>
      <c r="O111" s="131">
        <f t="shared" si="2"/>
        <v>46</v>
      </c>
      <c r="P111" s="131">
        <f t="shared" si="2"/>
        <v>42</v>
      </c>
      <c r="Q111" s="131">
        <f t="shared" si="2"/>
        <v>34</v>
      </c>
      <c r="R111" s="131">
        <f t="shared" si="2"/>
        <v>24</v>
      </c>
      <c r="S111" s="131">
        <f t="shared" si="2"/>
        <v>16</v>
      </c>
      <c r="T111" s="131">
        <f t="shared" si="2"/>
        <v>8</v>
      </c>
      <c r="U111" s="162">
        <f t="shared" si="2"/>
        <v>0</v>
      </c>
      <c r="V111" s="131"/>
      <c r="W111" s="131"/>
      <c r="X111" s="131"/>
      <c r="Y111" s="131"/>
      <c r="Z111" s="131"/>
      <c r="AA111" s="131"/>
    </row>
  </sheetData>
  <mergeCells count="44">
    <mergeCell ref="E10:F10"/>
    <mergeCell ref="C1:D1"/>
    <mergeCell ref="C2:D2"/>
    <mergeCell ref="C3:D3"/>
    <mergeCell ref="F3:T3"/>
    <mergeCell ref="C4:D4"/>
    <mergeCell ref="J10:L10"/>
    <mergeCell ref="J7:L7"/>
    <mergeCell ref="J8:L8"/>
    <mergeCell ref="J9:L9"/>
    <mergeCell ref="C5:D5"/>
    <mergeCell ref="B7:F7"/>
    <mergeCell ref="E8:F8"/>
    <mergeCell ref="E9:F9"/>
    <mergeCell ref="A16:A44"/>
    <mergeCell ref="B18:C18"/>
    <mergeCell ref="B19:B22"/>
    <mergeCell ref="B23:B26"/>
    <mergeCell ref="B27:B30"/>
    <mergeCell ref="B31:B34"/>
    <mergeCell ref="B35:B38"/>
    <mergeCell ref="B16:C16"/>
    <mergeCell ref="B17:C17"/>
    <mergeCell ref="J11:M11"/>
    <mergeCell ref="E12:F12"/>
    <mergeCell ref="E11:F11"/>
    <mergeCell ref="B106:B108"/>
    <mergeCell ref="B39:B42"/>
    <mergeCell ref="B43:B44"/>
    <mergeCell ref="B13:C13"/>
    <mergeCell ref="E13:F13"/>
    <mergeCell ref="A52:A108"/>
    <mergeCell ref="B52:C52"/>
    <mergeCell ref="B53:C53"/>
    <mergeCell ref="B54:C54"/>
    <mergeCell ref="B55:C55"/>
    <mergeCell ref="B56:C56"/>
    <mergeCell ref="B58:B65"/>
    <mergeCell ref="B66:B73"/>
    <mergeCell ref="B74:B81"/>
    <mergeCell ref="B82:B89"/>
    <mergeCell ref="B90:B97"/>
    <mergeCell ref="B98:B105"/>
    <mergeCell ref="B57:C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workbookViewId="0">
      <selection activeCell="H15" sqref="H15"/>
    </sheetView>
  </sheetViews>
  <sheetFormatPr defaultRowHeight="13.8"/>
  <sheetData>
    <row r="3" spans="2:10" ht="16.8">
      <c r="B3" s="218" t="s">
        <v>434</v>
      </c>
      <c r="C3" s="219"/>
      <c r="D3" s="219"/>
      <c r="E3" s="219"/>
      <c r="F3" s="219"/>
      <c r="G3" s="219"/>
      <c r="H3" s="219"/>
      <c r="I3" s="219"/>
      <c r="J3" s="220"/>
    </row>
    <row r="4" spans="2:10" ht="16.8">
      <c r="B4" s="134"/>
      <c r="C4" s="221" t="s">
        <v>316</v>
      </c>
      <c r="D4" s="221"/>
      <c r="E4" s="221" t="s">
        <v>357</v>
      </c>
      <c r="F4" s="221"/>
      <c r="G4" s="222" t="s">
        <v>355</v>
      </c>
      <c r="H4" s="223"/>
      <c r="I4" s="222" t="s">
        <v>356</v>
      </c>
      <c r="J4" s="223"/>
    </row>
    <row r="5" spans="2:10" ht="16.8">
      <c r="B5" s="134"/>
      <c r="C5" s="94" t="s">
        <v>12</v>
      </c>
      <c r="D5" s="95" t="s">
        <v>13</v>
      </c>
      <c r="E5" s="94" t="s">
        <v>12</v>
      </c>
      <c r="F5" s="96" t="s">
        <v>13</v>
      </c>
      <c r="G5" s="94" t="s">
        <v>12</v>
      </c>
      <c r="H5" s="96" t="s">
        <v>13</v>
      </c>
      <c r="I5" s="94" t="s">
        <v>12</v>
      </c>
      <c r="J5" s="96" t="s">
        <v>13</v>
      </c>
    </row>
    <row r="6" spans="2:10" ht="16.8">
      <c r="B6" s="134" t="s">
        <v>14</v>
      </c>
      <c r="C6" s="153">
        <f>Sprint1!D9</f>
        <v>10.5</v>
      </c>
      <c r="D6" s="134">
        <f>Sprint1!E9</f>
        <v>13</v>
      </c>
      <c r="E6" s="134">
        <f>Sprint1!D10</f>
        <v>4.5</v>
      </c>
      <c r="F6" s="97">
        <f>Sprint1!E10</f>
        <v>13</v>
      </c>
      <c r="G6" s="97">
        <f>Sprint1!D11</f>
        <v>4.5</v>
      </c>
      <c r="H6" s="97">
        <f>Sprint1!E11</f>
        <v>5</v>
      </c>
      <c r="I6" s="97">
        <f>Sprint1!D13</f>
        <v>4.5</v>
      </c>
      <c r="J6" s="97">
        <f>Sprint1!E13</f>
        <v>5</v>
      </c>
    </row>
    <row r="7" spans="2:10" ht="16.8">
      <c r="B7" s="134" t="s">
        <v>20</v>
      </c>
      <c r="C7" s="134">
        <f>Sprint2!D9</f>
        <v>24</v>
      </c>
      <c r="D7" s="134">
        <f>Sprint2!E9</f>
        <v>29.5</v>
      </c>
      <c r="E7" s="134">
        <f>Sprint2!D10</f>
        <v>28</v>
      </c>
      <c r="F7" s="97">
        <f>Sprint2!E10</f>
        <v>33.5</v>
      </c>
      <c r="G7" s="97">
        <f>Sprint2!D11</f>
        <v>19</v>
      </c>
      <c r="H7" s="97">
        <f>Sprint2!E11</f>
        <v>23.5</v>
      </c>
      <c r="I7" s="97">
        <f>Sprint2!D12</f>
        <v>19</v>
      </c>
      <c r="J7" s="97">
        <f>Sprint2!E12</f>
        <v>23.5</v>
      </c>
    </row>
    <row r="8" spans="2:10" ht="16.8">
      <c r="B8" s="134" t="s">
        <v>308</v>
      </c>
      <c r="C8" s="134">
        <f>Sprint3!D9</f>
        <v>21.5</v>
      </c>
      <c r="D8" s="134">
        <f>Sprint3!E9</f>
        <v>25</v>
      </c>
      <c r="E8" s="134">
        <f>Sprint3!D10</f>
        <v>34.5</v>
      </c>
      <c r="F8" s="97">
        <f>Sprint3!E10</f>
        <v>35</v>
      </c>
      <c r="G8" s="97">
        <f>Sprint3!D11</f>
        <v>21</v>
      </c>
      <c r="H8" s="97">
        <f>Sprint3!E11</f>
        <v>20</v>
      </c>
      <c r="I8" s="97">
        <f>Sprint3!D12</f>
        <v>15</v>
      </c>
      <c r="J8" s="97">
        <f>Sprint3!E12</f>
        <v>13</v>
      </c>
    </row>
    <row r="9" spans="2:10" ht="16.8">
      <c r="B9" s="98" t="s">
        <v>4</v>
      </c>
      <c r="C9" s="98">
        <f>SUM(C7,C8)</f>
        <v>45.5</v>
      </c>
      <c r="D9" s="98">
        <f t="shared" ref="D9:J9" si="0">SUM(D7,D8)</f>
        <v>54.5</v>
      </c>
      <c r="E9" s="98">
        <f t="shared" si="0"/>
        <v>62.5</v>
      </c>
      <c r="F9" s="98">
        <f t="shared" si="0"/>
        <v>68.5</v>
      </c>
      <c r="G9" s="98">
        <f t="shared" si="0"/>
        <v>40</v>
      </c>
      <c r="H9" s="98">
        <f t="shared" si="0"/>
        <v>43.5</v>
      </c>
      <c r="I9" s="98">
        <f t="shared" si="0"/>
        <v>34</v>
      </c>
      <c r="J9" s="98">
        <f t="shared" si="0"/>
        <v>36.5</v>
      </c>
    </row>
    <row r="12" spans="2:10" ht="16.8">
      <c r="D12" s="217" t="s">
        <v>21</v>
      </c>
      <c r="E12" s="217"/>
    </row>
    <row r="13" spans="2:10" ht="16.8">
      <c r="D13" s="98" t="s">
        <v>12</v>
      </c>
      <c r="E13" s="171">
        <f>SUM(C9,E9,G9,I9)</f>
        <v>182</v>
      </c>
    </row>
    <row r="14" spans="2:10" ht="16.8">
      <c r="D14" s="98" t="s">
        <v>13</v>
      </c>
      <c r="E14" s="171">
        <f>SUM(D9,F9,H9,J9)</f>
        <v>203</v>
      </c>
    </row>
    <row r="31" spans="6:6">
      <c r="F31" t="s">
        <v>285</v>
      </c>
    </row>
  </sheetData>
  <mergeCells count="6">
    <mergeCell ref="D12:E12"/>
    <mergeCell ref="B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3.8"/>
  <cols>
    <col min="6" max="6" width="24.69921875" customWidth="1"/>
    <col min="7" max="7" width="10.19921875" bestFit="1" customWidth="1"/>
    <col min="8" max="8" width="10.5" bestFit="1" customWidth="1"/>
    <col min="10" max="10" width="22.09765625" customWidth="1"/>
  </cols>
  <sheetData>
    <row r="2" spans="5:10" ht="14.4" thickBot="1"/>
    <row r="3" spans="5:10" ht="51" thickBot="1">
      <c r="E3" s="44" t="s">
        <v>84</v>
      </c>
      <c r="F3" s="45" t="s">
        <v>85</v>
      </c>
      <c r="G3" s="45" t="s">
        <v>86</v>
      </c>
      <c r="H3" s="45" t="s">
        <v>87</v>
      </c>
      <c r="I3" s="46" t="s">
        <v>88</v>
      </c>
      <c r="J3" s="45" t="s">
        <v>89</v>
      </c>
    </row>
    <row r="4" spans="5:10" ht="17.399999999999999" thickBot="1">
      <c r="E4" s="47">
        <v>1</v>
      </c>
      <c r="F4" s="48" t="s">
        <v>90</v>
      </c>
      <c r="G4" s="49">
        <v>42583</v>
      </c>
      <c r="H4" s="49">
        <v>42586</v>
      </c>
      <c r="I4" s="50">
        <f>SUM(I5,I6)</f>
        <v>16</v>
      </c>
      <c r="J4" s="51"/>
    </row>
    <row r="5" spans="5:10" ht="34.200000000000003" thickBot="1">
      <c r="E5" s="52">
        <v>1.1000000000000001</v>
      </c>
      <c r="F5" s="53" t="s">
        <v>91</v>
      </c>
      <c r="G5" s="54" t="s">
        <v>92</v>
      </c>
      <c r="H5" s="55">
        <v>42858</v>
      </c>
      <c r="I5" s="54">
        <v>8</v>
      </c>
      <c r="J5" s="54" t="s">
        <v>93</v>
      </c>
    </row>
    <row r="6" spans="5:10" ht="17.399999999999999" thickBot="1">
      <c r="E6" s="52">
        <v>1.2</v>
      </c>
      <c r="F6" s="53" t="s">
        <v>94</v>
      </c>
      <c r="G6" s="55">
        <v>42919</v>
      </c>
      <c r="H6" s="55">
        <v>42950</v>
      </c>
      <c r="I6" s="54">
        <v>8</v>
      </c>
      <c r="J6" s="54" t="s">
        <v>95</v>
      </c>
    </row>
    <row r="7" spans="5:10" ht="34.200000000000003" thickBot="1">
      <c r="E7" s="47">
        <v>2</v>
      </c>
      <c r="F7" s="48" t="s">
        <v>96</v>
      </c>
      <c r="G7" s="56">
        <v>42950</v>
      </c>
      <c r="H7" s="57" t="s">
        <v>97</v>
      </c>
      <c r="I7" s="50">
        <f>SUM(I8,I9,I10,I11,I12,I13,I14)</f>
        <v>92</v>
      </c>
      <c r="J7" s="51"/>
    </row>
    <row r="8" spans="5:10" ht="17.399999999999999" thickBot="1">
      <c r="E8" s="52">
        <v>2.1</v>
      </c>
      <c r="F8" s="53" t="s">
        <v>98</v>
      </c>
      <c r="G8" s="55">
        <v>42950</v>
      </c>
      <c r="H8" s="55">
        <v>42970</v>
      </c>
      <c r="I8" s="54">
        <v>8</v>
      </c>
      <c r="J8" s="54" t="s">
        <v>93</v>
      </c>
    </row>
    <row r="9" spans="5:10" ht="17.399999999999999" thickBot="1">
      <c r="E9" s="52">
        <v>2.2000000000000002</v>
      </c>
      <c r="F9" s="53" t="s">
        <v>99</v>
      </c>
      <c r="G9" s="55">
        <v>42950</v>
      </c>
      <c r="H9" s="55">
        <v>43011</v>
      </c>
      <c r="I9" s="54">
        <v>24</v>
      </c>
      <c r="J9" s="54" t="s">
        <v>93</v>
      </c>
    </row>
    <row r="10" spans="5:10" ht="34.200000000000003" thickBot="1">
      <c r="E10" s="52">
        <v>2.2999999999999998</v>
      </c>
      <c r="F10" s="53" t="s">
        <v>100</v>
      </c>
      <c r="G10" s="55">
        <v>42981</v>
      </c>
      <c r="H10" s="55">
        <v>43011</v>
      </c>
      <c r="I10" s="54">
        <v>12</v>
      </c>
      <c r="J10" s="54" t="s">
        <v>93</v>
      </c>
    </row>
    <row r="11" spans="5:10" ht="17.399999999999999" thickBot="1">
      <c r="E11" s="52">
        <v>2.4</v>
      </c>
      <c r="F11" s="53" t="s">
        <v>101</v>
      </c>
      <c r="G11" s="55">
        <v>43042</v>
      </c>
      <c r="H11" s="55">
        <v>43042</v>
      </c>
      <c r="I11" s="54">
        <v>8</v>
      </c>
      <c r="J11" s="54" t="s">
        <v>93</v>
      </c>
    </row>
    <row r="12" spans="5:10" ht="34.200000000000003" thickBot="1">
      <c r="E12" s="52">
        <v>2.5</v>
      </c>
      <c r="F12" s="53" t="s">
        <v>102</v>
      </c>
      <c r="G12" s="54" t="s">
        <v>103</v>
      </c>
      <c r="H12" s="54" t="s">
        <v>104</v>
      </c>
      <c r="I12" s="54">
        <v>24</v>
      </c>
      <c r="J12" s="54" t="s">
        <v>93</v>
      </c>
    </row>
    <row r="13" spans="5:10" ht="34.200000000000003" thickBot="1">
      <c r="E13" s="52">
        <v>2.6</v>
      </c>
      <c r="F13" s="53" t="s">
        <v>101</v>
      </c>
      <c r="G13" s="54" t="s">
        <v>105</v>
      </c>
      <c r="H13" s="58">
        <v>42598</v>
      </c>
      <c r="I13" s="54">
        <v>8</v>
      </c>
      <c r="J13" s="54" t="s">
        <v>93</v>
      </c>
    </row>
    <row r="14" spans="5:10" ht="34.200000000000003" thickBot="1">
      <c r="E14" s="52">
        <v>2.8</v>
      </c>
      <c r="F14" s="53" t="s">
        <v>101</v>
      </c>
      <c r="G14" s="54" t="s">
        <v>97</v>
      </c>
      <c r="H14" s="54" t="s">
        <v>97</v>
      </c>
      <c r="I14" s="54">
        <v>8</v>
      </c>
      <c r="J14" s="54" t="s">
        <v>93</v>
      </c>
    </row>
    <row r="16" spans="5:10" ht="16.2" thickBot="1">
      <c r="E16" s="59"/>
    </row>
    <row r="17" spans="5:12" ht="34.200000000000003" thickBot="1">
      <c r="E17" s="60">
        <v>3</v>
      </c>
      <c r="F17" s="61" t="s">
        <v>106</v>
      </c>
      <c r="G17" s="62" t="s">
        <v>97</v>
      </c>
      <c r="H17" s="63">
        <v>43013</v>
      </c>
      <c r="I17" s="64">
        <f>SUM(I18,I54)</f>
        <v>518</v>
      </c>
      <c r="J17" s="65"/>
    </row>
    <row r="18" spans="5:12" ht="34.200000000000003" thickBot="1">
      <c r="E18" s="66">
        <v>3.1</v>
      </c>
      <c r="F18" s="67" t="s">
        <v>259</v>
      </c>
      <c r="G18" s="68" t="s">
        <v>97</v>
      </c>
      <c r="H18" s="69">
        <v>42770</v>
      </c>
      <c r="I18" s="70">
        <f>SUM(I19:I21,I22,I25,I31,I36,I41,I46,I51)</f>
        <v>148</v>
      </c>
      <c r="J18" s="71"/>
    </row>
    <row r="19" spans="5:12" ht="34.200000000000003" thickBot="1">
      <c r="E19" s="52" t="s">
        <v>107</v>
      </c>
      <c r="F19" s="53" t="s">
        <v>108</v>
      </c>
      <c r="G19" s="54" t="s">
        <v>97</v>
      </c>
      <c r="H19" s="54" t="s">
        <v>97</v>
      </c>
      <c r="I19" s="54">
        <v>8</v>
      </c>
      <c r="J19" s="54" t="s">
        <v>93</v>
      </c>
    </row>
    <row r="20" spans="5:12" ht="34.200000000000003" thickBot="1">
      <c r="E20" s="52" t="s">
        <v>109</v>
      </c>
      <c r="F20" s="53" t="s">
        <v>110</v>
      </c>
      <c r="G20" s="54" t="s">
        <v>97</v>
      </c>
      <c r="H20" s="54" t="s">
        <v>97</v>
      </c>
      <c r="I20" s="54">
        <v>4</v>
      </c>
      <c r="J20" s="54" t="s">
        <v>111</v>
      </c>
    </row>
    <row r="21" spans="5:12" ht="34.200000000000003" thickBot="1">
      <c r="E21" s="52" t="s">
        <v>112</v>
      </c>
      <c r="F21" s="53" t="s">
        <v>113</v>
      </c>
      <c r="G21" s="54" t="s">
        <v>114</v>
      </c>
      <c r="H21" s="54" t="s">
        <v>114</v>
      </c>
      <c r="I21" s="54">
        <v>4</v>
      </c>
      <c r="J21" s="54" t="s">
        <v>33</v>
      </c>
    </row>
    <row r="22" spans="5:12" ht="34.200000000000003" thickBot="1">
      <c r="E22" s="72" t="s">
        <v>115</v>
      </c>
      <c r="F22" s="73" t="s">
        <v>116</v>
      </c>
      <c r="G22" s="74" t="s">
        <v>260</v>
      </c>
      <c r="H22" s="74" t="s">
        <v>118</v>
      </c>
      <c r="I22" s="74">
        <f>SUM(I23,I24)</f>
        <v>12</v>
      </c>
      <c r="J22" s="75"/>
    </row>
    <row r="23" spans="5:12" ht="34.200000000000003" thickBot="1">
      <c r="E23" s="52" t="s">
        <v>119</v>
      </c>
      <c r="F23" s="53" t="s">
        <v>34</v>
      </c>
      <c r="G23" s="54" t="s">
        <v>260</v>
      </c>
      <c r="H23" s="54" t="s">
        <v>260</v>
      </c>
      <c r="I23" s="54">
        <v>8</v>
      </c>
      <c r="J23" s="54" t="s">
        <v>120</v>
      </c>
    </row>
    <row r="24" spans="5:12" ht="34.200000000000003" thickBot="1">
      <c r="E24" s="52" t="s">
        <v>121</v>
      </c>
      <c r="F24" s="53" t="s">
        <v>35</v>
      </c>
      <c r="G24" s="54" t="s">
        <v>117</v>
      </c>
      <c r="H24" s="54" t="s">
        <v>117</v>
      </c>
      <c r="I24" s="54">
        <v>4</v>
      </c>
      <c r="J24" s="54" t="s">
        <v>33</v>
      </c>
    </row>
    <row r="25" spans="5:12" ht="34.200000000000003" thickBot="1">
      <c r="E25" s="72" t="s">
        <v>122</v>
      </c>
      <c r="F25" s="73" t="s">
        <v>123</v>
      </c>
      <c r="G25" s="74" t="s">
        <v>118</v>
      </c>
      <c r="H25" s="74" t="s">
        <v>118</v>
      </c>
      <c r="I25" s="74">
        <f>SUM(I26,I27,I28,I29)</f>
        <v>16</v>
      </c>
      <c r="J25" s="76"/>
    </row>
    <row r="26" spans="5:12" ht="51" thickBot="1">
      <c r="E26" s="52" t="s">
        <v>125</v>
      </c>
      <c r="F26" s="53" t="s">
        <v>36</v>
      </c>
      <c r="G26" s="54" t="s">
        <v>118</v>
      </c>
      <c r="H26" s="54" t="s">
        <v>118</v>
      </c>
      <c r="I26" s="54">
        <v>4</v>
      </c>
      <c r="J26" s="54" t="s">
        <v>33</v>
      </c>
    </row>
    <row r="27" spans="5:12" ht="51" thickBot="1">
      <c r="E27" s="52" t="s">
        <v>126</v>
      </c>
      <c r="F27" s="53" t="s">
        <v>37</v>
      </c>
      <c r="G27" s="54" t="s">
        <v>118</v>
      </c>
      <c r="H27" s="54" t="s">
        <v>118</v>
      </c>
      <c r="I27" s="54">
        <v>4</v>
      </c>
      <c r="J27" s="54" t="s">
        <v>111</v>
      </c>
    </row>
    <row r="28" spans="5:12" ht="51" thickBot="1">
      <c r="E28" s="52" t="s">
        <v>261</v>
      </c>
      <c r="F28" s="53" t="s">
        <v>225</v>
      </c>
      <c r="G28" s="54" t="s">
        <v>118</v>
      </c>
      <c r="H28" s="54" t="s">
        <v>118</v>
      </c>
      <c r="I28" s="54">
        <v>4</v>
      </c>
      <c r="J28" s="54" t="s">
        <v>120</v>
      </c>
    </row>
    <row r="29" spans="5:12" ht="51" thickBot="1">
      <c r="E29" s="52" t="s">
        <v>262</v>
      </c>
      <c r="F29" s="91" t="s">
        <v>226</v>
      </c>
      <c r="G29" s="54" t="s">
        <v>118</v>
      </c>
      <c r="H29" s="54" t="s">
        <v>118</v>
      </c>
      <c r="I29" s="54">
        <v>4</v>
      </c>
      <c r="J29" s="54" t="s">
        <v>111</v>
      </c>
    </row>
    <row r="30" spans="5:12" ht="16.2" thickBot="1">
      <c r="E30" s="59"/>
    </row>
    <row r="31" spans="5:12" ht="34.200000000000003" thickBot="1">
      <c r="E31" s="77" t="s">
        <v>128</v>
      </c>
      <c r="F31" s="84" t="s">
        <v>129</v>
      </c>
      <c r="G31" s="85" t="s">
        <v>124</v>
      </c>
      <c r="H31" s="85" t="s">
        <v>130</v>
      </c>
      <c r="I31" s="226">
        <f>SUM(I32,I33,I34,I35)</f>
        <v>24</v>
      </c>
      <c r="J31" s="227"/>
      <c r="K31" s="80"/>
      <c r="L31" s="92"/>
    </row>
    <row r="32" spans="5:12" ht="34.200000000000003" thickBot="1">
      <c r="E32" s="52" t="s">
        <v>131</v>
      </c>
      <c r="F32" s="53" t="s">
        <v>38</v>
      </c>
      <c r="G32" s="54" t="s">
        <v>124</v>
      </c>
      <c r="H32" s="54" t="s">
        <v>124</v>
      </c>
      <c r="I32" s="224">
        <v>4</v>
      </c>
      <c r="J32" s="225"/>
      <c r="K32" s="54" t="s">
        <v>120</v>
      </c>
      <c r="L32" s="92"/>
    </row>
    <row r="33" spans="5:12" ht="34.200000000000003" thickBot="1">
      <c r="E33" s="52" t="s">
        <v>132</v>
      </c>
      <c r="F33" s="53" t="s">
        <v>39</v>
      </c>
      <c r="G33" s="54" t="s">
        <v>124</v>
      </c>
      <c r="H33" s="54" t="s">
        <v>124</v>
      </c>
      <c r="I33" s="224">
        <v>4</v>
      </c>
      <c r="J33" s="225"/>
      <c r="K33" s="54" t="s">
        <v>33</v>
      </c>
      <c r="L33" s="92"/>
    </row>
    <row r="34" spans="5:12" ht="34.200000000000003" thickBot="1">
      <c r="E34" s="52" t="s">
        <v>263</v>
      </c>
      <c r="F34" s="53" t="s">
        <v>227</v>
      </c>
      <c r="G34" s="54" t="s">
        <v>124</v>
      </c>
      <c r="H34" s="54" t="s">
        <v>124</v>
      </c>
      <c r="I34" s="224">
        <v>8</v>
      </c>
      <c r="J34" s="225"/>
      <c r="K34" s="54" t="s">
        <v>111</v>
      </c>
      <c r="L34" s="92"/>
    </row>
    <row r="35" spans="5:12" ht="34.200000000000003" thickBot="1">
      <c r="E35" s="52" t="s">
        <v>264</v>
      </c>
      <c r="F35" s="53" t="s">
        <v>228</v>
      </c>
      <c r="G35" s="54" t="s">
        <v>130</v>
      </c>
      <c r="H35" s="54" t="s">
        <v>130</v>
      </c>
      <c r="I35" s="224">
        <v>8</v>
      </c>
      <c r="J35" s="225"/>
      <c r="K35" s="54" t="s">
        <v>33</v>
      </c>
      <c r="L35" s="92"/>
    </row>
    <row r="36" spans="5:12" ht="34.200000000000003" thickBot="1">
      <c r="E36" s="72" t="s">
        <v>133</v>
      </c>
      <c r="F36" s="73" t="s">
        <v>134</v>
      </c>
      <c r="G36" s="74" t="s">
        <v>135</v>
      </c>
      <c r="H36" s="74" t="s">
        <v>135</v>
      </c>
      <c r="I36" s="226">
        <f>SUM(I37:J40)</f>
        <v>16</v>
      </c>
      <c r="J36" s="227"/>
      <c r="K36" s="76"/>
      <c r="L36" s="92"/>
    </row>
    <row r="37" spans="5:12" ht="34.200000000000003" thickBot="1">
      <c r="E37" s="52" t="s">
        <v>136</v>
      </c>
      <c r="F37" s="53" t="s">
        <v>40</v>
      </c>
      <c r="G37" s="54" t="s">
        <v>135</v>
      </c>
      <c r="H37" s="54" t="s">
        <v>135</v>
      </c>
      <c r="I37" s="224">
        <v>4</v>
      </c>
      <c r="J37" s="225"/>
      <c r="K37" s="54" t="s">
        <v>33</v>
      </c>
      <c r="L37" s="92"/>
    </row>
    <row r="38" spans="5:12" ht="34.200000000000003" thickBot="1">
      <c r="E38" s="52" t="s">
        <v>137</v>
      </c>
      <c r="F38" s="53" t="s">
        <v>41</v>
      </c>
      <c r="G38" s="54" t="s">
        <v>135</v>
      </c>
      <c r="H38" s="54" t="s">
        <v>135</v>
      </c>
      <c r="I38" s="224">
        <v>4</v>
      </c>
      <c r="J38" s="225"/>
      <c r="K38" s="54" t="s">
        <v>111</v>
      </c>
      <c r="L38" s="92"/>
    </row>
    <row r="39" spans="5:12" ht="34.200000000000003" thickBot="1">
      <c r="E39" s="52" t="s">
        <v>265</v>
      </c>
      <c r="F39" s="53" t="s">
        <v>266</v>
      </c>
      <c r="G39" s="54" t="s">
        <v>135</v>
      </c>
      <c r="H39" s="54" t="s">
        <v>135</v>
      </c>
      <c r="I39" s="224">
        <v>4</v>
      </c>
      <c r="J39" s="225"/>
      <c r="K39" s="54" t="s">
        <v>120</v>
      </c>
      <c r="L39" s="92"/>
    </row>
    <row r="40" spans="5:12" ht="34.200000000000003" thickBot="1">
      <c r="E40" s="52" t="s">
        <v>267</v>
      </c>
      <c r="F40" s="53" t="s">
        <v>268</v>
      </c>
      <c r="G40" s="54" t="s">
        <v>135</v>
      </c>
      <c r="H40" s="54" t="s">
        <v>135</v>
      </c>
      <c r="I40" s="224">
        <v>4</v>
      </c>
      <c r="J40" s="225"/>
      <c r="K40" s="54" t="s">
        <v>111</v>
      </c>
      <c r="L40" s="92"/>
    </row>
    <row r="41" spans="5:12" ht="34.200000000000003" thickBot="1">
      <c r="E41" s="72" t="s">
        <v>138</v>
      </c>
      <c r="F41" s="73" t="s">
        <v>139</v>
      </c>
      <c r="G41" s="74" t="s">
        <v>140</v>
      </c>
      <c r="H41" s="74" t="s">
        <v>140</v>
      </c>
      <c r="I41" s="226">
        <f>SUM(I42:J45)</f>
        <v>24</v>
      </c>
      <c r="J41" s="227"/>
      <c r="K41" s="76"/>
      <c r="L41" s="92"/>
    </row>
    <row r="42" spans="5:12" ht="34.200000000000003" thickBot="1">
      <c r="E42" s="52" t="s">
        <v>141</v>
      </c>
      <c r="F42" s="53" t="s">
        <v>269</v>
      </c>
      <c r="G42" s="54" t="s">
        <v>140</v>
      </c>
      <c r="H42" s="54" t="s">
        <v>140</v>
      </c>
      <c r="I42" s="224">
        <v>4</v>
      </c>
      <c r="J42" s="225"/>
      <c r="K42" s="54" t="s">
        <v>120</v>
      </c>
      <c r="L42" s="92"/>
    </row>
    <row r="43" spans="5:12" ht="34.200000000000003" thickBot="1">
      <c r="E43" s="52" t="s">
        <v>142</v>
      </c>
      <c r="F43" s="53" t="s">
        <v>229</v>
      </c>
      <c r="G43" s="54" t="s">
        <v>140</v>
      </c>
      <c r="H43" s="54" t="s">
        <v>140</v>
      </c>
      <c r="I43" s="224">
        <v>4</v>
      </c>
      <c r="J43" s="225"/>
      <c r="K43" s="54" t="s">
        <v>33</v>
      </c>
      <c r="L43" s="92"/>
    </row>
    <row r="44" spans="5:12" ht="34.200000000000003" thickBot="1">
      <c r="E44" s="52" t="s">
        <v>270</v>
      </c>
      <c r="F44" s="53" t="s">
        <v>230</v>
      </c>
      <c r="G44" s="54" t="s">
        <v>140</v>
      </c>
      <c r="H44" s="54" t="s">
        <v>140</v>
      </c>
      <c r="I44" s="224">
        <v>8</v>
      </c>
      <c r="J44" s="225"/>
      <c r="K44" s="54" t="s">
        <v>111</v>
      </c>
      <c r="L44" s="92"/>
    </row>
    <row r="45" spans="5:12" ht="34.200000000000003" thickBot="1">
      <c r="E45" s="52" t="s">
        <v>271</v>
      </c>
      <c r="F45" s="53" t="s">
        <v>231</v>
      </c>
      <c r="G45" s="54" t="s">
        <v>140</v>
      </c>
      <c r="H45" s="54" t="s">
        <v>140</v>
      </c>
      <c r="I45" s="224">
        <v>8</v>
      </c>
      <c r="J45" s="225"/>
      <c r="K45" s="54" t="s">
        <v>33</v>
      </c>
      <c r="L45" s="92"/>
    </row>
    <row r="46" spans="5:12" ht="34.200000000000003" thickBot="1">
      <c r="E46" s="72" t="s">
        <v>143</v>
      </c>
      <c r="F46" s="73" t="s">
        <v>11</v>
      </c>
      <c r="G46" s="74" t="s">
        <v>144</v>
      </c>
      <c r="H46" s="74" t="s">
        <v>144</v>
      </c>
      <c r="I46" s="226">
        <f>SUM(I48:J50,I47)</f>
        <v>24</v>
      </c>
      <c r="J46" s="227"/>
      <c r="K46" s="76"/>
      <c r="L46" s="92"/>
    </row>
    <row r="47" spans="5:12" ht="34.200000000000003" thickBot="1">
      <c r="E47" s="52" t="s">
        <v>145</v>
      </c>
      <c r="F47" s="53" t="s">
        <v>44</v>
      </c>
      <c r="G47" s="54" t="s">
        <v>144</v>
      </c>
      <c r="H47" s="54" t="s">
        <v>144</v>
      </c>
      <c r="I47" s="224">
        <v>4</v>
      </c>
      <c r="J47" s="225"/>
      <c r="K47" s="54" t="s">
        <v>33</v>
      </c>
      <c r="L47" s="92"/>
    </row>
    <row r="48" spans="5:12" ht="34.200000000000003" thickBot="1">
      <c r="E48" s="52" t="s">
        <v>146</v>
      </c>
      <c r="F48" s="53" t="s">
        <v>45</v>
      </c>
      <c r="G48" s="54" t="s">
        <v>144</v>
      </c>
      <c r="H48" s="54" t="s">
        <v>144</v>
      </c>
      <c r="I48" s="224">
        <v>4</v>
      </c>
      <c r="J48" s="225"/>
      <c r="K48" s="76" t="s">
        <v>111</v>
      </c>
      <c r="L48" s="92"/>
    </row>
    <row r="49" spans="5:12" ht="34.200000000000003" thickBot="1">
      <c r="E49" s="52" t="s">
        <v>272</v>
      </c>
      <c r="F49" s="53" t="s">
        <v>232</v>
      </c>
      <c r="G49" s="54" t="s">
        <v>144</v>
      </c>
      <c r="H49" s="54" t="s">
        <v>144</v>
      </c>
      <c r="I49" s="224">
        <v>8</v>
      </c>
      <c r="J49" s="225"/>
      <c r="K49" s="76" t="s">
        <v>120</v>
      </c>
      <c r="L49" s="92"/>
    </row>
    <row r="50" spans="5:12" ht="34.200000000000003" thickBot="1">
      <c r="E50" s="52" t="s">
        <v>273</v>
      </c>
      <c r="F50" s="53" t="s">
        <v>233</v>
      </c>
      <c r="G50" s="54" t="s">
        <v>144</v>
      </c>
      <c r="H50" s="54" t="s">
        <v>144</v>
      </c>
      <c r="I50" s="224">
        <v>8</v>
      </c>
      <c r="J50" s="225"/>
      <c r="K50" s="76" t="s">
        <v>111</v>
      </c>
      <c r="L50" s="92"/>
    </row>
    <row r="51" spans="5:12" ht="17.399999999999999" thickBot="1">
      <c r="E51" s="72" t="s">
        <v>147</v>
      </c>
      <c r="F51" s="73" t="s">
        <v>148</v>
      </c>
      <c r="G51" s="81">
        <v>42739</v>
      </c>
      <c r="H51" s="81">
        <v>42770</v>
      </c>
      <c r="I51" s="226">
        <v>16</v>
      </c>
      <c r="J51" s="227"/>
      <c r="K51" s="76"/>
      <c r="L51" s="92"/>
    </row>
    <row r="52" spans="5:12" ht="51" thickBot="1">
      <c r="E52" s="52" t="s">
        <v>149</v>
      </c>
      <c r="F52" s="53" t="s">
        <v>150</v>
      </c>
      <c r="G52" s="55">
        <v>42739</v>
      </c>
      <c r="H52" s="55">
        <v>42739</v>
      </c>
      <c r="I52" s="224">
        <v>8</v>
      </c>
      <c r="J52" s="225"/>
      <c r="K52" s="54" t="s">
        <v>93</v>
      </c>
      <c r="L52" s="92"/>
    </row>
    <row r="53" spans="5:12" ht="51" thickBot="1">
      <c r="E53" s="52" t="s">
        <v>151</v>
      </c>
      <c r="F53" s="53" t="s">
        <v>152</v>
      </c>
      <c r="G53" s="55">
        <v>42770</v>
      </c>
      <c r="H53" s="55">
        <v>42770</v>
      </c>
      <c r="I53" s="224">
        <v>8</v>
      </c>
      <c r="J53" s="225"/>
      <c r="K53" s="54" t="s">
        <v>93</v>
      </c>
      <c r="L53" s="92"/>
    </row>
    <row r="54" spans="5:12" ht="17.399999999999999" thickBot="1">
      <c r="E54" s="66">
        <v>3.2</v>
      </c>
      <c r="F54" s="67" t="s">
        <v>20</v>
      </c>
      <c r="G54" s="69">
        <v>42920</v>
      </c>
      <c r="H54" s="69">
        <v>42860</v>
      </c>
      <c r="I54" s="228">
        <f>SUM(I55:J57,I58,I65,I76,I87,I98,I109,I120)</f>
        <v>370</v>
      </c>
      <c r="J54" s="229"/>
      <c r="K54" s="82"/>
      <c r="L54" s="92"/>
    </row>
    <row r="55" spans="5:12" ht="51" thickBot="1">
      <c r="E55" s="52" t="s">
        <v>153</v>
      </c>
      <c r="F55" s="53" t="s">
        <v>108</v>
      </c>
      <c r="G55" s="55">
        <v>42920</v>
      </c>
      <c r="H55" s="55">
        <v>42920</v>
      </c>
      <c r="I55" s="224">
        <v>8</v>
      </c>
      <c r="J55" s="225"/>
      <c r="K55" s="54" t="s">
        <v>93</v>
      </c>
      <c r="L55" s="92"/>
    </row>
    <row r="56" spans="5:12" ht="34.200000000000003" thickBot="1">
      <c r="E56" s="52" t="s">
        <v>154</v>
      </c>
      <c r="F56" s="53" t="s">
        <v>155</v>
      </c>
      <c r="G56" s="55">
        <v>42920</v>
      </c>
      <c r="H56" s="55">
        <v>42920</v>
      </c>
      <c r="I56" s="224">
        <v>4</v>
      </c>
      <c r="J56" s="225"/>
      <c r="K56" s="54" t="s">
        <v>111</v>
      </c>
      <c r="L56" s="92"/>
    </row>
    <row r="57" spans="5:12" ht="34.200000000000003" thickBot="1">
      <c r="E57" s="52" t="s">
        <v>156</v>
      </c>
      <c r="F57" s="53" t="s">
        <v>157</v>
      </c>
      <c r="G57" s="55">
        <v>42951</v>
      </c>
      <c r="H57" s="55">
        <v>42951</v>
      </c>
      <c r="I57" s="224">
        <v>8</v>
      </c>
      <c r="J57" s="225"/>
      <c r="K57" s="54" t="s">
        <v>111</v>
      </c>
      <c r="L57" s="92"/>
    </row>
    <row r="58" spans="5:12" ht="34.200000000000003" thickBot="1">
      <c r="E58" s="72" t="s">
        <v>158</v>
      </c>
      <c r="F58" s="73" t="s">
        <v>9</v>
      </c>
      <c r="G58" s="74" t="s">
        <v>159</v>
      </c>
      <c r="H58" s="74" t="s">
        <v>160</v>
      </c>
      <c r="I58" s="226">
        <f>SUM(I59,I60,I61,I62,I63,I64)</f>
        <v>24</v>
      </c>
      <c r="J58" s="227"/>
      <c r="K58" s="76"/>
      <c r="L58" s="92"/>
    </row>
    <row r="59" spans="5:12" ht="51" thickBot="1">
      <c r="E59" s="52" t="s">
        <v>161</v>
      </c>
      <c r="F59" s="53" t="s">
        <v>48</v>
      </c>
      <c r="G59" s="54" t="s">
        <v>159</v>
      </c>
      <c r="H59" s="54" t="s">
        <v>159</v>
      </c>
      <c r="I59" s="224">
        <v>4</v>
      </c>
      <c r="J59" s="225"/>
      <c r="K59" s="54" t="s">
        <v>33</v>
      </c>
      <c r="L59" s="92"/>
    </row>
    <row r="60" spans="5:12" ht="51" thickBot="1">
      <c r="E60" s="52" t="s">
        <v>162</v>
      </c>
      <c r="F60" s="53" t="s">
        <v>274</v>
      </c>
      <c r="G60" s="54" t="s">
        <v>159</v>
      </c>
      <c r="H60" s="54" t="s">
        <v>159</v>
      </c>
      <c r="I60" s="224">
        <v>4</v>
      </c>
      <c r="J60" s="225"/>
      <c r="K60" s="54" t="s">
        <v>120</v>
      </c>
      <c r="L60" s="92"/>
    </row>
    <row r="61" spans="5:12" ht="51" thickBot="1">
      <c r="E61" s="52" t="s">
        <v>163</v>
      </c>
      <c r="F61" s="53" t="s">
        <v>50</v>
      </c>
      <c r="G61" s="54" t="s">
        <v>159</v>
      </c>
      <c r="H61" s="54" t="s">
        <v>159</v>
      </c>
      <c r="I61" s="224">
        <v>4</v>
      </c>
      <c r="J61" s="225"/>
      <c r="K61" s="54" t="s">
        <v>111</v>
      </c>
      <c r="L61" s="92"/>
    </row>
    <row r="62" spans="5:12" ht="51" thickBot="1">
      <c r="E62" s="52" t="s">
        <v>164</v>
      </c>
      <c r="F62" s="53" t="s">
        <v>51</v>
      </c>
      <c r="G62" s="54" t="s">
        <v>160</v>
      </c>
      <c r="H62" s="54" t="s">
        <v>160</v>
      </c>
      <c r="I62" s="224">
        <v>4</v>
      </c>
      <c r="J62" s="225"/>
      <c r="K62" s="54" t="s">
        <v>111</v>
      </c>
      <c r="L62" s="92"/>
    </row>
    <row r="63" spans="5:12" ht="51" thickBot="1">
      <c r="E63" s="52" t="s">
        <v>165</v>
      </c>
      <c r="F63" s="53" t="s">
        <v>52</v>
      </c>
      <c r="G63" s="54" t="s">
        <v>160</v>
      </c>
      <c r="H63" s="54" t="s">
        <v>160</v>
      </c>
      <c r="I63" s="224">
        <v>4</v>
      </c>
      <c r="J63" s="225"/>
      <c r="K63" s="54" t="s">
        <v>166</v>
      </c>
      <c r="L63" s="92"/>
    </row>
    <row r="64" spans="5:12" ht="51" thickBot="1">
      <c r="E64" s="52" t="s">
        <v>167</v>
      </c>
      <c r="F64" s="53" t="s">
        <v>53</v>
      </c>
      <c r="G64" s="54" t="s">
        <v>160</v>
      </c>
      <c r="H64" s="54" t="s">
        <v>160</v>
      </c>
      <c r="I64" s="224">
        <v>4</v>
      </c>
      <c r="J64" s="225"/>
      <c r="K64" s="54" t="s">
        <v>33</v>
      </c>
      <c r="L64" s="92"/>
    </row>
    <row r="65" spans="5:12" ht="34.200000000000003" thickBot="1">
      <c r="E65" s="72" t="s">
        <v>168</v>
      </c>
      <c r="F65" s="73" t="s">
        <v>169</v>
      </c>
      <c r="G65" s="74" t="s">
        <v>170</v>
      </c>
      <c r="H65" s="74" t="s">
        <v>180</v>
      </c>
      <c r="I65" s="226">
        <f>SUM(I66:J75)</f>
        <v>40</v>
      </c>
      <c r="J65" s="227"/>
      <c r="K65" s="76"/>
      <c r="L65" s="92"/>
    </row>
    <row r="66" spans="5:12" ht="51" thickBot="1">
      <c r="E66" s="52" t="s">
        <v>172</v>
      </c>
      <c r="F66" s="53" t="s">
        <v>54</v>
      </c>
      <c r="G66" s="54" t="s">
        <v>170</v>
      </c>
      <c r="H66" s="54" t="s">
        <v>170</v>
      </c>
      <c r="I66" s="224">
        <v>4</v>
      </c>
      <c r="J66" s="225"/>
      <c r="K66" s="54" t="s">
        <v>33</v>
      </c>
      <c r="L66" s="92"/>
    </row>
    <row r="67" spans="5:12" ht="34.200000000000003" thickBot="1">
      <c r="E67" s="52" t="s">
        <v>173</v>
      </c>
      <c r="F67" s="53" t="s">
        <v>55</v>
      </c>
      <c r="G67" s="54" t="s">
        <v>170</v>
      </c>
      <c r="H67" s="54" t="s">
        <v>170</v>
      </c>
      <c r="I67" s="224">
        <v>4</v>
      </c>
      <c r="J67" s="225"/>
      <c r="K67" s="54" t="s">
        <v>120</v>
      </c>
      <c r="L67" s="92"/>
    </row>
    <row r="68" spans="5:12" ht="51" thickBot="1">
      <c r="E68" s="52" t="s">
        <v>174</v>
      </c>
      <c r="F68" s="53" t="s">
        <v>56</v>
      </c>
      <c r="G68" s="54" t="s">
        <v>170</v>
      </c>
      <c r="H68" s="54" t="s">
        <v>170</v>
      </c>
      <c r="I68" s="224">
        <v>4</v>
      </c>
      <c r="J68" s="225"/>
      <c r="K68" s="54" t="s">
        <v>111</v>
      </c>
      <c r="L68" s="92"/>
    </row>
    <row r="69" spans="5:12" ht="51" thickBot="1">
      <c r="E69" s="52" t="s">
        <v>175</v>
      </c>
      <c r="F69" s="53" t="s">
        <v>57</v>
      </c>
      <c r="G69" s="54" t="s">
        <v>171</v>
      </c>
      <c r="H69" s="54" t="s">
        <v>171</v>
      </c>
      <c r="I69" s="224">
        <v>4</v>
      </c>
      <c r="J69" s="225"/>
      <c r="K69" s="54" t="s">
        <v>111</v>
      </c>
      <c r="L69" s="92"/>
    </row>
    <row r="70" spans="5:12" ht="51" thickBot="1">
      <c r="E70" s="52" t="s">
        <v>176</v>
      </c>
      <c r="F70" s="53" t="s">
        <v>58</v>
      </c>
      <c r="G70" s="54" t="s">
        <v>171</v>
      </c>
      <c r="H70" s="54" t="s">
        <v>171</v>
      </c>
      <c r="I70" s="224">
        <v>4</v>
      </c>
      <c r="J70" s="225"/>
      <c r="K70" s="54" t="s">
        <v>120</v>
      </c>
      <c r="L70" s="92"/>
    </row>
    <row r="71" spans="5:12" ht="34.200000000000003" thickBot="1">
      <c r="E71" s="52" t="s">
        <v>177</v>
      </c>
      <c r="F71" s="53" t="s">
        <v>59</v>
      </c>
      <c r="G71" s="54" t="s">
        <v>171</v>
      </c>
      <c r="H71" s="54" t="s">
        <v>171</v>
      </c>
      <c r="I71" s="224">
        <v>4</v>
      </c>
      <c r="J71" s="225"/>
      <c r="K71" s="54" t="s">
        <v>33</v>
      </c>
      <c r="L71" s="92"/>
    </row>
    <row r="72" spans="5:12" ht="34.200000000000003" thickBot="1">
      <c r="E72" s="52" t="s">
        <v>275</v>
      </c>
      <c r="F72" s="53" t="s">
        <v>235</v>
      </c>
      <c r="G72" s="54" t="s">
        <v>180</v>
      </c>
      <c r="H72" s="54" t="s">
        <v>180</v>
      </c>
      <c r="I72" s="224">
        <v>4</v>
      </c>
      <c r="J72" s="225"/>
      <c r="K72" s="54" t="s">
        <v>120</v>
      </c>
      <c r="L72" s="92"/>
    </row>
    <row r="73" spans="5:12" ht="51" thickBot="1">
      <c r="E73" s="52" t="s">
        <v>276</v>
      </c>
      <c r="F73" s="53" t="s">
        <v>236</v>
      </c>
      <c r="G73" s="54" t="s">
        <v>180</v>
      </c>
      <c r="H73" s="54" t="s">
        <v>180</v>
      </c>
      <c r="I73" s="224">
        <v>4</v>
      </c>
      <c r="J73" s="225"/>
      <c r="K73" s="54" t="s">
        <v>111</v>
      </c>
      <c r="L73" s="92"/>
    </row>
    <row r="74" spans="5:12" ht="34.200000000000003" thickBot="1">
      <c r="E74" s="52" t="s">
        <v>277</v>
      </c>
      <c r="F74" s="53" t="s">
        <v>237</v>
      </c>
      <c r="G74" s="54" t="s">
        <v>180</v>
      </c>
      <c r="H74" s="54" t="s">
        <v>180</v>
      </c>
      <c r="I74" s="224">
        <v>4</v>
      </c>
      <c r="J74" s="225"/>
      <c r="K74" s="54" t="s">
        <v>33</v>
      </c>
      <c r="L74" s="92"/>
    </row>
    <row r="75" spans="5:12" ht="34.200000000000003" thickBot="1">
      <c r="E75" s="52" t="s">
        <v>278</v>
      </c>
      <c r="F75" s="53" t="s">
        <v>238</v>
      </c>
      <c r="G75" s="54" t="s">
        <v>180</v>
      </c>
      <c r="H75" s="54" t="s">
        <v>180</v>
      </c>
      <c r="I75" s="224">
        <v>4</v>
      </c>
      <c r="J75" s="225"/>
      <c r="K75" s="54" t="s">
        <v>120</v>
      </c>
      <c r="L75" s="92"/>
    </row>
    <row r="76" spans="5:12" ht="34.200000000000003" thickBot="1">
      <c r="E76" s="72" t="s">
        <v>178</v>
      </c>
      <c r="F76" s="73" t="s">
        <v>179</v>
      </c>
      <c r="G76" s="74" t="s">
        <v>240</v>
      </c>
      <c r="H76" s="74" t="s">
        <v>248</v>
      </c>
      <c r="I76" s="230">
        <f>SUM(I77:J86)</f>
        <v>132</v>
      </c>
      <c r="J76" s="231"/>
      <c r="K76" s="76"/>
      <c r="L76" s="92"/>
    </row>
    <row r="77" spans="5:12" ht="34.200000000000003" thickBot="1">
      <c r="E77" s="52" t="s">
        <v>182</v>
      </c>
      <c r="F77" s="88" t="s">
        <v>239</v>
      </c>
      <c r="G77" s="54" t="s">
        <v>240</v>
      </c>
      <c r="H77" s="54" t="s">
        <v>183</v>
      </c>
      <c r="I77" s="224">
        <v>12</v>
      </c>
      <c r="J77" s="225"/>
      <c r="K77" s="54" t="s">
        <v>33</v>
      </c>
      <c r="L77" s="92"/>
    </row>
    <row r="78" spans="5:12" ht="51" thickBot="1">
      <c r="E78" s="52" t="s">
        <v>184</v>
      </c>
      <c r="F78" s="88" t="s">
        <v>241</v>
      </c>
      <c r="G78" s="54" t="s">
        <v>240</v>
      </c>
      <c r="H78" s="54" t="s">
        <v>183</v>
      </c>
      <c r="I78" s="224">
        <v>12</v>
      </c>
      <c r="J78" s="225"/>
      <c r="K78" s="54" t="s">
        <v>120</v>
      </c>
      <c r="L78" s="92"/>
    </row>
    <row r="79" spans="5:12" ht="34.200000000000003" thickBot="1">
      <c r="E79" s="52" t="s">
        <v>185</v>
      </c>
      <c r="F79" s="88" t="s">
        <v>242</v>
      </c>
      <c r="G79" s="54" t="s">
        <v>240</v>
      </c>
      <c r="H79" s="54" t="s">
        <v>183</v>
      </c>
      <c r="I79" s="224">
        <v>12</v>
      </c>
      <c r="J79" s="225"/>
      <c r="K79" s="54" t="s">
        <v>111</v>
      </c>
      <c r="L79" s="92"/>
    </row>
    <row r="80" spans="5:12" ht="34.200000000000003" thickBot="1">
      <c r="E80" s="52" t="s">
        <v>187</v>
      </c>
      <c r="F80" s="88" t="s">
        <v>243</v>
      </c>
      <c r="G80" s="54" t="s">
        <v>183</v>
      </c>
      <c r="H80" s="54" t="s">
        <v>190</v>
      </c>
      <c r="I80" s="232">
        <v>12</v>
      </c>
      <c r="J80" s="233"/>
      <c r="K80" s="76" t="s">
        <v>111</v>
      </c>
      <c r="L80" s="92"/>
    </row>
    <row r="81" spans="5:12" ht="34.200000000000003" thickBot="1">
      <c r="E81" s="52" t="s">
        <v>189</v>
      </c>
      <c r="F81" s="53" t="s">
        <v>244</v>
      </c>
      <c r="G81" s="54" t="s">
        <v>190</v>
      </c>
      <c r="H81" s="54" t="s">
        <v>186</v>
      </c>
      <c r="I81" s="224">
        <v>12</v>
      </c>
      <c r="J81" s="225"/>
      <c r="K81" s="54" t="s">
        <v>33</v>
      </c>
      <c r="L81" s="92"/>
    </row>
    <row r="82" spans="5:12" ht="34.200000000000003" thickBot="1">
      <c r="E82" s="52" t="s">
        <v>191</v>
      </c>
      <c r="F82" s="53" t="s">
        <v>245</v>
      </c>
      <c r="G82" s="54" t="s">
        <v>190</v>
      </c>
      <c r="H82" s="54" t="s">
        <v>186</v>
      </c>
      <c r="I82" s="224">
        <v>12</v>
      </c>
      <c r="J82" s="225"/>
      <c r="K82" s="54" t="s">
        <v>120</v>
      </c>
      <c r="L82" s="92"/>
    </row>
    <row r="83" spans="5:12" ht="34.200000000000003" thickBot="1">
      <c r="E83" s="52" t="s">
        <v>279</v>
      </c>
      <c r="F83" s="53" t="s">
        <v>62</v>
      </c>
      <c r="G83" s="54" t="s">
        <v>190</v>
      </c>
      <c r="H83" s="54" t="s">
        <v>280</v>
      </c>
      <c r="I83" s="224">
        <v>20</v>
      </c>
      <c r="J83" s="225"/>
      <c r="K83" s="54" t="s">
        <v>111</v>
      </c>
      <c r="L83" s="92"/>
    </row>
    <row r="84" spans="5:12" ht="34.200000000000003" thickBot="1">
      <c r="E84" s="52" t="s">
        <v>281</v>
      </c>
      <c r="F84" s="53" t="s">
        <v>247</v>
      </c>
      <c r="G84" s="54" t="s">
        <v>246</v>
      </c>
      <c r="H84" s="54" t="s">
        <v>248</v>
      </c>
      <c r="I84" s="224">
        <v>12</v>
      </c>
      <c r="J84" s="225"/>
      <c r="K84" s="54" t="s">
        <v>111</v>
      </c>
      <c r="L84" s="92"/>
    </row>
    <row r="85" spans="5:12" ht="34.200000000000003" thickBot="1">
      <c r="E85" s="52" t="s">
        <v>282</v>
      </c>
      <c r="F85" s="53" t="s">
        <v>64</v>
      </c>
      <c r="G85" s="54" t="s">
        <v>188</v>
      </c>
      <c r="H85" s="54" t="s">
        <v>248</v>
      </c>
      <c r="I85" s="224">
        <v>16</v>
      </c>
      <c r="J85" s="225"/>
      <c r="K85" s="54" t="s">
        <v>120</v>
      </c>
      <c r="L85" s="92"/>
    </row>
    <row r="86" spans="5:12" ht="34.200000000000003" thickBot="1">
      <c r="E86" s="52" t="s">
        <v>283</v>
      </c>
      <c r="F86" s="53" t="s">
        <v>65</v>
      </c>
      <c r="G86" s="54" t="s">
        <v>188</v>
      </c>
      <c r="H86" s="54" t="s">
        <v>248</v>
      </c>
      <c r="I86" s="224">
        <v>12</v>
      </c>
      <c r="J86" s="225"/>
      <c r="K86" s="54" t="s">
        <v>33</v>
      </c>
      <c r="L86" s="92"/>
    </row>
    <row r="87" spans="5:12" ht="34.200000000000003" thickBot="1">
      <c r="E87" s="72" t="s">
        <v>192</v>
      </c>
      <c r="F87" s="73" t="s">
        <v>193</v>
      </c>
      <c r="G87" s="74" t="s">
        <v>181</v>
      </c>
      <c r="H87" s="74" t="s">
        <v>194</v>
      </c>
      <c r="I87" s="226">
        <f>SUM(I88:J97)</f>
        <v>40</v>
      </c>
      <c r="J87" s="227"/>
      <c r="K87" s="76"/>
      <c r="L87" s="92"/>
    </row>
    <row r="88" spans="5:12" ht="34.200000000000003" thickBot="1">
      <c r="E88" s="52" t="s">
        <v>195</v>
      </c>
      <c r="F88" s="53" t="s">
        <v>66</v>
      </c>
      <c r="G88" s="54" t="s">
        <v>181</v>
      </c>
      <c r="H88" s="54" t="s">
        <v>181</v>
      </c>
      <c r="I88" s="224">
        <v>4</v>
      </c>
      <c r="J88" s="225"/>
      <c r="K88" s="54" t="s">
        <v>120</v>
      </c>
      <c r="L88" s="92"/>
    </row>
    <row r="89" spans="5:12" ht="34.200000000000003" thickBot="1">
      <c r="E89" s="52" t="s">
        <v>196</v>
      </c>
      <c r="F89" s="53" t="s">
        <v>67</v>
      </c>
      <c r="G89" s="54" t="s">
        <v>181</v>
      </c>
      <c r="H89" s="54" t="s">
        <v>181</v>
      </c>
      <c r="I89" s="224">
        <v>4</v>
      </c>
      <c r="J89" s="225"/>
      <c r="K89" s="54" t="s">
        <v>111</v>
      </c>
      <c r="L89" s="92"/>
    </row>
    <row r="90" spans="5:12" ht="34.200000000000003" thickBot="1">
      <c r="E90" s="52" t="s">
        <v>197</v>
      </c>
      <c r="F90" s="53" t="s">
        <v>68</v>
      </c>
      <c r="G90" s="54" t="s">
        <v>181</v>
      </c>
      <c r="H90" s="54" t="s">
        <v>181</v>
      </c>
      <c r="I90" s="224">
        <v>4</v>
      </c>
      <c r="J90" s="225"/>
      <c r="K90" s="54" t="s">
        <v>120</v>
      </c>
      <c r="L90" s="92"/>
    </row>
    <row r="91" spans="5:12" ht="34.200000000000003" thickBot="1">
      <c r="E91" s="52" t="s">
        <v>199</v>
      </c>
      <c r="F91" s="53" t="s">
        <v>69</v>
      </c>
      <c r="G91" s="54" t="s">
        <v>181</v>
      </c>
      <c r="H91" s="54" t="s">
        <v>181</v>
      </c>
      <c r="I91" s="224">
        <v>4</v>
      </c>
      <c r="J91" s="225"/>
      <c r="K91" s="54" t="s">
        <v>33</v>
      </c>
      <c r="L91" s="92"/>
    </row>
    <row r="92" spans="5:12" ht="34.200000000000003" thickBot="1">
      <c r="E92" s="52" t="s">
        <v>200</v>
      </c>
      <c r="F92" s="53" t="s">
        <v>70</v>
      </c>
      <c r="G92" s="54" t="s">
        <v>181</v>
      </c>
      <c r="H92" s="54" t="s">
        <v>181</v>
      </c>
      <c r="I92" s="224">
        <v>4</v>
      </c>
      <c r="J92" s="225"/>
      <c r="K92" s="54" t="s">
        <v>111</v>
      </c>
      <c r="L92" s="92"/>
    </row>
    <row r="93" spans="5:12" ht="34.200000000000003" thickBot="1">
      <c r="E93" s="52" t="s">
        <v>201</v>
      </c>
      <c r="F93" s="53" t="s">
        <v>71</v>
      </c>
      <c r="G93" s="54" t="s">
        <v>194</v>
      </c>
      <c r="H93" s="54" t="s">
        <v>194</v>
      </c>
      <c r="I93" s="224">
        <v>4</v>
      </c>
      <c r="J93" s="225"/>
      <c r="K93" s="54" t="s">
        <v>120</v>
      </c>
      <c r="L93" s="92"/>
    </row>
    <row r="94" spans="5:12" ht="34.200000000000003" thickBot="1">
      <c r="E94" s="52" t="s">
        <v>284</v>
      </c>
      <c r="F94" s="53" t="s">
        <v>249</v>
      </c>
      <c r="G94" s="54" t="s">
        <v>194</v>
      </c>
      <c r="H94" s="54" t="s">
        <v>194</v>
      </c>
      <c r="I94" s="224">
        <v>4</v>
      </c>
      <c r="J94" s="225"/>
      <c r="K94" s="54" t="s">
        <v>285</v>
      </c>
      <c r="L94" s="92"/>
    </row>
    <row r="95" spans="5:12" ht="34.200000000000003" thickBot="1">
      <c r="E95" s="52" t="s">
        <v>286</v>
      </c>
      <c r="F95" s="53" t="s">
        <v>250</v>
      </c>
      <c r="G95" s="54" t="s">
        <v>194</v>
      </c>
      <c r="H95" s="54" t="s">
        <v>194</v>
      </c>
      <c r="I95" s="224">
        <v>4</v>
      </c>
      <c r="J95" s="225"/>
      <c r="K95" s="54" t="s">
        <v>120</v>
      </c>
      <c r="L95" s="92"/>
    </row>
    <row r="96" spans="5:12" ht="34.200000000000003" thickBot="1">
      <c r="E96" s="52" t="s">
        <v>287</v>
      </c>
      <c r="F96" s="53" t="s">
        <v>251</v>
      </c>
      <c r="G96" s="54" t="s">
        <v>194</v>
      </c>
      <c r="H96" s="54" t="s">
        <v>194</v>
      </c>
      <c r="I96" s="224">
        <v>4</v>
      </c>
      <c r="J96" s="225"/>
      <c r="K96" s="54" t="s">
        <v>111</v>
      </c>
      <c r="L96" s="92"/>
    </row>
    <row r="97" spans="5:12" ht="34.200000000000003" thickBot="1">
      <c r="E97" s="52" t="s">
        <v>288</v>
      </c>
      <c r="F97" s="53" t="s">
        <v>252</v>
      </c>
      <c r="G97" s="54" t="s">
        <v>194</v>
      </c>
      <c r="H97" s="54" t="s">
        <v>194</v>
      </c>
      <c r="I97" s="224">
        <v>4</v>
      </c>
      <c r="J97" s="225"/>
      <c r="K97" s="54" t="s">
        <v>33</v>
      </c>
      <c r="L97" s="92"/>
    </row>
    <row r="98" spans="5:12" ht="34.200000000000003" thickBot="1">
      <c r="E98" s="72" t="s">
        <v>202</v>
      </c>
      <c r="F98" s="73" t="s">
        <v>139</v>
      </c>
      <c r="G98" s="74" t="s">
        <v>203</v>
      </c>
      <c r="H98" s="81">
        <v>42740</v>
      </c>
      <c r="I98" s="226">
        <f>SUM(I99:J108)</f>
        <v>56</v>
      </c>
      <c r="J98" s="227"/>
      <c r="K98" s="76"/>
      <c r="L98" s="92"/>
    </row>
    <row r="99" spans="5:12" ht="34.200000000000003" thickBot="1">
      <c r="E99" s="52" t="s">
        <v>204</v>
      </c>
      <c r="F99" s="53" t="s">
        <v>72</v>
      </c>
      <c r="G99" s="54" t="s">
        <v>203</v>
      </c>
      <c r="H99" s="54" t="s">
        <v>203</v>
      </c>
      <c r="I99" s="224">
        <v>4</v>
      </c>
      <c r="J99" s="225"/>
      <c r="K99" s="54" t="s">
        <v>120</v>
      </c>
      <c r="L99" s="92"/>
    </row>
    <row r="100" spans="5:12" ht="34.200000000000003" thickBot="1">
      <c r="E100" s="52" t="s">
        <v>206</v>
      </c>
      <c r="F100" s="53" t="s">
        <v>73</v>
      </c>
      <c r="G100" s="54" t="s">
        <v>203</v>
      </c>
      <c r="H100" s="54" t="s">
        <v>203</v>
      </c>
      <c r="I100" s="224">
        <v>4</v>
      </c>
      <c r="J100" s="225"/>
      <c r="K100" s="54" t="s">
        <v>111</v>
      </c>
      <c r="L100" s="92"/>
    </row>
    <row r="101" spans="5:12" ht="51" thickBot="1">
      <c r="E101" s="52" t="s">
        <v>207</v>
      </c>
      <c r="F101" s="53" t="s">
        <v>253</v>
      </c>
      <c r="G101" s="54" t="s">
        <v>203</v>
      </c>
      <c r="H101" s="54" t="s">
        <v>203</v>
      </c>
      <c r="I101" s="224">
        <v>4</v>
      </c>
      <c r="J101" s="225"/>
      <c r="K101" s="54" t="s">
        <v>111</v>
      </c>
      <c r="L101" s="92"/>
    </row>
    <row r="102" spans="5:12" ht="34.200000000000003" thickBot="1">
      <c r="E102" s="52" t="s">
        <v>208</v>
      </c>
      <c r="F102" s="53" t="s">
        <v>254</v>
      </c>
      <c r="G102" s="54" t="s">
        <v>205</v>
      </c>
      <c r="H102" s="54" t="s">
        <v>205</v>
      </c>
      <c r="I102" s="224">
        <v>4</v>
      </c>
      <c r="J102" s="225"/>
      <c r="K102" s="54" t="s">
        <v>111</v>
      </c>
      <c r="L102" s="92"/>
    </row>
    <row r="103" spans="5:12" ht="34.200000000000003" thickBot="1">
      <c r="E103" s="52" t="s">
        <v>209</v>
      </c>
      <c r="F103" s="53" t="s">
        <v>76</v>
      </c>
      <c r="G103" s="54" t="s">
        <v>205</v>
      </c>
      <c r="H103" s="54" t="s">
        <v>205</v>
      </c>
      <c r="I103" s="224">
        <v>8</v>
      </c>
      <c r="J103" s="225"/>
      <c r="K103" s="54" t="s">
        <v>120</v>
      </c>
      <c r="L103" s="92"/>
    </row>
    <row r="104" spans="5:12" ht="34.200000000000003" thickBot="1">
      <c r="E104" s="52" t="s">
        <v>210</v>
      </c>
      <c r="F104" s="53" t="s">
        <v>77</v>
      </c>
      <c r="G104" s="54" t="s">
        <v>203</v>
      </c>
      <c r="H104" s="54" t="s">
        <v>205</v>
      </c>
      <c r="I104" s="224">
        <v>8</v>
      </c>
      <c r="J104" s="225"/>
      <c r="K104" s="54" t="s">
        <v>33</v>
      </c>
      <c r="L104" s="92"/>
    </row>
    <row r="105" spans="5:12" ht="34.200000000000003" thickBot="1">
      <c r="E105" s="52" t="s">
        <v>289</v>
      </c>
      <c r="F105" s="53" t="s">
        <v>255</v>
      </c>
      <c r="G105" s="55">
        <v>42740</v>
      </c>
      <c r="H105" s="55">
        <v>42740</v>
      </c>
      <c r="I105" s="224">
        <v>8</v>
      </c>
      <c r="J105" s="225"/>
      <c r="K105" s="54" t="s">
        <v>33</v>
      </c>
      <c r="L105" s="92"/>
    </row>
    <row r="106" spans="5:12" ht="34.200000000000003" thickBot="1">
      <c r="E106" s="52" t="s">
        <v>290</v>
      </c>
      <c r="F106" s="53" t="s">
        <v>256</v>
      </c>
      <c r="G106" s="55">
        <v>42740</v>
      </c>
      <c r="H106" s="55">
        <v>42740</v>
      </c>
      <c r="I106" s="224">
        <v>8</v>
      </c>
      <c r="J106" s="225"/>
      <c r="K106" s="54" t="s">
        <v>120</v>
      </c>
      <c r="L106" s="92"/>
    </row>
    <row r="107" spans="5:12" ht="34.200000000000003" thickBot="1">
      <c r="E107" s="52" t="s">
        <v>291</v>
      </c>
      <c r="F107" s="53" t="s">
        <v>257</v>
      </c>
      <c r="G107" s="55">
        <v>42740</v>
      </c>
      <c r="H107" s="55">
        <v>42740</v>
      </c>
      <c r="I107" s="224">
        <v>4</v>
      </c>
      <c r="J107" s="225"/>
      <c r="K107" s="54" t="s">
        <v>111</v>
      </c>
      <c r="L107" s="92"/>
    </row>
    <row r="108" spans="5:12" ht="34.200000000000003" thickBot="1">
      <c r="E108" s="52" t="s">
        <v>292</v>
      </c>
      <c r="F108" s="53" t="s">
        <v>258</v>
      </c>
      <c r="G108" s="55">
        <v>42740</v>
      </c>
      <c r="H108" s="55">
        <v>42740</v>
      </c>
      <c r="I108" s="224">
        <v>4</v>
      </c>
      <c r="J108" s="225"/>
      <c r="K108" s="54" t="s">
        <v>111</v>
      </c>
      <c r="L108" s="92"/>
    </row>
    <row r="109" spans="5:12" ht="17.399999999999999" thickBot="1">
      <c r="E109" s="72" t="s">
        <v>211</v>
      </c>
      <c r="F109" s="73" t="s">
        <v>11</v>
      </c>
      <c r="G109" s="81">
        <v>42771</v>
      </c>
      <c r="H109" s="81">
        <v>42799</v>
      </c>
      <c r="I109" s="226">
        <f>SUM(I110:J119)</f>
        <v>42</v>
      </c>
      <c r="J109" s="227"/>
      <c r="K109" s="76"/>
      <c r="L109" s="92"/>
    </row>
    <row r="110" spans="5:12" ht="34.200000000000003" thickBot="1">
      <c r="E110" s="52" t="s">
        <v>212</v>
      </c>
      <c r="F110" s="53" t="s">
        <v>78</v>
      </c>
      <c r="G110" s="55">
        <v>42771</v>
      </c>
      <c r="H110" s="55">
        <v>42771</v>
      </c>
      <c r="I110" s="224">
        <v>4</v>
      </c>
      <c r="J110" s="225"/>
      <c r="K110" s="54" t="s">
        <v>111</v>
      </c>
      <c r="L110" s="92"/>
    </row>
    <row r="111" spans="5:12" ht="34.200000000000003" thickBot="1">
      <c r="E111" s="52" t="s">
        <v>213</v>
      </c>
      <c r="F111" s="53" t="s">
        <v>79</v>
      </c>
      <c r="G111" s="55">
        <v>42771</v>
      </c>
      <c r="H111" s="55">
        <v>42771</v>
      </c>
      <c r="I111" s="224">
        <v>4</v>
      </c>
      <c r="J111" s="225"/>
      <c r="K111" s="76" t="s">
        <v>120</v>
      </c>
      <c r="L111" s="92"/>
    </row>
    <row r="112" spans="5:12" ht="34.200000000000003" thickBot="1">
      <c r="E112" s="52" t="s">
        <v>214</v>
      </c>
      <c r="F112" s="53" t="s">
        <v>80</v>
      </c>
      <c r="G112" s="55">
        <v>42771</v>
      </c>
      <c r="H112" s="55">
        <v>42771</v>
      </c>
      <c r="I112" s="224">
        <v>6</v>
      </c>
      <c r="J112" s="225"/>
      <c r="K112" s="54" t="s">
        <v>33</v>
      </c>
      <c r="L112" s="92"/>
    </row>
    <row r="113" spans="5:12" ht="34.200000000000003" thickBot="1">
      <c r="E113" s="52" t="s">
        <v>215</v>
      </c>
      <c r="F113" s="53" t="s">
        <v>81</v>
      </c>
      <c r="G113" s="55">
        <v>42771</v>
      </c>
      <c r="H113" s="55">
        <v>42771</v>
      </c>
      <c r="I113" s="224">
        <v>4</v>
      </c>
      <c r="J113" s="225"/>
      <c r="K113" s="54" t="s">
        <v>120</v>
      </c>
      <c r="L113" s="92"/>
    </row>
    <row r="114" spans="5:12" ht="34.200000000000003" thickBot="1">
      <c r="E114" s="52" t="s">
        <v>216</v>
      </c>
      <c r="F114" s="53" t="s">
        <v>82</v>
      </c>
      <c r="G114" s="55">
        <v>42771</v>
      </c>
      <c r="H114" s="55">
        <v>42771</v>
      </c>
      <c r="I114" s="224">
        <v>4</v>
      </c>
      <c r="J114" s="225"/>
      <c r="K114" s="54" t="s">
        <v>111</v>
      </c>
      <c r="L114" s="92"/>
    </row>
    <row r="115" spans="5:12" ht="34.200000000000003" thickBot="1">
      <c r="E115" s="52" t="s">
        <v>217</v>
      </c>
      <c r="F115" s="53" t="s">
        <v>83</v>
      </c>
      <c r="G115" s="55">
        <v>42771</v>
      </c>
      <c r="H115" s="55">
        <v>42771</v>
      </c>
      <c r="I115" s="224">
        <v>4</v>
      </c>
      <c r="J115" s="225"/>
      <c r="K115" s="54" t="s">
        <v>33</v>
      </c>
      <c r="L115" s="92"/>
    </row>
    <row r="116" spans="5:12" ht="34.200000000000003" thickBot="1">
      <c r="E116" s="52" t="s">
        <v>293</v>
      </c>
      <c r="F116" s="53" t="s">
        <v>249</v>
      </c>
      <c r="G116" s="55">
        <v>42799</v>
      </c>
      <c r="H116" s="55">
        <v>42799</v>
      </c>
      <c r="I116" s="224">
        <v>4</v>
      </c>
      <c r="J116" s="225"/>
      <c r="K116" s="54" t="s">
        <v>33</v>
      </c>
      <c r="L116" s="92"/>
    </row>
    <row r="117" spans="5:12" ht="34.200000000000003" thickBot="1">
      <c r="E117" s="52" t="s">
        <v>294</v>
      </c>
      <c r="F117" s="53" t="s">
        <v>250</v>
      </c>
      <c r="G117" s="55">
        <v>42799</v>
      </c>
      <c r="H117" s="55">
        <v>42799</v>
      </c>
      <c r="I117" s="224">
        <v>4</v>
      </c>
      <c r="J117" s="225"/>
      <c r="K117" s="54" t="s">
        <v>120</v>
      </c>
      <c r="L117" s="92"/>
    </row>
    <row r="118" spans="5:12" ht="17.399999999999999" thickBot="1">
      <c r="E118" s="52" t="s">
        <v>295</v>
      </c>
      <c r="F118" s="53" t="s">
        <v>251</v>
      </c>
      <c r="G118" s="55">
        <v>42799</v>
      </c>
      <c r="H118" s="55">
        <v>42799</v>
      </c>
      <c r="I118" s="224">
        <v>4</v>
      </c>
      <c r="J118" s="225"/>
      <c r="K118" s="54" t="s">
        <v>111</v>
      </c>
      <c r="L118" s="92"/>
    </row>
    <row r="119" spans="5:12" ht="34.200000000000003" thickBot="1">
      <c r="E119" s="52" t="s">
        <v>296</v>
      </c>
      <c r="F119" s="53" t="s">
        <v>252</v>
      </c>
      <c r="G119" s="55">
        <v>42799</v>
      </c>
      <c r="H119" s="55">
        <v>42799</v>
      </c>
      <c r="I119" s="224">
        <v>4</v>
      </c>
      <c r="J119" s="225"/>
      <c r="K119" s="54" t="s">
        <v>33</v>
      </c>
      <c r="L119" s="92"/>
    </row>
    <row r="120" spans="5:12" ht="17.399999999999999" thickBot="1">
      <c r="E120" s="72" t="s">
        <v>218</v>
      </c>
      <c r="F120" s="73" t="s">
        <v>16</v>
      </c>
      <c r="G120" s="81">
        <v>42830</v>
      </c>
      <c r="H120" s="81">
        <v>42860</v>
      </c>
      <c r="I120" s="226">
        <f>SUM(I121:J122)</f>
        <v>16</v>
      </c>
      <c r="J120" s="227"/>
      <c r="K120" s="76"/>
      <c r="L120" s="92"/>
    </row>
    <row r="121" spans="5:12" ht="51" thickBot="1">
      <c r="E121" s="52" t="s">
        <v>219</v>
      </c>
      <c r="F121" s="53" t="s">
        <v>220</v>
      </c>
      <c r="G121" s="55">
        <v>42830</v>
      </c>
      <c r="H121" s="55">
        <v>42830</v>
      </c>
      <c r="I121" s="224">
        <v>8</v>
      </c>
      <c r="J121" s="225"/>
      <c r="K121" s="54" t="s">
        <v>93</v>
      </c>
      <c r="L121" s="92"/>
    </row>
    <row r="122" spans="5:12" ht="51" thickBot="1">
      <c r="E122" s="52" t="s">
        <v>221</v>
      </c>
      <c r="F122" s="53" t="s">
        <v>222</v>
      </c>
      <c r="G122" s="55">
        <v>42860</v>
      </c>
      <c r="H122" s="55">
        <v>42860</v>
      </c>
      <c r="I122" s="224">
        <v>8</v>
      </c>
      <c r="J122" s="225"/>
      <c r="K122" s="54" t="s">
        <v>93</v>
      </c>
      <c r="L122" s="93"/>
    </row>
    <row r="123" spans="5:12" ht="17.399999999999999" thickBot="1">
      <c r="E123" s="234" t="s">
        <v>223</v>
      </c>
      <c r="F123" s="235"/>
      <c r="G123" s="235"/>
      <c r="H123" s="235"/>
      <c r="I123" s="236"/>
      <c r="J123" s="226">
        <f>SUM(I4,I7,I18,I54)</f>
        <v>626</v>
      </c>
      <c r="K123" s="237"/>
      <c r="L123" s="227"/>
    </row>
  </sheetData>
  <mergeCells count="94"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3.8"/>
  <cols>
    <col min="2" max="2" width="37.8984375" customWidth="1"/>
    <col min="3" max="3" width="10.19921875" bestFit="1" customWidth="1"/>
    <col min="4" max="4" width="19.59765625" customWidth="1"/>
    <col min="6" max="6" width="27.59765625" customWidth="1"/>
  </cols>
  <sheetData>
    <row r="1" spans="1:6" ht="51" thickBot="1">
      <c r="A1" s="44" t="s">
        <v>84</v>
      </c>
      <c r="B1" s="45" t="s">
        <v>85</v>
      </c>
      <c r="C1" s="45" t="s">
        <v>86</v>
      </c>
      <c r="D1" s="45" t="s">
        <v>87</v>
      </c>
      <c r="E1" s="46" t="s">
        <v>88</v>
      </c>
      <c r="F1" s="45" t="s">
        <v>89</v>
      </c>
    </row>
    <row r="2" spans="1:6" ht="17.399999999999999" thickBot="1">
      <c r="A2" s="47">
        <v>1</v>
      </c>
      <c r="B2" s="48" t="s">
        <v>90</v>
      </c>
      <c r="C2" s="49">
        <v>42583</v>
      </c>
      <c r="D2" s="49">
        <v>42586</v>
      </c>
      <c r="E2" s="50">
        <v>16</v>
      </c>
      <c r="F2" s="51"/>
    </row>
    <row r="3" spans="1:6" ht="34.200000000000003" thickBot="1">
      <c r="A3" s="52">
        <v>1.1000000000000001</v>
      </c>
      <c r="B3" s="53" t="s">
        <v>91</v>
      </c>
      <c r="C3" s="54" t="s">
        <v>92</v>
      </c>
      <c r="D3" s="55">
        <v>42858</v>
      </c>
      <c r="E3" s="54">
        <v>8</v>
      </c>
      <c r="F3" s="54" t="s">
        <v>93</v>
      </c>
    </row>
    <row r="4" spans="1:6" ht="17.399999999999999" thickBot="1">
      <c r="A4" s="52">
        <v>1.2</v>
      </c>
      <c r="B4" s="53" t="s">
        <v>94</v>
      </c>
      <c r="C4" s="55">
        <v>42919</v>
      </c>
      <c r="D4" s="55">
        <v>42950</v>
      </c>
      <c r="E4" s="54">
        <v>8</v>
      </c>
      <c r="F4" s="54" t="s">
        <v>95</v>
      </c>
    </row>
    <row r="5" spans="1:6" ht="17.399999999999999" thickBot="1">
      <c r="A5" s="47">
        <v>2</v>
      </c>
      <c r="B5" s="48" t="s">
        <v>96</v>
      </c>
      <c r="C5" s="56">
        <v>42950</v>
      </c>
      <c r="D5" s="57" t="s">
        <v>97</v>
      </c>
      <c r="E5" s="50">
        <f>SUM(E6:E12)</f>
        <v>92</v>
      </c>
      <c r="F5" s="51"/>
    </row>
    <row r="6" spans="1:6" ht="17.399999999999999" thickBot="1">
      <c r="A6" s="52">
        <v>2.1</v>
      </c>
      <c r="B6" s="53" t="s">
        <v>98</v>
      </c>
      <c r="C6" s="55">
        <v>42950</v>
      </c>
      <c r="D6" s="55">
        <v>42970</v>
      </c>
      <c r="E6" s="54">
        <v>8</v>
      </c>
      <c r="F6" s="54" t="s">
        <v>93</v>
      </c>
    </row>
    <row r="7" spans="1:6" ht="17.399999999999999" thickBot="1">
      <c r="A7" s="52">
        <v>2.2000000000000002</v>
      </c>
      <c r="B7" s="53" t="s">
        <v>99</v>
      </c>
      <c r="C7" s="55">
        <v>42950</v>
      </c>
      <c r="D7" s="55">
        <v>43011</v>
      </c>
      <c r="E7" s="54">
        <v>24</v>
      </c>
      <c r="F7" s="54" t="s">
        <v>93</v>
      </c>
    </row>
    <row r="8" spans="1:6" ht="17.399999999999999" thickBot="1">
      <c r="A8" s="52">
        <v>2.2999999999999998</v>
      </c>
      <c r="B8" s="53" t="s">
        <v>100</v>
      </c>
      <c r="C8" s="55">
        <v>42981</v>
      </c>
      <c r="D8" s="55">
        <v>43011</v>
      </c>
      <c r="E8" s="54">
        <v>12</v>
      </c>
      <c r="F8" s="54" t="s">
        <v>93</v>
      </c>
    </row>
    <row r="9" spans="1:6" ht="17.399999999999999" thickBot="1">
      <c r="A9" s="52">
        <v>2.4</v>
      </c>
      <c r="B9" s="53" t="s">
        <v>101</v>
      </c>
      <c r="C9" s="55">
        <v>43042</v>
      </c>
      <c r="D9" s="55">
        <v>43042</v>
      </c>
      <c r="E9" s="54">
        <v>8</v>
      </c>
      <c r="F9" s="54" t="s">
        <v>93</v>
      </c>
    </row>
    <row r="10" spans="1:6" ht="34.200000000000003" thickBot="1">
      <c r="A10" s="52">
        <v>2.5</v>
      </c>
      <c r="B10" s="53" t="s">
        <v>102</v>
      </c>
      <c r="C10" s="54" t="s">
        <v>103</v>
      </c>
      <c r="D10" s="54" t="s">
        <v>104</v>
      </c>
      <c r="E10" s="54">
        <v>24</v>
      </c>
      <c r="F10" s="54" t="s">
        <v>93</v>
      </c>
    </row>
    <row r="11" spans="1:6" ht="34.200000000000003" thickBot="1">
      <c r="A11" s="52">
        <v>2.6</v>
      </c>
      <c r="B11" s="53" t="s">
        <v>101</v>
      </c>
      <c r="C11" s="54" t="s">
        <v>105</v>
      </c>
      <c r="D11" s="58">
        <v>42598</v>
      </c>
      <c r="E11" s="54">
        <v>8</v>
      </c>
      <c r="F11" s="54" t="s">
        <v>93</v>
      </c>
    </row>
    <row r="12" spans="1:6" ht="34.200000000000003" thickBot="1">
      <c r="A12" s="52">
        <v>2.8</v>
      </c>
      <c r="B12" s="53" t="s">
        <v>101</v>
      </c>
      <c r="C12" s="54" t="s">
        <v>97</v>
      </c>
      <c r="D12" s="54" t="s">
        <v>97</v>
      </c>
      <c r="E12" s="54">
        <v>8</v>
      </c>
      <c r="F12" s="54" t="s">
        <v>93</v>
      </c>
    </row>
    <row r="14" spans="1:6" ht="16.2" thickBot="1">
      <c r="A14" s="59"/>
    </row>
    <row r="15" spans="1:6" ht="34.200000000000003" thickBot="1">
      <c r="A15" s="60">
        <v>3</v>
      </c>
      <c r="B15" s="61" t="s">
        <v>106</v>
      </c>
      <c r="C15" s="62" t="s">
        <v>97</v>
      </c>
      <c r="D15" s="63">
        <v>43013</v>
      </c>
      <c r="E15" s="64"/>
      <c r="F15" s="65"/>
    </row>
    <row r="16" spans="1:6" ht="34.200000000000003" thickBot="1">
      <c r="A16" s="66">
        <v>3.1</v>
      </c>
      <c r="B16" s="67" t="s">
        <v>14</v>
      </c>
      <c r="C16" s="68" t="s">
        <v>97</v>
      </c>
      <c r="D16" s="69">
        <v>42770</v>
      </c>
      <c r="E16" s="70">
        <f>SUM(E17,E18,E19,E20,E23,E27,E30,E33,E36,E39)</f>
        <v>100</v>
      </c>
      <c r="F16" s="71"/>
    </row>
    <row r="17" spans="1:6" ht="34.200000000000003" thickBot="1">
      <c r="A17" s="52" t="s">
        <v>107</v>
      </c>
      <c r="B17" s="53" t="s">
        <v>108</v>
      </c>
      <c r="C17" s="54" t="s">
        <v>97</v>
      </c>
      <c r="D17" s="54" t="s">
        <v>97</v>
      </c>
      <c r="E17" s="54">
        <v>8</v>
      </c>
      <c r="F17" s="54" t="s">
        <v>93</v>
      </c>
    </row>
    <row r="18" spans="1:6" ht="34.200000000000003" thickBot="1">
      <c r="A18" s="52" t="s">
        <v>109</v>
      </c>
      <c r="B18" s="53" t="s">
        <v>110</v>
      </c>
      <c r="C18" s="54" t="s">
        <v>97</v>
      </c>
      <c r="D18" s="54" t="s">
        <v>97</v>
      </c>
      <c r="E18" s="54">
        <v>4</v>
      </c>
      <c r="F18" s="54" t="s">
        <v>111</v>
      </c>
    </row>
    <row r="19" spans="1:6" ht="34.200000000000003" thickBot="1">
      <c r="A19" s="52" t="s">
        <v>112</v>
      </c>
      <c r="B19" s="53" t="s">
        <v>113</v>
      </c>
      <c r="C19" s="54" t="s">
        <v>114</v>
      </c>
      <c r="D19" s="54" t="s">
        <v>114</v>
      </c>
      <c r="E19" s="54">
        <v>4</v>
      </c>
      <c r="F19" s="54" t="s">
        <v>33</v>
      </c>
    </row>
    <row r="20" spans="1:6" ht="34.200000000000003" thickBot="1">
      <c r="A20" s="72" t="s">
        <v>115</v>
      </c>
      <c r="B20" s="73" t="s">
        <v>116</v>
      </c>
      <c r="C20" s="74" t="s">
        <v>117</v>
      </c>
      <c r="D20" s="74" t="s">
        <v>118</v>
      </c>
      <c r="E20" s="74">
        <f>SUM(E21:E22)</f>
        <v>12</v>
      </c>
      <c r="F20" s="75"/>
    </row>
    <row r="21" spans="1:6" ht="34.200000000000003" thickBot="1">
      <c r="A21" s="52" t="s">
        <v>119</v>
      </c>
      <c r="B21" s="53" t="s">
        <v>34</v>
      </c>
      <c r="C21" s="54" t="s">
        <v>117</v>
      </c>
      <c r="D21" s="54" t="s">
        <v>117</v>
      </c>
      <c r="E21" s="54">
        <v>8</v>
      </c>
      <c r="F21" s="54" t="s">
        <v>120</v>
      </c>
    </row>
    <row r="22" spans="1:6" ht="34.200000000000003" thickBot="1">
      <c r="A22" s="52" t="s">
        <v>121</v>
      </c>
      <c r="B22" s="53" t="s">
        <v>35</v>
      </c>
      <c r="C22" s="54" t="s">
        <v>118</v>
      </c>
      <c r="D22" s="54" t="s">
        <v>118</v>
      </c>
      <c r="E22" s="54">
        <v>4</v>
      </c>
      <c r="F22" s="54" t="s">
        <v>33</v>
      </c>
    </row>
    <row r="23" spans="1:6" ht="34.200000000000003" thickBot="1">
      <c r="A23" s="72" t="s">
        <v>122</v>
      </c>
      <c r="B23" s="73" t="s">
        <v>123</v>
      </c>
      <c r="C23" s="74" t="s">
        <v>124</v>
      </c>
      <c r="D23" s="74" t="s">
        <v>124</v>
      </c>
      <c r="E23" s="74">
        <v>8</v>
      </c>
      <c r="F23" s="76"/>
    </row>
    <row r="24" spans="1:6" ht="34.200000000000003" thickBot="1">
      <c r="A24" s="52" t="s">
        <v>125</v>
      </c>
      <c r="B24" s="53" t="s">
        <v>36</v>
      </c>
      <c r="C24" s="54" t="s">
        <v>124</v>
      </c>
      <c r="D24" s="54" t="s">
        <v>124</v>
      </c>
      <c r="E24" s="54">
        <v>4</v>
      </c>
      <c r="F24" s="54" t="s">
        <v>120</v>
      </c>
    </row>
    <row r="25" spans="1:6" ht="34.200000000000003" thickBot="1">
      <c r="A25" s="52" t="s">
        <v>126</v>
      </c>
      <c r="B25" s="53" t="s">
        <v>37</v>
      </c>
      <c r="C25" s="54" t="s">
        <v>127</v>
      </c>
      <c r="D25" s="54" t="s">
        <v>127</v>
      </c>
      <c r="E25" s="54">
        <v>4</v>
      </c>
      <c r="F25" s="54" t="s">
        <v>33</v>
      </c>
    </row>
    <row r="26" spans="1:6" ht="16.2" thickBot="1">
      <c r="A26" s="59"/>
    </row>
    <row r="27" spans="1:6" ht="34.200000000000003" thickBot="1">
      <c r="A27" s="77" t="s">
        <v>128</v>
      </c>
      <c r="B27" s="78" t="s">
        <v>129</v>
      </c>
      <c r="C27" s="79" t="s">
        <v>124</v>
      </c>
      <c r="D27" s="79" t="s">
        <v>130</v>
      </c>
      <c r="E27" s="79">
        <v>16</v>
      </c>
      <c r="F27" s="80"/>
    </row>
    <row r="28" spans="1:6" ht="34.200000000000003" thickBot="1">
      <c r="A28" s="52" t="s">
        <v>131</v>
      </c>
      <c r="B28" s="53" t="s">
        <v>38</v>
      </c>
      <c r="C28" s="54" t="s">
        <v>124</v>
      </c>
      <c r="D28" s="54" t="s">
        <v>130</v>
      </c>
      <c r="E28" s="54">
        <v>8</v>
      </c>
      <c r="F28" s="54" t="s">
        <v>120</v>
      </c>
    </row>
    <row r="29" spans="1:6" ht="34.200000000000003" thickBot="1">
      <c r="A29" s="52" t="s">
        <v>132</v>
      </c>
      <c r="B29" s="53" t="s">
        <v>39</v>
      </c>
      <c r="C29" s="54" t="s">
        <v>124</v>
      </c>
      <c r="D29" s="54" t="s">
        <v>130</v>
      </c>
      <c r="E29" s="54">
        <v>8</v>
      </c>
      <c r="F29" s="54" t="s">
        <v>33</v>
      </c>
    </row>
    <row r="30" spans="1:6" ht="34.200000000000003" thickBot="1">
      <c r="A30" s="72" t="s">
        <v>133</v>
      </c>
      <c r="B30" s="73" t="s">
        <v>134</v>
      </c>
      <c r="C30" s="74" t="s">
        <v>135</v>
      </c>
      <c r="D30" s="74" t="s">
        <v>135</v>
      </c>
      <c r="E30" s="74">
        <v>8</v>
      </c>
      <c r="F30" s="76"/>
    </row>
    <row r="31" spans="1:6" ht="34.200000000000003" thickBot="1">
      <c r="A31" s="52" t="s">
        <v>136</v>
      </c>
      <c r="B31" s="53" t="s">
        <v>40</v>
      </c>
      <c r="C31" s="54" t="s">
        <v>135</v>
      </c>
      <c r="D31" s="54" t="s">
        <v>135</v>
      </c>
      <c r="E31" s="54">
        <v>4</v>
      </c>
      <c r="F31" s="54" t="s">
        <v>33</v>
      </c>
    </row>
    <row r="32" spans="1:6" ht="34.200000000000003" thickBot="1">
      <c r="A32" s="52" t="s">
        <v>137</v>
      </c>
      <c r="B32" s="53" t="s">
        <v>41</v>
      </c>
      <c r="C32" s="54" t="s">
        <v>135</v>
      </c>
      <c r="D32" s="54" t="s">
        <v>135</v>
      </c>
      <c r="E32" s="54">
        <v>4</v>
      </c>
      <c r="F32" s="54" t="s">
        <v>111</v>
      </c>
    </row>
    <row r="33" spans="1:6" ht="34.200000000000003" thickBot="1">
      <c r="A33" s="72" t="s">
        <v>138</v>
      </c>
      <c r="B33" s="73" t="s">
        <v>139</v>
      </c>
      <c r="C33" s="74" t="s">
        <v>140</v>
      </c>
      <c r="D33" s="74" t="s">
        <v>140</v>
      </c>
      <c r="E33" s="74">
        <v>16</v>
      </c>
      <c r="F33" s="76"/>
    </row>
    <row r="34" spans="1:6" ht="34.200000000000003" thickBot="1">
      <c r="A34" s="52" t="s">
        <v>141</v>
      </c>
      <c r="B34" s="53" t="s">
        <v>42</v>
      </c>
      <c r="C34" s="54" t="s">
        <v>140</v>
      </c>
      <c r="D34" s="54" t="s">
        <v>140</v>
      </c>
      <c r="E34" s="54">
        <v>8</v>
      </c>
      <c r="F34" s="54" t="s">
        <v>120</v>
      </c>
    </row>
    <row r="35" spans="1:6" ht="34.200000000000003" thickBot="1">
      <c r="A35" s="52" t="s">
        <v>142</v>
      </c>
      <c r="B35" s="53" t="s">
        <v>43</v>
      </c>
      <c r="C35" s="54" t="s">
        <v>140</v>
      </c>
      <c r="D35" s="54" t="s">
        <v>140</v>
      </c>
      <c r="E35" s="54">
        <v>8</v>
      </c>
      <c r="F35" s="54" t="s">
        <v>33</v>
      </c>
    </row>
    <row r="36" spans="1:6" ht="34.200000000000003" thickBot="1">
      <c r="A36" s="72" t="s">
        <v>143</v>
      </c>
      <c r="B36" s="73" t="s">
        <v>11</v>
      </c>
      <c r="C36" s="74" t="s">
        <v>144</v>
      </c>
      <c r="D36" s="74" t="s">
        <v>144</v>
      </c>
      <c r="E36" s="74">
        <v>8</v>
      </c>
      <c r="F36" s="76"/>
    </row>
    <row r="37" spans="1:6" ht="34.200000000000003" thickBot="1">
      <c r="A37" s="52" t="s">
        <v>145</v>
      </c>
      <c r="B37" s="53" t="s">
        <v>44</v>
      </c>
      <c r="C37" s="54" t="s">
        <v>144</v>
      </c>
      <c r="D37" s="54" t="s">
        <v>144</v>
      </c>
      <c r="E37" s="54">
        <v>4</v>
      </c>
      <c r="F37" s="54" t="s">
        <v>33</v>
      </c>
    </row>
    <row r="38" spans="1:6" ht="34.200000000000003" thickBot="1">
      <c r="A38" s="52" t="s">
        <v>146</v>
      </c>
      <c r="B38" s="53" t="s">
        <v>45</v>
      </c>
      <c r="C38" s="54" t="s">
        <v>144</v>
      </c>
      <c r="D38" s="54" t="s">
        <v>144</v>
      </c>
      <c r="E38" s="54">
        <v>4</v>
      </c>
      <c r="F38" s="76" t="s">
        <v>111</v>
      </c>
    </row>
    <row r="39" spans="1:6" ht="17.399999999999999" thickBot="1">
      <c r="A39" s="72" t="s">
        <v>147</v>
      </c>
      <c r="B39" s="73" t="s">
        <v>148</v>
      </c>
      <c r="C39" s="81">
        <v>42739</v>
      </c>
      <c r="D39" s="81">
        <v>42770</v>
      </c>
      <c r="E39" s="74">
        <v>16</v>
      </c>
      <c r="F39" s="76"/>
    </row>
    <row r="40" spans="1:6" ht="17.399999999999999" thickBot="1">
      <c r="A40" s="52" t="s">
        <v>149</v>
      </c>
      <c r="B40" s="53" t="s">
        <v>150</v>
      </c>
      <c r="C40" s="55">
        <v>42739</v>
      </c>
      <c r="D40" s="55">
        <v>42739</v>
      </c>
      <c r="E40" s="54">
        <v>8</v>
      </c>
      <c r="F40" s="54" t="s">
        <v>93</v>
      </c>
    </row>
    <row r="41" spans="1:6" ht="17.399999999999999" thickBot="1">
      <c r="A41" s="52" t="s">
        <v>151</v>
      </c>
      <c r="B41" s="53" t="s">
        <v>152</v>
      </c>
      <c r="C41" s="55">
        <v>42770</v>
      </c>
      <c r="D41" s="55">
        <v>42770</v>
      </c>
      <c r="E41" s="54">
        <v>8</v>
      </c>
      <c r="F41" s="54" t="s">
        <v>93</v>
      </c>
    </row>
    <row r="42" spans="1:6" ht="17.399999999999999" thickBot="1">
      <c r="A42" s="66">
        <v>3.2</v>
      </c>
      <c r="B42" s="67" t="s">
        <v>20</v>
      </c>
      <c r="C42" s="69">
        <v>42920</v>
      </c>
      <c r="D42" s="69">
        <v>42860</v>
      </c>
      <c r="E42" s="70">
        <f>SUM(E43,E44,E45,E46,E53,E60,E67,E74,E81,E88)</f>
        <v>270</v>
      </c>
      <c r="F42" s="82"/>
    </row>
    <row r="43" spans="1:6" ht="17.399999999999999" thickBot="1">
      <c r="A43" s="52" t="s">
        <v>153</v>
      </c>
      <c r="B43" s="53" t="s">
        <v>108</v>
      </c>
      <c r="C43" s="55">
        <v>42920</v>
      </c>
      <c r="D43" s="55">
        <v>42920</v>
      </c>
      <c r="E43" s="54">
        <v>8</v>
      </c>
      <c r="F43" s="54" t="s">
        <v>93</v>
      </c>
    </row>
    <row r="44" spans="1:6" ht="17.399999999999999" thickBot="1">
      <c r="A44" s="52" t="s">
        <v>154</v>
      </c>
      <c r="B44" s="53" t="s">
        <v>155</v>
      </c>
      <c r="C44" s="55">
        <v>42920</v>
      </c>
      <c r="D44" s="55">
        <v>42920</v>
      </c>
      <c r="E44" s="54">
        <v>4</v>
      </c>
      <c r="F44" s="54" t="s">
        <v>111</v>
      </c>
    </row>
    <row r="45" spans="1:6" ht="17.399999999999999" thickBot="1">
      <c r="A45" s="52" t="s">
        <v>156</v>
      </c>
      <c r="B45" s="53" t="s">
        <v>157</v>
      </c>
      <c r="C45" s="55">
        <v>42951</v>
      </c>
      <c r="D45" s="55">
        <v>42951</v>
      </c>
      <c r="E45" s="54">
        <v>8</v>
      </c>
      <c r="F45" s="54" t="s">
        <v>111</v>
      </c>
    </row>
    <row r="46" spans="1:6" ht="34.200000000000003" thickBot="1">
      <c r="A46" s="72" t="s">
        <v>158</v>
      </c>
      <c r="B46" s="73" t="s">
        <v>9</v>
      </c>
      <c r="C46" s="74" t="s">
        <v>159</v>
      </c>
      <c r="D46" s="74" t="s">
        <v>160</v>
      </c>
      <c r="E46" s="74">
        <v>24</v>
      </c>
      <c r="F46" s="76"/>
    </row>
    <row r="47" spans="1:6" ht="34.200000000000003" thickBot="1">
      <c r="A47" s="52" t="s">
        <v>161</v>
      </c>
      <c r="B47" s="53" t="s">
        <v>48</v>
      </c>
      <c r="C47" s="54" t="s">
        <v>159</v>
      </c>
      <c r="D47" s="54" t="s">
        <v>159</v>
      </c>
      <c r="E47" s="54">
        <v>4</v>
      </c>
      <c r="F47" s="54" t="s">
        <v>33</v>
      </c>
    </row>
    <row r="48" spans="1:6" ht="34.200000000000003" thickBot="1">
      <c r="A48" s="52" t="s">
        <v>162</v>
      </c>
      <c r="B48" s="53" t="s">
        <v>49</v>
      </c>
      <c r="C48" s="54" t="s">
        <v>159</v>
      </c>
      <c r="D48" s="54" t="s">
        <v>159</v>
      </c>
      <c r="E48" s="54">
        <v>4</v>
      </c>
      <c r="F48" s="54" t="s">
        <v>120</v>
      </c>
    </row>
    <row r="49" spans="1:6" ht="34.200000000000003" thickBot="1">
      <c r="A49" s="52" t="s">
        <v>163</v>
      </c>
      <c r="B49" s="53" t="s">
        <v>50</v>
      </c>
      <c r="C49" s="54" t="s">
        <v>159</v>
      </c>
      <c r="D49" s="54" t="s">
        <v>159</v>
      </c>
      <c r="E49" s="54">
        <v>4</v>
      </c>
      <c r="F49" s="54" t="s">
        <v>111</v>
      </c>
    </row>
    <row r="50" spans="1:6" ht="34.200000000000003" thickBot="1">
      <c r="A50" s="52" t="s">
        <v>164</v>
      </c>
      <c r="B50" s="53" t="s">
        <v>51</v>
      </c>
      <c r="C50" s="54" t="s">
        <v>160</v>
      </c>
      <c r="D50" s="54" t="s">
        <v>160</v>
      </c>
      <c r="E50" s="54">
        <v>4</v>
      </c>
      <c r="F50" s="54" t="s">
        <v>111</v>
      </c>
    </row>
    <row r="51" spans="1:6" ht="34.200000000000003" thickBot="1">
      <c r="A51" s="52" t="s">
        <v>165</v>
      </c>
      <c r="B51" s="53" t="s">
        <v>52</v>
      </c>
      <c r="C51" s="54" t="s">
        <v>160</v>
      </c>
      <c r="D51" s="54" t="s">
        <v>160</v>
      </c>
      <c r="E51" s="54">
        <v>4</v>
      </c>
      <c r="F51" s="54" t="s">
        <v>166</v>
      </c>
    </row>
    <row r="52" spans="1:6" ht="34.200000000000003" thickBot="1">
      <c r="A52" s="52" t="s">
        <v>167</v>
      </c>
      <c r="B52" s="53" t="s">
        <v>53</v>
      </c>
      <c r="C52" s="54" t="s">
        <v>160</v>
      </c>
      <c r="D52" s="54" t="s">
        <v>160</v>
      </c>
      <c r="E52" s="54">
        <v>4</v>
      </c>
      <c r="F52" s="54" t="s">
        <v>33</v>
      </c>
    </row>
    <row r="53" spans="1:6" ht="34.200000000000003" thickBot="1">
      <c r="A53" s="72" t="s">
        <v>168</v>
      </c>
      <c r="B53" s="73" t="s">
        <v>169</v>
      </c>
      <c r="C53" s="74" t="s">
        <v>170</v>
      </c>
      <c r="D53" s="74" t="s">
        <v>171</v>
      </c>
      <c r="E53" s="74">
        <f>SUM(E54:E59)</f>
        <v>24</v>
      </c>
      <c r="F53" s="76"/>
    </row>
    <row r="54" spans="1:6" ht="34.200000000000003" thickBot="1">
      <c r="A54" s="52" t="s">
        <v>172</v>
      </c>
      <c r="B54" s="53" t="s">
        <v>54</v>
      </c>
      <c r="C54" s="54" t="s">
        <v>170</v>
      </c>
      <c r="D54" s="54" t="s">
        <v>170</v>
      </c>
      <c r="E54" s="54">
        <v>4</v>
      </c>
      <c r="F54" s="54" t="s">
        <v>33</v>
      </c>
    </row>
    <row r="55" spans="1:6" ht="34.200000000000003" thickBot="1">
      <c r="A55" s="52" t="s">
        <v>173</v>
      </c>
      <c r="B55" s="53" t="s">
        <v>55</v>
      </c>
      <c r="C55" s="54" t="s">
        <v>170</v>
      </c>
      <c r="D55" s="54" t="s">
        <v>170</v>
      </c>
      <c r="E55" s="54">
        <v>4</v>
      </c>
      <c r="F55" s="54" t="s">
        <v>120</v>
      </c>
    </row>
    <row r="56" spans="1:6" ht="34.200000000000003" thickBot="1">
      <c r="A56" s="52" t="s">
        <v>174</v>
      </c>
      <c r="B56" s="53" t="s">
        <v>56</v>
      </c>
      <c r="C56" s="54" t="s">
        <v>170</v>
      </c>
      <c r="D56" s="54" t="s">
        <v>170</v>
      </c>
      <c r="E56" s="54">
        <v>4</v>
      </c>
      <c r="F56" s="54" t="s">
        <v>111</v>
      </c>
    </row>
    <row r="57" spans="1:6" ht="34.200000000000003" thickBot="1">
      <c r="A57" s="52" t="s">
        <v>175</v>
      </c>
      <c r="B57" s="53" t="s">
        <v>57</v>
      </c>
      <c r="C57" s="54" t="s">
        <v>171</v>
      </c>
      <c r="D57" s="54" t="s">
        <v>171</v>
      </c>
      <c r="E57" s="54">
        <v>4</v>
      </c>
      <c r="F57" s="54" t="s">
        <v>111</v>
      </c>
    </row>
    <row r="58" spans="1:6" ht="34.200000000000003" thickBot="1">
      <c r="A58" s="52" t="s">
        <v>176</v>
      </c>
      <c r="B58" s="53" t="s">
        <v>58</v>
      </c>
      <c r="C58" s="54" t="s">
        <v>171</v>
      </c>
      <c r="D58" s="54" t="s">
        <v>171</v>
      </c>
      <c r="E58" s="54">
        <v>4</v>
      </c>
      <c r="F58" s="54" t="s">
        <v>120</v>
      </c>
    </row>
    <row r="59" spans="1:6" ht="34.200000000000003" thickBot="1">
      <c r="A59" s="52" t="s">
        <v>177</v>
      </c>
      <c r="B59" s="53" t="s">
        <v>59</v>
      </c>
      <c r="C59" s="54" t="s">
        <v>171</v>
      </c>
      <c r="D59" s="54" t="s">
        <v>171</v>
      </c>
      <c r="E59" s="54">
        <v>4</v>
      </c>
      <c r="F59" s="54" t="s">
        <v>33</v>
      </c>
    </row>
    <row r="60" spans="1:6" ht="34.200000000000003" thickBot="1">
      <c r="A60" s="72" t="s">
        <v>178</v>
      </c>
      <c r="B60" s="73" t="s">
        <v>179</v>
      </c>
      <c r="C60" s="74" t="s">
        <v>180</v>
      </c>
      <c r="D60" s="74" t="s">
        <v>181</v>
      </c>
      <c r="E60" s="83">
        <f>SUM(E61:E66)</f>
        <v>84</v>
      </c>
      <c r="F60" s="76"/>
    </row>
    <row r="61" spans="1:6" ht="34.200000000000003" thickBot="1">
      <c r="A61" s="52" t="s">
        <v>182</v>
      </c>
      <c r="B61" s="53" t="s">
        <v>60</v>
      </c>
      <c r="C61" s="54" t="s">
        <v>180</v>
      </c>
      <c r="D61" s="54" t="s">
        <v>183</v>
      </c>
      <c r="E61" s="54">
        <v>12</v>
      </c>
      <c r="F61" s="54" t="s">
        <v>33</v>
      </c>
    </row>
    <row r="62" spans="1:6" ht="34.200000000000003" thickBot="1">
      <c r="A62" s="52" t="s">
        <v>184</v>
      </c>
      <c r="B62" s="53" t="s">
        <v>61</v>
      </c>
      <c r="C62" s="54" t="s">
        <v>180</v>
      </c>
      <c r="D62" s="54" t="s">
        <v>183</v>
      </c>
      <c r="E62" s="54">
        <v>12</v>
      </c>
      <c r="F62" s="54" t="s">
        <v>120</v>
      </c>
    </row>
    <row r="63" spans="1:6" ht="34.200000000000003" thickBot="1">
      <c r="A63" s="52" t="s">
        <v>185</v>
      </c>
      <c r="B63" s="53" t="s">
        <v>62</v>
      </c>
      <c r="C63" s="54" t="s">
        <v>180</v>
      </c>
      <c r="D63" s="54" t="s">
        <v>186</v>
      </c>
      <c r="E63" s="54">
        <v>20</v>
      </c>
      <c r="F63" s="54" t="s">
        <v>111</v>
      </c>
    </row>
    <row r="64" spans="1:6" ht="34.200000000000003" thickBot="1">
      <c r="A64" s="52" t="s">
        <v>187</v>
      </c>
      <c r="B64" s="53" t="s">
        <v>63</v>
      </c>
      <c r="C64" s="54" t="s">
        <v>188</v>
      </c>
      <c r="D64" s="54" t="s">
        <v>181</v>
      </c>
      <c r="E64" s="54">
        <v>12</v>
      </c>
      <c r="F64" s="54" t="s">
        <v>111</v>
      </c>
    </row>
    <row r="65" spans="1:6" ht="34.200000000000003" thickBot="1">
      <c r="A65" s="52" t="s">
        <v>189</v>
      </c>
      <c r="B65" s="53" t="s">
        <v>64</v>
      </c>
      <c r="C65" s="54" t="s">
        <v>190</v>
      </c>
      <c r="D65" s="54" t="s">
        <v>181</v>
      </c>
      <c r="E65" s="54">
        <v>16</v>
      </c>
      <c r="F65" s="54" t="s">
        <v>120</v>
      </c>
    </row>
    <row r="66" spans="1:6" ht="34.200000000000003" thickBot="1">
      <c r="A66" s="52" t="s">
        <v>191</v>
      </c>
      <c r="B66" s="53" t="s">
        <v>65</v>
      </c>
      <c r="C66" s="54" t="s">
        <v>190</v>
      </c>
      <c r="D66" s="54" t="s">
        <v>181</v>
      </c>
      <c r="E66" s="54">
        <v>12</v>
      </c>
      <c r="F66" s="54" t="s">
        <v>33</v>
      </c>
    </row>
    <row r="67" spans="1:6" ht="34.200000000000003" thickBot="1">
      <c r="A67" s="72" t="s">
        <v>192</v>
      </c>
      <c r="B67" s="73" t="s">
        <v>193</v>
      </c>
      <c r="C67" s="74" t="s">
        <v>194</v>
      </c>
      <c r="D67" s="74" t="s">
        <v>194</v>
      </c>
      <c r="E67" s="74">
        <f>SUM(E68:E73)</f>
        <v>28</v>
      </c>
      <c r="F67" s="76"/>
    </row>
    <row r="68" spans="1:6" ht="34.200000000000003" thickBot="1">
      <c r="A68" s="52" t="s">
        <v>195</v>
      </c>
      <c r="B68" s="53" t="s">
        <v>66</v>
      </c>
      <c r="C68" s="54" t="s">
        <v>194</v>
      </c>
      <c r="D68" s="54" t="s">
        <v>194</v>
      </c>
      <c r="E68" s="54">
        <v>4</v>
      </c>
      <c r="F68" s="54" t="s">
        <v>120</v>
      </c>
    </row>
    <row r="69" spans="1:6" ht="34.200000000000003" thickBot="1">
      <c r="A69" s="52" t="s">
        <v>196</v>
      </c>
      <c r="B69" s="53" t="s">
        <v>67</v>
      </c>
      <c r="C69" s="54" t="s">
        <v>194</v>
      </c>
      <c r="D69" s="54" t="s">
        <v>194</v>
      </c>
      <c r="E69" s="54">
        <v>4</v>
      </c>
      <c r="F69" s="54" t="s">
        <v>111</v>
      </c>
    </row>
    <row r="70" spans="1:6" ht="34.200000000000003" thickBot="1">
      <c r="A70" s="52" t="s">
        <v>197</v>
      </c>
      <c r="B70" s="53" t="s">
        <v>68</v>
      </c>
      <c r="C70" s="54" t="s">
        <v>194</v>
      </c>
      <c r="D70" s="54" t="s">
        <v>194</v>
      </c>
      <c r="E70" s="54">
        <v>8</v>
      </c>
      <c r="F70" s="54" t="s">
        <v>198</v>
      </c>
    </row>
    <row r="71" spans="1:6" ht="34.200000000000003" thickBot="1">
      <c r="A71" s="52" t="s">
        <v>199</v>
      </c>
      <c r="B71" s="53" t="s">
        <v>69</v>
      </c>
      <c r="C71" s="54" t="s">
        <v>194</v>
      </c>
      <c r="D71" s="54" t="s">
        <v>194</v>
      </c>
      <c r="E71" s="54">
        <v>4</v>
      </c>
      <c r="F71" s="54" t="s">
        <v>33</v>
      </c>
    </row>
    <row r="72" spans="1:6" ht="34.200000000000003" thickBot="1">
      <c r="A72" s="52" t="s">
        <v>200</v>
      </c>
      <c r="B72" s="53" t="s">
        <v>70</v>
      </c>
      <c r="C72" s="54" t="s">
        <v>194</v>
      </c>
      <c r="D72" s="54" t="s">
        <v>194</v>
      </c>
      <c r="E72" s="54">
        <v>4</v>
      </c>
      <c r="F72" s="54" t="s">
        <v>111</v>
      </c>
    </row>
    <row r="73" spans="1:6" ht="34.200000000000003" thickBot="1">
      <c r="A73" s="52" t="s">
        <v>201</v>
      </c>
      <c r="B73" s="53" t="s">
        <v>71</v>
      </c>
      <c r="C73" s="54" t="s">
        <v>194</v>
      </c>
      <c r="D73" s="54" t="s">
        <v>194</v>
      </c>
      <c r="E73" s="54">
        <v>4</v>
      </c>
      <c r="F73" s="54" t="s">
        <v>120</v>
      </c>
    </row>
    <row r="74" spans="1:6" ht="34.200000000000003" thickBot="1">
      <c r="A74" s="72" t="s">
        <v>202</v>
      </c>
      <c r="B74" s="73" t="s">
        <v>139</v>
      </c>
      <c r="C74" s="74" t="s">
        <v>203</v>
      </c>
      <c r="D74" s="81">
        <v>42740</v>
      </c>
      <c r="E74" s="74">
        <f>SUM(E75:E80)</f>
        <v>48</v>
      </c>
      <c r="F74" s="76"/>
    </row>
    <row r="75" spans="1:6" ht="34.200000000000003" thickBot="1">
      <c r="A75" s="52" t="s">
        <v>204</v>
      </c>
      <c r="B75" s="53" t="s">
        <v>72</v>
      </c>
      <c r="C75" s="54" t="s">
        <v>203</v>
      </c>
      <c r="D75" s="54" t="s">
        <v>205</v>
      </c>
      <c r="E75" s="54">
        <v>8</v>
      </c>
      <c r="F75" s="54" t="s">
        <v>33</v>
      </c>
    </row>
    <row r="76" spans="1:6" ht="34.200000000000003" thickBot="1">
      <c r="A76" s="52" t="s">
        <v>206</v>
      </c>
      <c r="B76" s="53" t="s">
        <v>73</v>
      </c>
      <c r="C76" s="54" t="s">
        <v>203</v>
      </c>
      <c r="D76" s="54" t="s">
        <v>205</v>
      </c>
      <c r="E76" s="54">
        <v>8</v>
      </c>
      <c r="F76" s="54" t="s">
        <v>120</v>
      </c>
    </row>
    <row r="77" spans="1:6" ht="34.200000000000003" thickBot="1">
      <c r="A77" s="52" t="s">
        <v>207</v>
      </c>
      <c r="B77" s="53" t="s">
        <v>74</v>
      </c>
      <c r="C77" s="54" t="s">
        <v>203</v>
      </c>
      <c r="D77" s="55">
        <v>42740</v>
      </c>
      <c r="E77" s="54">
        <v>16</v>
      </c>
      <c r="F77" s="54" t="s">
        <v>111</v>
      </c>
    </row>
    <row r="78" spans="1:6" ht="34.200000000000003" thickBot="1">
      <c r="A78" s="52" t="s">
        <v>208</v>
      </c>
      <c r="B78" s="53" t="s">
        <v>75</v>
      </c>
      <c r="C78" s="54" t="s">
        <v>203</v>
      </c>
      <c r="D78" s="54" t="s">
        <v>205</v>
      </c>
      <c r="E78" s="54">
        <v>8</v>
      </c>
      <c r="F78" s="54" t="s">
        <v>33</v>
      </c>
    </row>
    <row r="79" spans="1:6" ht="34.200000000000003" thickBot="1">
      <c r="A79" s="52" t="s">
        <v>209</v>
      </c>
      <c r="B79" s="53" t="s">
        <v>76</v>
      </c>
      <c r="C79" s="55">
        <v>42740</v>
      </c>
      <c r="D79" s="55">
        <v>42740</v>
      </c>
      <c r="E79" s="54">
        <v>4</v>
      </c>
      <c r="F79" s="54" t="s">
        <v>120</v>
      </c>
    </row>
    <row r="80" spans="1:6" ht="34.200000000000003" thickBot="1">
      <c r="A80" s="52" t="s">
        <v>210</v>
      </c>
      <c r="B80" s="53" t="s">
        <v>77</v>
      </c>
      <c r="C80" s="55">
        <v>42740</v>
      </c>
      <c r="D80" s="55">
        <v>42740</v>
      </c>
      <c r="E80" s="54">
        <v>4</v>
      </c>
      <c r="F80" s="54" t="s">
        <v>33</v>
      </c>
    </row>
    <row r="81" spans="1:6" ht="17.399999999999999" thickBot="1">
      <c r="A81" s="72" t="s">
        <v>211</v>
      </c>
      <c r="B81" s="73" t="s">
        <v>11</v>
      </c>
      <c r="C81" s="81">
        <v>42771</v>
      </c>
      <c r="D81" s="81">
        <v>42771</v>
      </c>
      <c r="E81" s="74">
        <f>SUM(E82:E87)</f>
        <v>26</v>
      </c>
      <c r="F81" s="76"/>
    </row>
    <row r="82" spans="1:6" ht="17.399999999999999" thickBot="1">
      <c r="A82" s="52" t="s">
        <v>212</v>
      </c>
      <c r="B82" s="53" t="s">
        <v>78</v>
      </c>
      <c r="C82" s="55">
        <v>42771</v>
      </c>
      <c r="D82" s="55">
        <v>42771</v>
      </c>
      <c r="E82" s="54">
        <v>4</v>
      </c>
      <c r="F82" s="54" t="s">
        <v>111</v>
      </c>
    </row>
    <row r="83" spans="1:6" ht="17.399999999999999" thickBot="1">
      <c r="A83" s="52" t="s">
        <v>213</v>
      </c>
      <c r="B83" s="53" t="s">
        <v>79</v>
      </c>
      <c r="C83" s="55">
        <v>42771</v>
      </c>
      <c r="D83" s="55">
        <v>42771</v>
      </c>
      <c r="E83" s="54">
        <v>4</v>
      </c>
      <c r="F83" s="76" t="s">
        <v>120</v>
      </c>
    </row>
    <row r="84" spans="1:6" ht="34.200000000000003" thickBot="1">
      <c r="A84" s="52" t="s">
        <v>214</v>
      </c>
      <c r="B84" s="53" t="s">
        <v>80</v>
      </c>
      <c r="C84" s="55">
        <v>42771</v>
      </c>
      <c r="D84" s="55">
        <v>42771</v>
      </c>
      <c r="E84" s="54">
        <v>6</v>
      </c>
      <c r="F84" s="54" t="s">
        <v>33</v>
      </c>
    </row>
    <row r="85" spans="1:6" ht="34.200000000000003" thickBot="1">
      <c r="A85" s="52" t="s">
        <v>215</v>
      </c>
      <c r="B85" s="53" t="s">
        <v>81</v>
      </c>
      <c r="C85" s="55">
        <v>42771</v>
      </c>
      <c r="D85" s="55">
        <v>42771</v>
      </c>
      <c r="E85" s="54">
        <v>4</v>
      </c>
      <c r="F85" s="54" t="s">
        <v>120</v>
      </c>
    </row>
    <row r="86" spans="1:6" ht="34.200000000000003" thickBot="1">
      <c r="A86" s="52" t="s">
        <v>216</v>
      </c>
      <c r="B86" s="53" t="s">
        <v>82</v>
      </c>
      <c r="C86" s="55">
        <v>42771</v>
      </c>
      <c r="D86" s="55">
        <v>42771</v>
      </c>
      <c r="E86" s="54">
        <v>4</v>
      </c>
      <c r="F86" s="54" t="s">
        <v>111</v>
      </c>
    </row>
    <row r="87" spans="1:6" ht="17.399999999999999" thickBot="1">
      <c r="A87" s="52" t="s">
        <v>217</v>
      </c>
      <c r="B87" s="53" t="s">
        <v>83</v>
      </c>
      <c r="C87" s="55">
        <v>42771</v>
      </c>
      <c r="D87" s="55">
        <v>42771</v>
      </c>
      <c r="E87" s="54">
        <v>4</v>
      </c>
      <c r="F87" s="54" t="s">
        <v>33</v>
      </c>
    </row>
    <row r="88" spans="1:6" ht="17.399999999999999" thickBot="1">
      <c r="A88" s="72" t="s">
        <v>218</v>
      </c>
      <c r="B88" s="73" t="s">
        <v>16</v>
      </c>
      <c r="C88" s="81">
        <v>42799</v>
      </c>
      <c r="D88" s="81">
        <v>42830</v>
      </c>
      <c r="E88" s="74">
        <v>16</v>
      </c>
      <c r="F88" s="76"/>
    </row>
    <row r="89" spans="1:6" ht="17.399999999999999" thickBot="1">
      <c r="A89" s="52" t="s">
        <v>219</v>
      </c>
      <c r="B89" s="53" t="s">
        <v>220</v>
      </c>
      <c r="C89" s="55">
        <v>42799</v>
      </c>
      <c r="D89" s="55">
        <v>42799</v>
      </c>
      <c r="E89" s="54">
        <v>8</v>
      </c>
      <c r="F89" s="54" t="s">
        <v>93</v>
      </c>
    </row>
    <row r="90" spans="1:6" ht="17.399999999999999" thickBot="1">
      <c r="A90" s="52" t="s">
        <v>221</v>
      </c>
      <c r="B90" s="53" t="s">
        <v>222</v>
      </c>
      <c r="C90" s="55">
        <v>42830</v>
      </c>
      <c r="D90" s="55">
        <v>42830</v>
      </c>
      <c r="E90" s="54">
        <v>8</v>
      </c>
      <c r="F90" s="54" t="s">
        <v>93</v>
      </c>
    </row>
    <row r="91" spans="1:6" ht="17.399999999999999" thickBot="1">
      <c r="A91" s="234" t="s">
        <v>223</v>
      </c>
      <c r="B91" s="235"/>
      <c r="C91" s="235"/>
      <c r="D91" s="236"/>
      <c r="E91" s="226" t="s">
        <v>224</v>
      </c>
      <c r="F91" s="227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This PC</cp:lastModifiedBy>
  <cp:lastPrinted>2017-05-14T15:49:40Z</cp:lastPrinted>
  <dcterms:created xsi:type="dcterms:W3CDTF">2016-05-09T08:50:23Z</dcterms:created>
  <dcterms:modified xsi:type="dcterms:W3CDTF">2020-05-03T13:06:14Z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c68f93ca-1f59-45f8-9d17-1a6bd4e1feab</vt:lpwstr>
  </property>
</Properties>
</file>