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0736" windowHeight="11760" tabRatio="464"/>
  </bookViews>
  <sheets>
    <sheet name="Sprint1" sheetId="5" r:id="rId1"/>
    <sheet name="Sprint2" sheetId="13" r:id="rId2"/>
    <sheet name="Sprint3" sheetId="14" r:id="rId3"/>
    <sheet name="Report" sheetId="10" r:id="rId4"/>
    <sheet name="Sheet2" sheetId="7" state="hidden" r:id="rId5"/>
    <sheet name="Sheet1" sheetId="6" state="hidden" r:id="rId6"/>
  </sheets>
  <definedNames>
    <definedName name="_xlnm._FilterDatabase" localSheetId="0" hidden="1">Sprint1!$D$20:$F$52</definedName>
    <definedName name="_xlnm._FilterDatabase" localSheetId="1" hidden="1">Sprint2!$D$19:$F$56</definedName>
    <definedName name="_xlnm._FilterDatabase" localSheetId="2" hidden="1">Sprint3!$D$19:$F$41</definedName>
  </definedNames>
  <calcPr calcId="144525" iterateDelta="1E-4"/>
</workbook>
</file>

<file path=xl/calcChain.xml><?xml version="1.0" encoding="utf-8"?>
<calcChain xmlns="http://schemas.openxmlformats.org/spreadsheetml/2006/main">
  <c r="AD148" i="5" l="1"/>
  <c r="AD147" i="5"/>
  <c r="AD59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M8" i="10" l="1"/>
  <c r="L8" i="10"/>
  <c r="K8" i="10"/>
  <c r="J8" i="10"/>
  <c r="I8" i="10"/>
  <c r="H8" i="10"/>
  <c r="G8" i="10"/>
  <c r="F8" i="10"/>
  <c r="E8" i="10"/>
  <c r="D8" i="10"/>
  <c r="N8" i="10" s="1"/>
  <c r="C8" i="10"/>
  <c r="L7" i="10"/>
  <c r="K7" i="10"/>
  <c r="J7" i="10"/>
  <c r="I7" i="10"/>
  <c r="H7" i="10"/>
  <c r="G7" i="10"/>
  <c r="F7" i="10"/>
  <c r="E7" i="10"/>
  <c r="M7" i="10" s="1"/>
  <c r="D7" i="10"/>
  <c r="N7" i="10" s="1"/>
  <c r="C7" i="10"/>
  <c r="D13" i="14"/>
  <c r="D12" i="14"/>
  <c r="D11" i="14"/>
  <c r="D10" i="14"/>
  <c r="D9" i="14"/>
  <c r="F162" i="13"/>
  <c r="D9" i="13"/>
  <c r="D13" i="13"/>
  <c r="D11" i="13"/>
  <c r="D12" i="13"/>
  <c r="D10" i="13"/>
  <c r="AD163" i="13"/>
  <c r="AE163" i="13"/>
  <c r="AF163" i="13"/>
  <c r="AG163" i="13"/>
  <c r="AH163" i="13"/>
  <c r="AI163" i="13"/>
  <c r="AJ163" i="13"/>
  <c r="AD162" i="13"/>
  <c r="AE162" i="13"/>
  <c r="AF162" i="13"/>
  <c r="AG162" i="13"/>
  <c r="AH162" i="13"/>
  <c r="AI162" i="13"/>
  <c r="AJ162" i="13"/>
  <c r="AD64" i="13"/>
  <c r="AE64" i="13"/>
  <c r="AF64" i="13"/>
  <c r="AG64" i="13"/>
  <c r="AH64" i="13"/>
  <c r="AI64" i="13"/>
  <c r="AJ64" i="13"/>
  <c r="D14" i="13" l="1"/>
  <c r="W46" i="14"/>
  <c r="V46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13" i="14"/>
  <c r="E12" i="14"/>
  <c r="E11" i="14"/>
  <c r="E10" i="14"/>
  <c r="E9" i="14"/>
  <c r="AC163" i="13"/>
  <c r="AB163" i="13"/>
  <c r="AA163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F163" i="13"/>
  <c r="AC162" i="13"/>
  <c r="AB162" i="13"/>
  <c r="AA162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N162" i="13"/>
  <c r="M162" i="13"/>
  <c r="L162" i="13"/>
  <c r="K162" i="13"/>
  <c r="J162" i="13"/>
  <c r="I162" i="13"/>
  <c r="H162" i="13"/>
  <c r="G162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13" i="13"/>
  <c r="E12" i="13"/>
  <c r="E11" i="13"/>
  <c r="E10" i="13"/>
  <c r="E9" i="13"/>
  <c r="V148" i="5"/>
  <c r="W148" i="5"/>
  <c r="X148" i="5"/>
  <c r="Y148" i="5"/>
  <c r="Z148" i="5"/>
  <c r="AA148" i="5"/>
  <c r="AB148" i="5"/>
  <c r="AC148" i="5"/>
  <c r="E13" i="5"/>
  <c r="L6" i="10" s="1"/>
  <c r="L9" i="10" s="1"/>
  <c r="E12" i="5"/>
  <c r="J6" i="10" s="1"/>
  <c r="J9" i="10" s="1"/>
  <c r="E11" i="5"/>
  <c r="H6" i="10" s="1"/>
  <c r="H9" i="10" s="1"/>
  <c r="E10" i="5"/>
  <c r="F6" i="10" s="1"/>
  <c r="E9" i="5"/>
  <c r="D6" i="10" s="1"/>
  <c r="D9" i="10" s="1"/>
  <c r="D13" i="5"/>
  <c r="K6" i="10" s="1"/>
  <c r="K9" i="10" s="1"/>
  <c r="D12" i="5"/>
  <c r="I6" i="10" s="1"/>
  <c r="I9" i="10" s="1"/>
  <c r="D11" i="5"/>
  <c r="G6" i="10" s="1"/>
  <c r="G9" i="10" s="1"/>
  <c r="D9" i="5"/>
  <c r="D10" i="5"/>
  <c r="E6" i="10" s="1"/>
  <c r="E9" i="10" s="1"/>
  <c r="C6" i="10" l="1"/>
  <c r="D14" i="5"/>
  <c r="N6" i="10"/>
  <c r="N9" i="10" s="1"/>
  <c r="F9" i="10"/>
  <c r="E14" i="14"/>
  <c r="D14" i="14"/>
  <c r="E14" i="13"/>
  <c r="E14" i="5"/>
  <c r="M6" i="10" l="1"/>
  <c r="M9" i="10" s="1"/>
  <c r="C9" i="10"/>
  <c r="H147" i="5"/>
  <c r="G148" i="5"/>
  <c r="F148" i="5"/>
  <c r="F59" i="5"/>
  <c r="U148" i="5" l="1"/>
  <c r="F147" i="5" l="1"/>
  <c r="G147" i="5"/>
  <c r="I147" i="5"/>
  <c r="G59" i="5" l="1"/>
  <c r="H148" i="5" l="1"/>
  <c r="I148" i="5"/>
  <c r="J148" i="5"/>
  <c r="K148" i="5"/>
  <c r="L148" i="5"/>
  <c r="M148" i="5"/>
  <c r="N148" i="5"/>
  <c r="O148" i="5"/>
  <c r="P148" i="5"/>
  <c r="Q148" i="5"/>
  <c r="R148" i="5"/>
  <c r="S148" i="5"/>
  <c r="T148" i="5"/>
  <c r="J147" i="5" l="1"/>
  <c r="K147" i="5"/>
  <c r="L147" i="5"/>
  <c r="M147" i="5"/>
  <c r="I120" i="7" l="1"/>
  <c r="I109" i="7"/>
  <c r="I98" i="7"/>
  <c r="I87" i="7"/>
  <c r="I76" i="7"/>
  <c r="I65" i="7"/>
  <c r="I58" i="7"/>
  <c r="I46" i="7"/>
  <c r="I41" i="7"/>
  <c r="I36" i="7"/>
  <c r="I31" i="7"/>
  <c r="I25" i="7"/>
  <c r="I22" i="7"/>
  <c r="I7" i="7"/>
  <c r="I4" i="7"/>
  <c r="I54" i="7" l="1"/>
  <c r="I18" i="7"/>
  <c r="J123" i="7" s="1"/>
  <c r="E81" i="6"/>
  <c r="E74" i="6"/>
  <c r="E67" i="6"/>
  <c r="E60" i="6"/>
  <c r="E53" i="6"/>
  <c r="E42" i="6" s="1"/>
  <c r="E16" i="6"/>
  <c r="E20" i="6"/>
  <c r="E5" i="6"/>
  <c r="I17" i="7" l="1"/>
</calcChain>
</file>

<file path=xl/sharedStrings.xml><?xml version="1.0" encoding="utf-8"?>
<sst xmlns="http://schemas.openxmlformats.org/spreadsheetml/2006/main" count="1486" uniqueCount="432">
  <si>
    <t>Sprint</t>
  </si>
  <si>
    <t>Component</t>
  </si>
  <si>
    <t>Task Name</t>
  </si>
  <si>
    <t>Total</t>
  </si>
  <si>
    <t>Sprint Plan Meeting</t>
  </si>
  <si>
    <t>Team</t>
  </si>
  <si>
    <t>Create Sprint Backlog</t>
  </si>
  <si>
    <t>Design User Interface</t>
  </si>
  <si>
    <t>Fixing bugs</t>
  </si>
  <si>
    <t>Re-testing</t>
  </si>
  <si>
    <t>Actual</t>
  </si>
  <si>
    <t>Estimate</t>
  </si>
  <si>
    <t>Sprint 1</t>
  </si>
  <si>
    <t>Design Test Case</t>
  </si>
  <si>
    <t>Release Sprint 2</t>
  </si>
  <si>
    <t>Sprint 2 Retrospective Meeting</t>
  </si>
  <si>
    <t>Esimate</t>
  </si>
  <si>
    <t>Sprint 2</t>
  </si>
  <si>
    <t>FINAL TOTAL</t>
  </si>
  <si>
    <t>Member Name</t>
  </si>
  <si>
    <t xml:space="preserve">Start Date: </t>
  </si>
  <si>
    <t>SPRINT 1 REPORT</t>
  </si>
  <si>
    <t>No.</t>
  </si>
  <si>
    <t>Development Team:</t>
  </si>
  <si>
    <t>Module Name:</t>
  </si>
  <si>
    <t>End Date:</t>
  </si>
  <si>
    <t>Project Name:</t>
  </si>
  <si>
    <t>Code</t>
  </si>
  <si>
    <t>Test</t>
  </si>
  <si>
    <t>Linh</t>
  </si>
  <si>
    <t>Design user interface of “Nhập văn bản bằng tay”</t>
  </si>
  <si>
    <t>Design user interface of “Nhập văn bản từ file”</t>
  </si>
  <si>
    <t>Design test case cho chức năng “ Nhập văn bản bằng tay ”</t>
  </si>
  <si>
    <t>Design test case cho chức năng “ Nhập văn bản từ file ”</t>
  </si>
  <si>
    <t>Code chức năng “ Nhập văn bản bằng tay ”</t>
  </si>
  <si>
    <t>Code chức năng “Nhập văn bản từ file”</t>
  </si>
  <si>
    <t>Test “ Nhập văn bản bằng tay ”</t>
  </si>
  <si>
    <t>Test “ Nhập văn bản từ file ”</t>
  </si>
  <si>
    <t>Fix bugs of “ Nhập văn bản bằng tay ”</t>
  </si>
  <si>
    <t>Fix bugs of “ Nhập văn bản từ file ”</t>
  </si>
  <si>
    <t>Re-test “Nhập văn bản bằng tay”</t>
  </si>
  <si>
    <t>Re-test “Nhập văn bản từ file”</t>
  </si>
  <si>
    <t>Sprint 1 Retrospective Meeting</t>
  </si>
  <si>
    <t>Design user interface "Xem văn bản sau khi rút gọn"</t>
  </si>
  <si>
    <t>Design user interface “Xuất văn bản sau khi rút gọn”</t>
  </si>
  <si>
    <t>Design user interface of "Xem đồ thị liên kết giữa các câu"</t>
  </si>
  <si>
    <t>Design user interface “ Tùy chỉnh kích thước rút gọn văn bản”</t>
  </si>
  <si>
    <t>Design user interface “Xem tỉ lệ xếp hạng của các câu”</t>
  </si>
  <si>
    <t>Design user interface “Tìm kiếm nội dụng văn bản”</t>
  </si>
  <si>
    <t>Design test case for " Xem văn bản sau khi rút gọn "</t>
  </si>
  <si>
    <t>Design test case for “Xuất văn bản sau khi rút gọn ”</t>
  </si>
  <si>
    <t>Design test case for “ Xem đồ thị liên kết giữa các câu ”</t>
  </si>
  <si>
    <t>Design test case for “  Tùy chỉnh kích thước rút gọn văn bản ”</t>
  </si>
  <si>
    <t>Design test case for “ Xem tỉ lệ xếp hạng của các câu ”</t>
  </si>
  <si>
    <t>Design test case for “ Tìm kiếm nội dụng văn bản ”</t>
  </si>
  <si>
    <t>Code chức năng “ Xem văn bản sau khi rút gọn”</t>
  </si>
  <si>
    <t>Code chức năng “ Xuất văn bản sau khi rút gọn”</t>
  </si>
  <si>
    <t>Code chức năng “ Xem đồ thị liên kết giữa các câu”</t>
  </si>
  <si>
    <t>Code chức năng “ Tùy chỉnh kích thước rút gọn văn bản ”</t>
  </si>
  <si>
    <t>Code chức năng “   Xem tỉ lệ xếp hạng của các câu ”</t>
  </si>
  <si>
    <t>Code chức năng “ Tìm kiếm nội dụng văn bản”</t>
  </si>
  <si>
    <t>Test " Xem văn bản sau khi rút gọn "</t>
  </si>
  <si>
    <t>Test “  Xuất văn bản sau khi rút gọn ”</t>
  </si>
  <si>
    <t>Test “  Xem đồ thị liên kết giữa các câu ”</t>
  </si>
  <si>
    <t>Test “  Tùy chỉnh kích thước rút gọn văn bản  ”</t>
  </si>
  <si>
    <t>Test “  Xem tỉ lệ xếp hạng của các câu  ”</t>
  </si>
  <si>
    <t>Test “ Tìm kiếm nội dụng văn bản ”</t>
  </si>
  <si>
    <t>Fix bugs of " Xem văn bản sau khi rút gọn "</t>
  </si>
  <si>
    <t>Fix bugs of “  Xuất văn bản sau khi rút gọn ”</t>
  </si>
  <si>
    <t>Fix bugs of “  Xem đồ thị liên kết giữa các câu ”</t>
  </si>
  <si>
    <t>Fix bugs of “  Tùy chỉnh kích thước rút gọn văn bản ”</t>
  </si>
  <si>
    <t>Fix bugs of “ Xem tỉ lệ xếp hạng của các câu ”</t>
  </si>
  <si>
    <t>Fix bugs of “ Tìm kiếm nội dụng văn bản ”</t>
  </si>
  <si>
    <t>Re-test " Xem văn bản sau khi rút gọn "</t>
  </si>
  <si>
    <t>Re-test “  Xuất văn bản sau khi rút gọn ”</t>
  </si>
  <si>
    <t>Re-test “  Xem đồ thị liên kết giữa các câu ”</t>
  </si>
  <si>
    <t>Re-test “  Tùy chỉnh kích thước rút gọn văn bản ”</t>
  </si>
  <si>
    <t>Re-test “ Xem tỉ lệ xếp hạng của các câu ”</t>
  </si>
  <si>
    <t>Re-test “ Tìm kiếm nội dụng văn bản ”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</si>
  <si>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</si>
  <si>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</si>
  <si>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</si>
  <si>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</si>
  <si>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</si>
  <si>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</si>
  <si>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</si>
  <si>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</si>
  <si>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</si>
  <si>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</si>
  <si>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</si>
  <si>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</si>
  <si>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</si>
  <si>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</si>
  <si>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</si>
  <si>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</si>
  <si>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</si>
  <si>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</si>
  <si>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</si>
  <si>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</si>
  <si>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</si>
  <si>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</si>
  <si>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</si>
  <si>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</si>
  <si>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</si>
  <si>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</si>
  <si>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</si>
  <si>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</si>
  <si>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</si>
  <si>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</si>
  <si>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</si>
  <si>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3.1.5</t>
  </si>
  <si>
    <t>Design user interface</t>
  </si>
  <si>
    <t>25-03-2017</t>
  </si>
  <si>
    <t>26-03-2017</t>
  </si>
  <si>
    <t>3.1.5.1</t>
  </si>
  <si>
    <t>Quý</t>
  </si>
  <si>
    <t>3.1.5.2</t>
  </si>
  <si>
    <t>3.1.6</t>
  </si>
  <si>
    <t>Design Test case for:</t>
  </si>
  <si>
    <t>27-03-2017</t>
  </si>
  <si>
    <t>3.1.6.1</t>
  </si>
  <si>
    <t>3.1.6.2</t>
  </si>
  <si>
    <t>27-02-2017</t>
  </si>
  <si>
    <t>3.1.7</t>
  </si>
  <si>
    <t>Coding</t>
  </si>
  <si>
    <t>28-03-2017</t>
  </si>
  <si>
    <t>3.1.7.1</t>
  </si>
  <si>
    <t>3.1.7.2</t>
  </si>
  <si>
    <t>3.1.8</t>
  </si>
  <si>
    <t>Testing</t>
  </si>
  <si>
    <t>29-03-2017</t>
  </si>
  <si>
    <t>3.1.8.1</t>
  </si>
  <si>
    <t>3.1.8.2</t>
  </si>
  <si>
    <t>3.1.9</t>
  </si>
  <si>
    <t>Fix bugs</t>
  </si>
  <si>
    <t>30-03-2017</t>
  </si>
  <si>
    <t>3.1.9.1</t>
  </si>
  <si>
    <t>3.1.9.2</t>
  </si>
  <si>
    <t>3.1.10</t>
  </si>
  <si>
    <t>31-03-2017</t>
  </si>
  <si>
    <t>3.1.10.1</t>
  </si>
  <si>
    <t>3.1.10.2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</si>
  <si>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</si>
  <si>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</si>
  <si>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</si>
  <si>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</si>
  <si>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</si>
  <si>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</si>
  <si>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</si>
  <si>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</si>
  <si>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</si>
  <si>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</si>
  <si>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</si>
  <si>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</si>
  <si>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</si>
  <si>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</si>
  <si>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</si>
  <si>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3.2.5.2</t>
  </si>
  <si>
    <t>3.2.5.3</t>
  </si>
  <si>
    <t>3.2.5.4</t>
  </si>
  <si>
    <t>3.2.5.5</t>
  </si>
  <si>
    <t xml:space="preserve">Quý </t>
  </si>
  <si>
    <t>3.2.5.6</t>
  </si>
  <si>
    <t>3.2.6</t>
  </si>
  <si>
    <t>Design Test Case:</t>
  </si>
  <si>
    <t>15-04-2017</t>
  </si>
  <si>
    <t>16-04-2017</t>
  </si>
  <si>
    <t>3.2.6.1</t>
  </si>
  <si>
    <t>3.2.6.2</t>
  </si>
  <si>
    <t>3.2.6.3</t>
  </si>
  <si>
    <t>3.2.6.4</t>
  </si>
  <si>
    <t>3.2.6.5</t>
  </si>
  <si>
    <t>3.2.6.6</t>
  </si>
  <si>
    <t>3.2.7</t>
  </si>
  <si>
    <t>Coding:</t>
  </si>
  <si>
    <t>17-04-2017</t>
  </si>
  <si>
    <t>27-04-2017</t>
  </si>
  <si>
    <t>3.2.7.1</t>
  </si>
  <si>
    <t>19-04-2017</t>
  </si>
  <si>
    <t>3.2.7.2</t>
  </si>
  <si>
    <t>3.2.7.3</t>
  </si>
  <si>
    <t>21-04-2017</t>
  </si>
  <si>
    <t>3.2.7.4</t>
  </si>
  <si>
    <t>22-04-2017</t>
  </si>
  <si>
    <t>3.2.7.5</t>
  </si>
  <si>
    <t>20-04-2017</t>
  </si>
  <si>
    <t>3.2.7.6</t>
  </si>
  <si>
    <t>3.2.8</t>
  </si>
  <si>
    <t>Testing:</t>
  </si>
  <si>
    <t>28-04-2017</t>
  </si>
  <si>
    <t>3.2.8.1</t>
  </si>
  <si>
    <t>3.2.8.2</t>
  </si>
  <si>
    <t>3.2.8.3</t>
  </si>
  <si>
    <t>Linh,Quý</t>
  </si>
  <si>
    <t>3.2.8.4</t>
  </si>
  <si>
    <t>3.2.8.5</t>
  </si>
  <si>
    <t>3.2.8.6</t>
  </si>
  <si>
    <t>3.2.9</t>
  </si>
  <si>
    <t>29-04-2017</t>
  </si>
  <si>
    <t>3.2.9.1</t>
  </si>
  <si>
    <t>30-04-2017</t>
  </si>
  <si>
    <t>3.2.9.2</t>
  </si>
  <si>
    <t>3.2.9.3</t>
  </si>
  <si>
    <t>3.2.9.4</t>
  </si>
  <si>
    <t>3.2.9.5</t>
  </si>
  <si>
    <t>3.2.9.6</t>
  </si>
  <si>
    <t>3.2.10</t>
  </si>
  <si>
    <t>3.2.10.1</t>
  </si>
  <si>
    <t>3.2.10.2</t>
  </si>
  <si>
    <t>3.2.10.3</t>
  </si>
  <si>
    <t>3.2.10.4</t>
  </si>
  <si>
    <t>3.2.10.5</t>
  </si>
  <si>
    <t>3.2.10.6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</si>
  <si>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</si>
  <si>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</si>
  <si>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</si>
  <si>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</si>
  <si>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</si>
  <si>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</si>
  <si>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468 hours</t>
  </si>
  <si>
    <t>Design test case cho chức năng “Tách câu từ văn bản đầu vào”</t>
  </si>
  <si>
    <t>Design test case cho chức năng “Tách câu thành từ”</t>
  </si>
  <si>
    <t>Code chức năng “Tách câu từ văn bản đầu vào”</t>
  </si>
  <si>
    <t>Code chức năng “Tách câu thành từ”</t>
  </si>
  <si>
    <t>Fix bugs  “ Nhập văn bản từ file ”</t>
  </si>
  <si>
    <t>Fix bugs “Tách câu từ văn bản đầu vào”</t>
  </si>
  <si>
    <t xml:space="preserve">Fix bugs “Tách câu thành từ” </t>
  </si>
  <si>
    <t>Re-test “Tách câu từ văn bản đầu vào”</t>
  </si>
  <si>
    <t xml:space="preserve">Re-test “Tách câu thành từ” </t>
  </si>
  <si>
    <t>Release Sprint 1</t>
  </si>
  <si>
    <t>Design test case for “Tính độ liên kết giữa các câu”</t>
  </si>
  <si>
    <t>Design tesst case for “Tính độ ưu tiên giữa các câu tách ra”</t>
  </si>
  <si>
    <t>Design tesst case for “Tạo node đồ thị”</t>
  </si>
  <si>
    <t>Design tesst case for “Liên kết đồ thị”</t>
  </si>
  <si>
    <t>Code chức năng “Tính độ liên kết giữa các câu”</t>
  </si>
  <si>
    <t>18-04-2017</t>
  </si>
  <si>
    <t>Code chức năng “Tính độ ưu tiên giữa các câu tách ra”</t>
  </si>
  <si>
    <t>Code chức năng “Tạo node cho đồ thị”</t>
  </si>
  <si>
    <t>Code chức năng “Liên kết đồ thị”</t>
  </si>
  <si>
    <t>Code chức năng “Tùy chỉnh kích thước rút gọn”</t>
  </si>
  <si>
    <t>Code chức năng “Xem văn bản sau khi rút gọn”</t>
  </si>
  <si>
    <t>25-04-2017</t>
  </si>
  <si>
    <t>Code chức năng “Lưu văn bản sau khi rút gọn ”</t>
  </si>
  <si>
    <t>26-04-2017</t>
  </si>
  <si>
    <t>Test “Tính độ liên kết giữa các câu”</t>
  </si>
  <si>
    <t>Test “Tính độ ưu tiên giữa các câu tách ra”</t>
  </si>
  <si>
    <t>Test “Tạo node đồ thị”</t>
  </si>
  <si>
    <t>Test “Liên kết đồ thị”</t>
  </si>
  <si>
    <t>Fix bugs of “Tùy chỉnh kích thước rút gọn văn bản”</t>
  </si>
  <si>
    <t>Fix bugs of “  Xem đồ thị liên kết giữa các câu”</t>
  </si>
  <si>
    <t>Fix bug of “Tính độ liên kết giữa các câu”</t>
  </si>
  <si>
    <t>Fix bug of “Tính độ ưu tiên giữa các câu tách ra”</t>
  </si>
  <si>
    <t>Fix bug of “Tạo node đồ thị”</t>
  </si>
  <si>
    <t>Fix bug of “Liên kết đồ thị”</t>
  </si>
  <si>
    <t xml:space="preserve">Sprint 1 </t>
  </si>
  <si>
    <t>24-03-2017</t>
  </si>
  <si>
    <t>3.1.6.3</t>
  </si>
  <si>
    <t>3.1.6.4</t>
  </si>
  <si>
    <t>3.1.7.3</t>
  </si>
  <si>
    <t>3.1.7.4</t>
  </si>
  <si>
    <t>3.1.8.3</t>
  </si>
  <si>
    <t>Test “ Tách câu từ văn bản đầu vào”</t>
  </si>
  <si>
    <t>3.1.8.4</t>
  </si>
  <si>
    <t>Test “Tách câu thành từ”</t>
  </si>
  <si>
    <t>Fix bugs “ Nhập văn bản bằng tay ”</t>
  </si>
  <si>
    <t>3.1.9.3</t>
  </si>
  <si>
    <t>3.1.9.4</t>
  </si>
  <si>
    <t>3.1.10.3</t>
  </si>
  <si>
    <t>3.1.10.4</t>
  </si>
  <si>
    <t>Design user interface “Lưu văn bản sau khi rút gọn”</t>
  </si>
  <si>
    <t>3.2.6.7</t>
  </si>
  <si>
    <t>3.2.6.8</t>
  </si>
  <si>
    <t>3.2.6.9</t>
  </si>
  <si>
    <t>3.2.6.10</t>
  </si>
  <si>
    <t>3.2.7.7</t>
  </si>
  <si>
    <t>24-04-2017</t>
  </si>
  <si>
    <t>3.2.7.8</t>
  </si>
  <si>
    <t>3.2.7.9</t>
  </si>
  <si>
    <t>3.2.7.10</t>
  </si>
  <si>
    <t>2.3.8.7</t>
  </si>
  <si>
    <t xml:space="preserve"> </t>
  </si>
  <si>
    <t>2.3.8.8</t>
  </si>
  <si>
    <t>2.3.8.9</t>
  </si>
  <si>
    <t>2.3.8.10</t>
  </si>
  <si>
    <t>3.2.9.7</t>
  </si>
  <si>
    <t>3.2.9.8</t>
  </si>
  <si>
    <t>3.2.9.9</t>
  </si>
  <si>
    <t>3.2.9.10</t>
  </si>
  <si>
    <t>3.2.10.7</t>
  </si>
  <si>
    <t>3.2.10.8</t>
  </si>
  <si>
    <t>3.2.10.9</t>
  </si>
  <si>
    <t>3.2.10.10</t>
  </si>
  <si>
    <t>Design user interface "Đăng nhập"</t>
  </si>
  <si>
    <t>Design test case  "Đăng nhập"</t>
  </si>
  <si>
    <t>Code chức năng "Đăng nhập"</t>
  </si>
  <si>
    <t>Test "Đăng nhập "</t>
  </si>
  <si>
    <t>Fix bugs "Đăng nhập "</t>
  </si>
  <si>
    <t>Re-test "Đăng nhập "</t>
  </si>
  <si>
    <t>Re-test</t>
  </si>
  <si>
    <t>Test "Đăng nhập"</t>
  </si>
  <si>
    <t>Fix bugs "Đăng nhập"</t>
  </si>
  <si>
    <t>Re-test "Đăng nhập"</t>
  </si>
  <si>
    <t>Sprint 3</t>
  </si>
  <si>
    <t>Tạo Database</t>
  </si>
  <si>
    <t>Lương Văn Trung</t>
  </si>
  <si>
    <t>Võ Văn Phước</t>
  </si>
  <si>
    <t>Huỳnh Công Thẩm</t>
  </si>
  <si>
    <t>Xây dựng website cho thuê xe</t>
  </si>
  <si>
    <t>Trung</t>
  </si>
  <si>
    <t>Design user interface "Đăng ký"</t>
  </si>
  <si>
    <t>Design user interface "Trang chủ tìm xe"</t>
  </si>
  <si>
    <t>Design user interface "Đặt xe"</t>
  </si>
  <si>
    <t>Design user interface "Quản lý xe của đại lý"</t>
  </si>
  <si>
    <t>Design user interface "Thêm xe của đại lý"</t>
  </si>
  <si>
    <t>Design test case  "Đăng ký"</t>
  </si>
  <si>
    <t>Code chức năng "Đăng ký"</t>
  </si>
  <si>
    <t>Test "Đăng ký "</t>
  </si>
  <si>
    <t>Fix bugs "Đăng ký "</t>
  </si>
  <si>
    <t>Re-test "Đăng ký "</t>
  </si>
  <si>
    <t>Test "Đăng ký"</t>
  </si>
  <si>
    <t>Fix bugs "Đăng ký"</t>
  </si>
  <si>
    <t>Re-test "Đăng ký"</t>
  </si>
  <si>
    <t>Design test case  "Trang chủ tìm xe"</t>
  </si>
  <si>
    <t>Code chức năng "Trang chủ tìm xe"</t>
  </si>
  <si>
    <t>Test "Trang chủ tìm xe"</t>
  </si>
  <si>
    <t>Fix bugs "Trang chủ tìm xe"</t>
  </si>
  <si>
    <t>Re-test  "Trang chủ tìm xe"</t>
  </si>
  <si>
    <t>Test  "Trang chủ tìm xe"</t>
  </si>
  <si>
    <t>Fix bugs  "Trang chủ tìm xe"</t>
  </si>
  <si>
    <t>Design test case  "Đặt xe"</t>
  </si>
  <si>
    <t>Code chức năng "Đặt xe"</t>
  </si>
  <si>
    <t>Test  "Đặt xe"</t>
  </si>
  <si>
    <t>Fix bugs  "Đặt xe"</t>
  </si>
  <si>
    <t>Re-test "Đặt xe"</t>
  </si>
  <si>
    <t>Design test case  "Quản lý xe của đại lý"</t>
  </si>
  <si>
    <t>Code chức năng "Quản lý xe của đại lý"</t>
  </si>
  <si>
    <t>Test  "Quản lý xe của đại lý"</t>
  </si>
  <si>
    <t>Fix bugs  "Quản lý xe của đại lý"</t>
  </si>
  <si>
    <t>Re-test "Quản lý xe của đại lý"</t>
  </si>
  <si>
    <t>Design test case  "Thêm xe của đại lý"</t>
  </si>
  <si>
    <t>Code chức năng "Thêm xe của đại lý"</t>
  </si>
  <si>
    <t>Test  "Thêm xe của đại lý"</t>
  </si>
  <si>
    <t>Fix bugs  "Thêm xe của đại lý"</t>
  </si>
  <si>
    <t>Re-test  "Thêm xe của đại lý"</t>
  </si>
  <si>
    <t>Re-test "Thêm xe của đại lý"</t>
  </si>
  <si>
    <t>Thẩm</t>
  </si>
  <si>
    <t>Phước</t>
  </si>
  <si>
    <t>Design user interface "Lịch sử thuê xe"</t>
  </si>
  <si>
    <t>Design user interface "Sửa thông tin xe của đại lý"</t>
  </si>
  <si>
    <t>Design user interface "Lịch sử giao dịch xe"</t>
  </si>
  <si>
    <t>Sprint 3 Review</t>
  </si>
  <si>
    <t>Sprint 3 Retrospective Meeting</t>
  </si>
  <si>
    <t>End task</t>
  </si>
  <si>
    <t>Over time</t>
  </si>
  <si>
    <t>Late</t>
  </si>
  <si>
    <t>Behind schedule</t>
  </si>
  <si>
    <t>Ahead  of schedule</t>
  </si>
  <si>
    <t>SPRINT BACKLOG REPORT</t>
  </si>
  <si>
    <t>STX</t>
  </si>
  <si>
    <t>Nguyễn Xuân Trin</t>
  </si>
  <si>
    <t>Phạm Chí Thiện</t>
  </si>
  <si>
    <t>PIC</t>
  </si>
  <si>
    <t>Team Test</t>
  </si>
  <si>
    <t>Tạo Test Plan document cho Sprint 3</t>
  </si>
  <si>
    <t>Trin</t>
  </si>
  <si>
    <t>Thiện</t>
  </si>
  <si>
    <t>Design user interface " Quản lí bài viết”</t>
  </si>
  <si>
    <t>Design user interface " Quản lí các đại lý là thành viên"</t>
  </si>
  <si>
    <t>Design user interface "Chi tiết đơn thuê xe”</t>
  </si>
  <si>
    <t>Design user interface "Xem lịch sử giao dịch từng xe của đại lý"</t>
  </si>
  <si>
    <t>Design test case " Lịch sử thuê xe "</t>
  </si>
  <si>
    <t>Design test case " Quản lí bài viết "</t>
  </si>
  <si>
    <t>Design test case " Sửa thông tin xe của đại lý "</t>
  </si>
  <si>
    <t>Design test case " Lịch sử giao dịch xe "</t>
  </si>
  <si>
    <t>Design test case " Quản lí các đại lý là thành viên (Admin)"</t>
  </si>
  <si>
    <t>Design test " Chi tiết đơn thuê xe”</t>
  </si>
  <si>
    <t>Design test case " Xem lịch sử giao dịch từng xe của đại lý "</t>
  </si>
  <si>
    <t>Code chức năng " Lịch sử thuê xe "</t>
  </si>
  <si>
    <t>Code chức năng " Quản lí bài viết "</t>
  </si>
  <si>
    <t>Code chức năng " Sửa thông tin xe của đại lý "</t>
  </si>
  <si>
    <t>Code chức năng " Lịch sử giao dịch xe "</t>
  </si>
  <si>
    <t>Code chức năng " Quản lí các đại lý là thành viên (Admin)"</t>
  </si>
  <si>
    <t>Code chức năng " Chi tiết đơn thuê xe”</t>
  </si>
  <si>
    <t>Code chức năng " Xem lịch sử giao dịch từng xe của đại lý "</t>
  </si>
  <si>
    <t>Test " Lịch sử thuê xe "</t>
  </si>
  <si>
    <t>Test chức năng " Quản lí bài viết "</t>
  </si>
  <si>
    <t>Test " Sửa thông tin xe của đại lý "</t>
  </si>
  <si>
    <t>Test chức năng " Lịch sử giao dịch xe "</t>
  </si>
  <si>
    <t>Test chức năng " Quản lí các đại lý là thành viên (Admin)"</t>
  </si>
  <si>
    <t>Test " Chi tiết đơn thuê xe”</t>
  </si>
  <si>
    <t>Test " Xem lịch sử giao dịch từng xe của đại lý "</t>
  </si>
  <si>
    <t>Fix bugs " Lịch sử thuê xe "</t>
  </si>
  <si>
    <t>Fix bugs " Quản lí bài viết "</t>
  </si>
  <si>
    <t>Fix bugs " Sửa thông tin xe của đại lý "</t>
  </si>
  <si>
    <t>Fix bugs " Lịch sử giao dịch xe "</t>
  </si>
  <si>
    <t>Fix bugs " Quản lí các đại lý là thành viên (Admin)"</t>
  </si>
  <si>
    <t>Fix bugs " Chi tiết đơn thuê xe”</t>
  </si>
  <si>
    <t>Fix bugs " Xem lịch sử giao dịch từng xe của đại lý "</t>
  </si>
  <si>
    <t>Re-test " Lịch sử thuê xe "</t>
  </si>
  <si>
    <t>Re-test " Quản lí bài viết "</t>
  </si>
  <si>
    <t>Re-test " Sửa thông tin xe của đại lý "</t>
  </si>
  <si>
    <t>Re-test " Lịch sử giao dịch xe "</t>
  </si>
  <si>
    <t>Re-test " Quản lí các đại lý là thành viên (Admin)"</t>
  </si>
  <si>
    <t>Re-test " Chi tiết đơn thuê xe”</t>
  </si>
  <si>
    <t>Re-test " Xem lịch sử giao dịch từng xe của đại lý "</t>
  </si>
  <si>
    <t>Release Sprint 3</t>
  </si>
  <si>
    <t>Design user interface " Quản lí xe (Admin)”</t>
  </si>
  <si>
    <t>Design user interface "Thống Kê của đại lý"</t>
  </si>
  <si>
    <t>Design user interface "Thống Kê của Admin"</t>
  </si>
  <si>
    <t>Design user interface "Thanh toán của người dùng"</t>
  </si>
  <si>
    <t>Design test " Quản lí xe (Admin)”</t>
  </si>
  <si>
    <t>Design test case " Thống Kê của đại lý "</t>
  </si>
  <si>
    <t>Design test case " Thống Kê của Admin "</t>
  </si>
  <si>
    <t>Design test case " Thanh toán của người dùng"</t>
  </si>
  <si>
    <t>Code chức năng " Quản lí xe (Admin)”</t>
  </si>
  <si>
    <t>Code chức năng " Thống Kê của đại lý "</t>
  </si>
  <si>
    <t>Code chức năng " Thống Kê của Admin "</t>
  </si>
  <si>
    <t>Code chức năng "Thanh toán của người dùng"</t>
  </si>
  <si>
    <t>Test " Quản lí xe (Admin)”</t>
  </si>
  <si>
    <t>Test chức năng " Thống Kê của đại lý "</t>
  </si>
  <si>
    <t>Test chức năng " Thống Kê của Admin "</t>
  </si>
  <si>
    <t>Test chức năng " Thanh toán của người dùng "</t>
  </si>
  <si>
    <t>Fix bugs " Quản lí xe (Admin)”</t>
  </si>
  <si>
    <t>Fix bugs " Thống Kê của đại lý "</t>
  </si>
  <si>
    <t>Fix bugs " Thống Kê của Admin "</t>
  </si>
  <si>
    <t>Fix bugs " Thanh toán của người dùng "</t>
  </si>
  <si>
    <t>Re-test " Quản lí xe (Admin)”</t>
  </si>
  <si>
    <t>Re-test " Thống Kê của đại lý "</t>
  </si>
  <si>
    <t>Re-test " Thống Kê của Admin "</t>
  </si>
  <si>
    <t>Re-test " Thanh toán của người dùng "</t>
  </si>
  <si>
    <t>Design test case " Quản lí xe (Admin)”</t>
  </si>
  <si>
    <t>Sprint 3 Review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</si>
</sst>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\-\ mmm\ \-\ yyyy"/>
    <numFmt numFmtId="165" formatCode="0.0"/>
  </numFmts>
  <fonts count="15">
    <font>
      <sz val="11"/>
      <color rgb="FF000000"/>
      <name val="Liberation sans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1"/>
      <color rgb="FF0061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A"/>
      <name val="Times New Roman"/>
      <family val="1"/>
    </font>
    <font>
      <b/>
      <sz val="13"/>
      <color rgb="FF363636"/>
      <name val="Times New Roman"/>
      <family val="1"/>
    </font>
    <font>
      <b/>
      <sz val="13"/>
      <color rgb="FF00000A"/>
      <name val="Times New Roman"/>
      <family val="1"/>
    </font>
    <font>
      <sz val="13"/>
      <color rgb="FF00000A"/>
      <name val="Times New Roman"/>
      <family val="1"/>
    </font>
    <font>
      <sz val="13"/>
      <color rgb="FF006100"/>
      <name val="Times New Roman"/>
      <family val="1"/>
    </font>
    <font>
      <sz val="12"/>
      <name val="Times new roman"/>
    </font>
    <font>
      <sz val="12"/>
      <name val="Times New Roman"/>
      <family val="1"/>
    </font>
    <font>
      <sz val="12"/>
      <color rgb="FF000000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D9D9D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2B2B2"/>
      </patternFill>
    </fill>
    <fill>
      <patternFill patternType="solid">
        <fgColor rgb="FFFF3300"/>
        <bgColor rgb="FFFF3300"/>
      </patternFill>
    </fill>
    <fill>
      <patternFill patternType="solid">
        <fgColor rgb="FFFF6666"/>
        <bgColor rgb="FFFF6666"/>
      </patternFill>
    </fill>
    <fill>
      <patternFill patternType="solid">
        <fgColor rgb="FF66FF00"/>
        <bgColor rgb="FF66FF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11" borderId="0" applyNumberFormat="0" applyBorder="0" applyAlignment="0" applyProtection="0"/>
  </cellStyleXfs>
  <cellXfs count="242">
    <xf numFmtId="0" fontId="0" fillId="0" borderId="0" xfId="0" applyFont="1" applyAlignment="1"/>
    <xf numFmtId="0" fontId="2" fillId="0" borderId="0" xfId="0" applyFont="1"/>
    <xf numFmtId="0" fontId="2" fillId="0" borderId="2" xfId="0" applyFont="1" applyBorder="1"/>
    <xf numFmtId="0" fontId="2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 textRotation="90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4" fillId="4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/>
    </xf>
    <xf numFmtId="0" fontId="2" fillId="0" borderId="0" xfId="0" applyFont="1" applyBorder="1" applyAlignment="1"/>
    <xf numFmtId="0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vertical="center" wrapText="1"/>
    </xf>
    <xf numFmtId="164" fontId="3" fillId="0" borderId="7" xfId="0" applyNumberFormat="1" applyFont="1" applyFill="1" applyBorder="1" applyAlignment="1">
      <alignment horizontal="left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2" fillId="0" borderId="6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16" fontId="1" fillId="9" borderId="1" xfId="0" applyNumberFormat="1" applyFont="1" applyFill="1" applyBorder="1" applyAlignment="1">
      <alignment horizontal="center" vertical="center" textRotation="90"/>
    </xf>
    <xf numFmtId="0" fontId="2" fillId="10" borderId="1" xfId="0" applyFont="1" applyFill="1" applyBorder="1"/>
    <xf numFmtId="0" fontId="2" fillId="10" borderId="1" xfId="0" applyFont="1" applyFill="1" applyBorder="1" applyAlignment="1"/>
    <xf numFmtId="0" fontId="2" fillId="10" borderId="0" xfId="0" applyFont="1" applyFill="1"/>
    <xf numFmtId="0" fontId="2" fillId="10" borderId="0" xfId="0" applyFont="1" applyFill="1" applyAlignment="1"/>
    <xf numFmtId="0" fontId="3" fillId="10" borderId="1" xfId="0" applyFont="1" applyFill="1" applyBorder="1"/>
    <xf numFmtId="0" fontId="4" fillId="0" borderId="0" xfId="0" applyNumberFormat="1" applyFont="1" applyFill="1" applyBorder="1" applyAlignment="1">
      <alignment horizontal="left" vertical="center" wrapText="1"/>
    </xf>
    <xf numFmtId="0" fontId="8" fillId="12" borderId="10" xfId="0" applyFont="1" applyFill="1" applyBorder="1" applyAlignment="1">
      <alignment horizontal="center" vertical="center" wrapText="1"/>
    </xf>
    <xf numFmtId="0" fontId="8" fillId="12" borderId="11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vertical="center" wrapText="1"/>
    </xf>
    <xf numFmtId="0" fontId="1" fillId="13" borderId="13" xfId="0" applyFont="1" applyFill="1" applyBorder="1" applyAlignment="1">
      <alignment vertical="center" wrapText="1"/>
    </xf>
    <xf numFmtId="15" fontId="2" fillId="13" borderId="13" xfId="0" applyNumberFormat="1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14" fontId="2" fillId="13" borderId="13" xfId="0" applyNumberFormat="1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15" fontId="2" fillId="0" borderId="1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13" borderId="10" xfId="0" applyFont="1" applyFill="1" applyBorder="1" applyAlignment="1">
      <alignment vertical="center" wrapText="1"/>
    </xf>
    <xf numFmtId="0" fontId="1" fillId="13" borderId="11" xfId="0" applyFont="1" applyFill="1" applyBorder="1" applyAlignment="1">
      <alignment vertical="center" wrapText="1"/>
    </xf>
    <xf numFmtId="0" fontId="1" fillId="13" borderId="11" xfId="0" applyFont="1" applyFill="1" applyBorder="1" applyAlignment="1">
      <alignment horizontal="center" vertical="center" wrapText="1"/>
    </xf>
    <xf numFmtId="14" fontId="1" fillId="13" borderId="11" xfId="0" applyNumberFormat="1" applyFont="1" applyFill="1" applyBorder="1" applyAlignment="1">
      <alignment horizontal="center" vertical="center" wrapText="1"/>
    </xf>
    <xf numFmtId="0" fontId="10" fillId="13" borderId="11" xfId="0" applyFont="1" applyFill="1" applyBorder="1" applyAlignment="1">
      <alignment horizontal="center" vertical="center" wrapText="1"/>
    </xf>
    <xf numFmtId="0" fontId="6" fillId="13" borderId="11" xfId="0" applyFont="1" applyFill="1" applyBorder="1" applyAlignment="1">
      <alignment vertical="center" wrapText="1"/>
    </xf>
    <xf numFmtId="0" fontId="1" fillId="12" borderId="12" xfId="0" applyFont="1" applyFill="1" applyBorder="1" applyAlignment="1">
      <alignment vertical="center" wrapText="1"/>
    </xf>
    <xf numFmtId="0" fontId="1" fillId="12" borderId="13" xfId="0" applyFont="1" applyFill="1" applyBorder="1" applyAlignment="1">
      <alignment vertical="center" wrapText="1"/>
    </xf>
    <xf numFmtId="0" fontId="1" fillId="12" borderId="13" xfId="0" applyFont="1" applyFill="1" applyBorder="1" applyAlignment="1">
      <alignment horizontal="center" vertical="center" wrapText="1"/>
    </xf>
    <xf numFmtId="14" fontId="1" fillId="12" borderId="13" xfId="0" applyNumberFormat="1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6" fillId="12" borderId="13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10" fillId="0" borderId="1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 indent="1"/>
    </xf>
    <xf numFmtId="0" fontId="7" fillId="0" borderId="0" xfId="0" applyFont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4" fillId="0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>
      <alignment vertical="center" wrapText="1"/>
    </xf>
    <xf numFmtId="0" fontId="3" fillId="0" borderId="7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  <xf numFmtId="0" fontId="1" fillId="0" borderId="0" xfId="0" applyFont="1" applyBorder="1" applyAlignment="1">
      <alignment vertical="center"/>
    </xf>
    <xf numFmtId="0" fontId="0" fillId="10" borderId="1" xfId="0" applyFill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12" fillId="15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 wrapText="1"/>
    </xf>
    <xf numFmtId="0" fontId="12" fillId="17" borderId="0" xfId="0" applyFont="1" applyFill="1" applyBorder="1" applyAlignment="1">
      <alignment vertical="center" wrapText="1"/>
    </xf>
    <xf numFmtId="0" fontId="14" fillId="18" borderId="0" xfId="0" applyFont="1" applyFill="1" applyBorder="1" applyAlignment="1"/>
    <xf numFmtId="0" fontId="12" fillId="19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/>
    <xf numFmtId="0" fontId="3" fillId="0" borderId="1" xfId="0" applyFont="1" applyFill="1" applyBorder="1"/>
    <xf numFmtId="0" fontId="11" fillId="0" borderId="1" xfId="1" applyFont="1" applyFill="1" applyBorder="1"/>
    <xf numFmtId="0" fontId="0" fillId="0" borderId="1" xfId="0" applyFill="1" applyBorder="1"/>
    <xf numFmtId="165" fontId="2" fillId="0" borderId="1" xfId="0" applyNumberFormat="1" applyFont="1" applyBorder="1" applyAlignment="1"/>
    <xf numFmtId="1" fontId="2" fillId="5" borderId="1" xfId="0" applyNumberFormat="1" applyFont="1" applyFill="1" applyBorder="1" applyAlignment="1">
      <alignment horizontal="center"/>
    </xf>
    <xf numFmtId="16" fontId="1" fillId="0" borderId="1" xfId="0" applyNumberFormat="1" applyFont="1" applyFill="1" applyBorder="1" applyAlignment="1">
      <alignment horizontal="center" vertical="center" textRotation="90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6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164" fontId="3" fillId="0" borderId="6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9" fillId="12" borderId="14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/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2" fillId="0" borderId="21" xfId="0" applyFont="1" applyBorder="1"/>
    <xf numFmtId="0" fontId="1" fillId="7" borderId="22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0" fontId="2" fillId="21" borderId="23" xfId="0" applyFont="1" applyFill="1" applyBorder="1"/>
    <xf numFmtId="165" fontId="2" fillId="21" borderId="24" xfId="0" applyNumberFormat="1" applyFont="1" applyFill="1" applyBorder="1"/>
    <xf numFmtId="1" fontId="1" fillId="22" borderId="24" xfId="0" applyNumberFormat="1" applyFont="1" applyFill="1" applyBorder="1" applyAlignment="1">
      <alignment horizontal="center"/>
    </xf>
    <xf numFmtId="1" fontId="1" fillId="22" borderId="25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/>
    <xf numFmtId="0" fontId="2" fillId="0" borderId="2" xfId="0" applyFont="1" applyBorder="1"/>
    <xf numFmtId="0" fontId="2" fillId="0" borderId="1" xfId="0" applyFont="1" applyFill="1" applyBorder="1"/>
    <xf numFmtId="0" fontId="2" fillId="14" borderId="1" xfId="0" applyFont="1" applyFill="1" applyBorder="1"/>
    <xf numFmtId="0" fontId="2" fillId="23" borderId="1" xfId="0" applyFont="1" applyFill="1" applyBorder="1"/>
    <xf numFmtId="0" fontId="2" fillId="10" borderId="1" xfId="0" applyFont="1" applyFill="1" applyBorder="1" applyAlignment="1">
      <alignment horizontal="right"/>
    </xf>
    <xf numFmtId="0" fontId="2" fillId="14" borderId="1" xfId="0" applyFont="1" applyFill="1" applyBorder="1" applyAlignment="1">
      <alignment horizontal="right"/>
    </xf>
    <xf numFmtId="0" fontId="2" fillId="0" borderId="1" xfId="0" applyFont="1" applyFill="1" applyBorder="1"/>
    <xf numFmtId="0" fontId="2" fillId="0" borderId="0" xfId="0" applyFont="1" applyFill="1" applyAlignment="1"/>
    <xf numFmtId="0" fontId="2" fillId="14" borderId="1" xfId="0" applyFont="1" applyFill="1" applyBorder="1"/>
    <xf numFmtId="0" fontId="2" fillId="23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2" fillId="10" borderId="1" xfId="0" applyFont="1" applyFill="1" applyBorder="1"/>
    <xf numFmtId="0" fontId="2" fillId="10" borderId="1" xfId="0" applyFont="1" applyFill="1" applyBorder="1" applyAlignment="1"/>
    <xf numFmtId="0" fontId="2" fillId="14" borderId="1" xfId="0" applyFont="1" applyFill="1" applyBorder="1"/>
    <xf numFmtId="0" fontId="2" fillId="20" borderId="1" xfId="0" applyFont="1" applyFill="1" applyBorder="1" applyAlignment="1"/>
    <xf numFmtId="0" fontId="2" fillId="23" borderId="1" xfId="0" applyFont="1" applyFill="1" applyBorder="1"/>
    <xf numFmtId="0" fontId="2" fillId="0" borderId="1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88874441121458E-2"/>
          <c:y val="8.311857834281812E-2"/>
          <c:w val="0.97011112555887857"/>
          <c:h val="0.761316704392856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Sprint1!$G$147:$AC$147</c:f>
              <c:numCache>
                <c:formatCode>General</c:formatCode>
                <c:ptCount val="23"/>
                <c:pt idx="0">
                  <c:v>158</c:v>
                </c:pt>
                <c:pt idx="1">
                  <c:v>143</c:v>
                </c:pt>
                <c:pt idx="2">
                  <c:v>135</c:v>
                </c:pt>
                <c:pt idx="3">
                  <c:v>132</c:v>
                </c:pt>
                <c:pt idx="4">
                  <c:v>124</c:v>
                </c:pt>
                <c:pt idx="5">
                  <c:v>119</c:v>
                </c:pt>
                <c:pt idx="6">
                  <c:v>113</c:v>
                </c:pt>
                <c:pt idx="7">
                  <c:v>104</c:v>
                </c:pt>
                <c:pt idx="8">
                  <c:v>97</c:v>
                </c:pt>
                <c:pt idx="9">
                  <c:v>94</c:v>
                </c:pt>
                <c:pt idx="10">
                  <c:v>85</c:v>
                </c:pt>
                <c:pt idx="11">
                  <c:v>78</c:v>
                </c:pt>
                <c:pt idx="12">
                  <c:v>73</c:v>
                </c:pt>
                <c:pt idx="13">
                  <c:v>65</c:v>
                </c:pt>
                <c:pt idx="14">
                  <c:v>57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26</c:v>
                </c:pt>
                <c:pt idx="19">
                  <c:v>21</c:v>
                </c:pt>
                <c:pt idx="20">
                  <c:v>14</c:v>
                </c:pt>
                <c:pt idx="21">
                  <c:v>8</c:v>
                </c:pt>
                <c:pt idx="22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6-4D05-8E1C-9B5CC36715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Sprint1!$G$148:$AC$148</c:f>
              <c:numCache>
                <c:formatCode>General</c:formatCode>
                <c:ptCount val="23"/>
                <c:pt idx="0">
                  <c:v>158</c:v>
                </c:pt>
                <c:pt idx="1">
                  <c:v>154</c:v>
                </c:pt>
                <c:pt idx="2">
                  <c:v>142</c:v>
                </c:pt>
                <c:pt idx="3">
                  <c:v>130</c:v>
                </c:pt>
                <c:pt idx="4">
                  <c:v>123</c:v>
                </c:pt>
                <c:pt idx="5">
                  <c:v>117</c:v>
                </c:pt>
                <c:pt idx="6">
                  <c:v>110</c:v>
                </c:pt>
                <c:pt idx="7">
                  <c:v>110</c:v>
                </c:pt>
                <c:pt idx="8">
                  <c:v>101</c:v>
                </c:pt>
                <c:pt idx="9">
                  <c:v>92</c:v>
                </c:pt>
                <c:pt idx="10">
                  <c:v>85</c:v>
                </c:pt>
                <c:pt idx="11">
                  <c:v>78</c:v>
                </c:pt>
                <c:pt idx="12">
                  <c:v>71</c:v>
                </c:pt>
                <c:pt idx="13">
                  <c:v>64</c:v>
                </c:pt>
                <c:pt idx="14">
                  <c:v>64</c:v>
                </c:pt>
                <c:pt idx="15">
                  <c:v>57</c:v>
                </c:pt>
                <c:pt idx="16">
                  <c:v>43</c:v>
                </c:pt>
                <c:pt idx="17">
                  <c:v>36</c:v>
                </c:pt>
                <c:pt idx="18">
                  <c:v>29</c:v>
                </c:pt>
                <c:pt idx="19">
                  <c:v>22</c:v>
                </c:pt>
                <c:pt idx="20">
                  <c:v>15</c:v>
                </c:pt>
                <c:pt idx="21">
                  <c:v>8</c:v>
                </c:pt>
                <c:pt idx="22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6-4D05-8E1C-9B5CC36715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9218304"/>
        <c:axId val="219219840"/>
      </c:lineChart>
      <c:catAx>
        <c:axId val="2192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19840"/>
        <c:crosses val="autoZero"/>
        <c:auto val="1"/>
        <c:lblAlgn val="ctr"/>
        <c:lblOffset val="100"/>
        <c:noMultiLvlLbl val="0"/>
      </c:catAx>
      <c:valAx>
        <c:axId val="2192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88874441121458E-2"/>
          <c:y val="8.311857834281812E-2"/>
          <c:w val="0.97011112555887857"/>
          <c:h val="0.761316704392856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Sprint2!$G$162:$AJ$162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6-4D05-8E1C-9B5CC36715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Sprint2!$G$163:$AJ$163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6-4D05-8E1C-9B5CC36715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9517696"/>
        <c:axId val="219519232"/>
      </c:lineChart>
      <c:catAx>
        <c:axId val="21951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19232"/>
        <c:crosses val="autoZero"/>
        <c:auto val="1"/>
        <c:lblAlgn val="ctr"/>
        <c:lblOffset val="100"/>
        <c:noMultiLvlLbl val="0"/>
      </c:catAx>
      <c:valAx>
        <c:axId val="2195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88874441121458E-2"/>
          <c:y val="8.311857834281812E-2"/>
          <c:w val="0.97011112555887857"/>
          <c:h val="0.761316704392856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Sprint3!$G$108:$W$108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6-4D05-8E1C-9B5CC36715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Sprint3!$G$109:$W$109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6-4D05-8E1C-9B5CC36715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9858048"/>
        <c:axId val="219859584"/>
      </c:lineChart>
      <c:catAx>
        <c:axId val="21985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59584"/>
        <c:crosses val="autoZero"/>
        <c:auto val="1"/>
        <c:lblAlgn val="ctr"/>
        <c:lblOffset val="100"/>
        <c:noMultiLvlLbl val="0"/>
      </c:catAx>
      <c:valAx>
        <c:axId val="2198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2043953</xdr:colOff>
      <xdr:row>149</xdr:row>
      <xdr:rowOff>80682</xdr:rowOff>
    </xdr:from>
    <xdr:to>
      <xdr:col>22</xdr:col>
      <xdr:colOff>174624</xdr:colOff>
      <xdr:row>176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2043953</xdr:colOff>
      <xdr:row>164</xdr:row>
      <xdr:rowOff>80682</xdr:rowOff>
    </xdr:from>
    <xdr:to>
      <xdr:col>22</xdr:col>
      <xdr:colOff>174624</xdr:colOff>
      <xdr:row>191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2043953</xdr:colOff>
      <xdr:row>110</xdr:row>
      <xdr:rowOff>80682</xdr:rowOff>
    </xdr:from>
    <xdr:to>
      <xdr:col>22</xdr:col>
      <xdr:colOff>174624</xdr:colOff>
      <xdr:row>137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8"/>
  <sheetViews>
    <sheetView tabSelected="1" showWhiteSpace="0" zoomScale="85" zoomScaleNormal="85" workbookViewId="0"/>
  </sheetViews>
  <sheetFormatPr defaultRowHeight="15" customHeight="1"/>
  <cols>
    <col min="1" max="1" width="8" style="5" customWidth="1"/>
    <col min="2" max="2" width="20.09765625" style="5" bestFit="1" customWidth="1"/>
    <col min="3" max="3" width="41.5" style="5" bestFit="1" customWidth="1"/>
    <col min="4" max="4" width="14.3984375" style="5" customWidth="1"/>
    <col min="5" max="5" width="5.5" style="5" customWidth="1"/>
    <col min="6" max="6" width="5" style="5" bestFit="1" customWidth="1"/>
    <col min="7" max="34" width="5" style="5" customWidth="1"/>
    <col min="35" max="16384" width="8.796875" style="5"/>
  </cols>
  <sheetData>
    <row r="1" spans="1:34" ht="66" customHeight="1">
      <c r="B1" s="90" t="s">
        <v>26</v>
      </c>
      <c r="C1" s="156" t="s">
        <v>307</v>
      </c>
      <c r="D1" s="157"/>
      <c r="E1" s="14"/>
      <c r="F1" s="14"/>
      <c r="G1" s="14"/>
      <c r="H1" s="14"/>
      <c r="I1" s="14"/>
      <c r="J1" s="14"/>
      <c r="K1" s="14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34" ht="16.8">
      <c r="B2" s="89" t="s">
        <v>24</v>
      </c>
      <c r="C2" s="158" t="s">
        <v>12</v>
      </c>
      <c r="D2" s="159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34" ht="16.5" customHeight="1">
      <c r="B3" s="89" t="s">
        <v>23</v>
      </c>
      <c r="C3" s="158" t="s">
        <v>358</v>
      </c>
      <c r="D3" s="159"/>
      <c r="E3" s="13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</row>
    <row r="4" spans="1:34" ht="16.8">
      <c r="B4" s="89" t="s">
        <v>20</v>
      </c>
      <c r="C4" s="160">
        <v>43530</v>
      </c>
      <c r="D4" s="161"/>
      <c r="E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34" ht="16.8">
      <c r="B5" s="89" t="s">
        <v>25</v>
      </c>
      <c r="C5" s="160">
        <v>43918</v>
      </c>
      <c r="D5" s="161"/>
      <c r="E5" s="29"/>
      <c r="F5" s="12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34" ht="15" customHeight="1">
      <c r="A6" s="27"/>
      <c r="B6" s="27"/>
      <c r="C6" s="15"/>
      <c r="D6" s="91"/>
      <c r="E6" s="16"/>
      <c r="I6" s="17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34" ht="16.8">
      <c r="B7" s="163" t="s">
        <v>21</v>
      </c>
      <c r="C7" s="164"/>
      <c r="D7" s="164"/>
      <c r="E7" s="164"/>
      <c r="F7" s="165"/>
      <c r="H7" s="18"/>
      <c r="I7" s="112"/>
      <c r="J7" s="140" t="s">
        <v>352</v>
      </c>
      <c r="K7" s="140"/>
      <c r="L7" s="140"/>
      <c r="M7" s="14"/>
      <c r="N7" s="14"/>
      <c r="O7" s="14"/>
      <c r="P7" s="14"/>
      <c r="Q7" s="14"/>
      <c r="R7" s="14"/>
      <c r="S7" s="14"/>
      <c r="T7" s="14"/>
      <c r="U7" s="14"/>
    </row>
    <row r="8" spans="1:34" ht="15" customHeight="1">
      <c r="B8" s="28" t="s">
        <v>22</v>
      </c>
      <c r="C8" s="10" t="s">
        <v>19</v>
      </c>
      <c r="D8" s="11" t="s">
        <v>10</v>
      </c>
      <c r="E8" s="166" t="s">
        <v>11</v>
      </c>
      <c r="F8" s="167"/>
      <c r="H8" s="18"/>
      <c r="I8" s="113"/>
      <c r="J8" s="139" t="s">
        <v>353</v>
      </c>
      <c r="K8" s="139"/>
      <c r="L8" s="139"/>
      <c r="M8" s="29"/>
      <c r="N8" s="29"/>
      <c r="O8" s="29"/>
      <c r="P8" s="29"/>
      <c r="Q8" s="29"/>
      <c r="R8" s="29"/>
      <c r="S8" s="29"/>
      <c r="T8" s="29"/>
      <c r="U8" s="29"/>
    </row>
    <row r="9" spans="1:34" ht="15" customHeight="1">
      <c r="B9" s="30">
        <v>1</v>
      </c>
      <c r="C9" s="9" t="s">
        <v>304</v>
      </c>
      <c r="D9" s="205">
        <f>SUMIF($D$63:$D$146,"Trung",$E$63:$AC$146) + SUMIF($D$63:$D$146,"Team",E63:AC146)/5</f>
        <v>44.4</v>
      </c>
      <c r="E9" s="152">
        <f>SUMIF($D$17:$D$58,"Trung", $F$17:$AC$58) + SUMIF($D$17:$D$58, "Team", $F$17:$AC$58)/5</f>
        <v>41.4</v>
      </c>
      <c r="F9" s="153"/>
      <c r="H9" s="18"/>
      <c r="I9" s="114"/>
      <c r="J9" s="139" t="s">
        <v>354</v>
      </c>
      <c r="K9" s="139"/>
      <c r="L9" s="139"/>
      <c r="M9" s="29"/>
      <c r="N9" s="29"/>
      <c r="O9" s="29"/>
      <c r="P9" s="29"/>
      <c r="Q9" s="29"/>
      <c r="R9" s="29"/>
      <c r="S9" s="29"/>
      <c r="T9" s="29"/>
      <c r="U9" s="29"/>
    </row>
    <row r="10" spans="1:34" ht="15" customHeight="1">
      <c r="B10" s="125">
        <v>2</v>
      </c>
      <c r="C10" s="9" t="s">
        <v>305</v>
      </c>
      <c r="D10" s="205">
        <f>SUMIF($D$63:$D$146,"Phước",$E$63:$AC$146) + SUMIF($D$63:$D$146,"Team",E63:AC146)/5</f>
        <v>48.4</v>
      </c>
      <c r="E10" s="152">
        <f>SUMIF($D$17:$D$58,"Phước", $F$17:$AC$58) + SUMIF($D$17:$D$58, "Team", $F$17:$AC$58)/5</f>
        <v>41.4</v>
      </c>
      <c r="F10" s="153"/>
      <c r="H10" s="18"/>
      <c r="I10" s="115"/>
      <c r="J10" s="139" t="s">
        <v>355</v>
      </c>
      <c r="K10" s="139"/>
      <c r="L10" s="139"/>
      <c r="M10" s="29"/>
      <c r="N10" s="29"/>
      <c r="O10" s="29"/>
      <c r="P10" s="29"/>
      <c r="Q10" s="29"/>
      <c r="R10" s="29"/>
      <c r="S10" s="29"/>
      <c r="T10" s="29"/>
      <c r="U10" s="29"/>
    </row>
    <row r="11" spans="1:34" ht="15" customHeight="1">
      <c r="B11" s="125">
        <v>3</v>
      </c>
      <c r="C11" s="9" t="s">
        <v>359</v>
      </c>
      <c r="D11" s="205">
        <f>SUMIF($D$63:$D$146,"Trin",$E$63:$AC$146) + SUMIF($D$63:$D$146,"Team",E63:AC146)/5 + SUMIF($D$63:$D$146,"Team Test",E63:AC146)/3</f>
        <v>23.066666666666666</v>
      </c>
      <c r="E11" s="152">
        <f>SUMIF($D$17:$D$58,"Trin", $F$17:$AC$58) + SUMIF($D$17:$D$58, "Team", $F$17:$AC$58)/5 + SUMIF($D$17:$D$58, "Team Test", $F$17:$AC$58)/3</f>
        <v>23.066666666666666</v>
      </c>
      <c r="F11" s="153"/>
      <c r="H11" s="18"/>
      <c r="I11" s="116"/>
      <c r="J11" s="139" t="s">
        <v>356</v>
      </c>
      <c r="K11" s="139"/>
      <c r="L11" s="139"/>
      <c r="M11" s="117"/>
      <c r="N11" s="29"/>
      <c r="O11" s="29"/>
      <c r="P11" s="29"/>
      <c r="Q11" s="29"/>
      <c r="R11" s="29"/>
      <c r="S11" s="29"/>
      <c r="T11" s="29"/>
      <c r="U11" s="29"/>
    </row>
    <row r="12" spans="1:34" ht="15" customHeight="1">
      <c r="B12" s="125">
        <v>4</v>
      </c>
      <c r="C12" s="9" t="s">
        <v>360</v>
      </c>
      <c r="D12" s="205">
        <f>SUMIF($D$63:$D$146,"Thiện",$E$63:$AC$146) + SUMIF($D$63:$D$146,"Team",E63:AC146)/5 + SUMIF($D$63:$D$146,"Team Test",E63:AC146)/3</f>
        <v>24.066666666666666</v>
      </c>
      <c r="E12" s="152">
        <f>SUMIF($D$17:$D$58,"Thiện", $F$17:$AC$58) + SUMIF($D$17:$D$58, "Team", $F$17:$AC$58)/5 + SUMIF($D$17:$D$58, "Team Test", $F$17:$AD$58)/3</f>
        <v>26.066666666666666</v>
      </c>
      <c r="F12" s="153"/>
      <c r="H12" s="18"/>
      <c r="I12" s="120"/>
      <c r="J12" s="120"/>
      <c r="K12" s="120"/>
      <c r="L12" s="120"/>
      <c r="M12" s="117"/>
      <c r="N12" s="119"/>
      <c r="O12" s="119"/>
      <c r="P12" s="119"/>
      <c r="Q12" s="119"/>
      <c r="R12" s="119"/>
      <c r="S12" s="119"/>
      <c r="T12" s="119"/>
      <c r="U12" s="119"/>
    </row>
    <row r="13" spans="1:34" ht="15" customHeight="1">
      <c r="B13" s="125">
        <v>5</v>
      </c>
      <c r="C13" s="9" t="s">
        <v>306</v>
      </c>
      <c r="D13" s="205">
        <f>SUMIF($D$63:$D$146,"Thẩm",$E$63:$AC$146) + SUMIF($D$63:$D$146,"Team",E63:AC146)/5 + SUMIF($D$63:$D$146,"Team Test",E63:AC146)/3</f>
        <v>26.066666666666666</v>
      </c>
      <c r="E13" s="152">
        <f>SUMIF($D$17:$D$58,"Thẩm", $F$17:$AC$58) + SUMIF($D$17:$D$58, "Team", $F$17:$AC$58)/5 + SUMIF($D$17:$D$58, "Team Test", $F$17:$AD$58)/3</f>
        <v>26.066666666666666</v>
      </c>
      <c r="F13" s="153"/>
      <c r="H13" s="18"/>
      <c r="I13" s="29"/>
      <c r="J13" s="20"/>
      <c r="K13" s="19"/>
      <c r="L13" s="19"/>
      <c r="M13" s="29"/>
      <c r="N13" s="29"/>
      <c r="O13" s="29"/>
      <c r="P13" s="29"/>
      <c r="Q13" s="29"/>
      <c r="R13" s="29"/>
      <c r="S13" s="29"/>
      <c r="T13" s="29"/>
      <c r="U13" s="29"/>
    </row>
    <row r="14" spans="1:34" ht="15" customHeight="1">
      <c r="B14" s="147" t="s">
        <v>3</v>
      </c>
      <c r="C14" s="148"/>
      <c r="D14" s="137">
        <f>SUM(D9:D13)</f>
        <v>166</v>
      </c>
      <c r="E14" s="154">
        <f>SUM(E9:F13)</f>
        <v>158</v>
      </c>
      <c r="F14" s="155"/>
    </row>
    <row r="16" spans="1:34" s="6" customFormat="1" ht="54.6">
      <c r="A16" s="21" t="s">
        <v>0</v>
      </c>
      <c r="B16" s="21" t="s">
        <v>1</v>
      </c>
      <c r="C16" s="21" t="s">
        <v>2</v>
      </c>
      <c r="D16" s="4" t="s">
        <v>361</v>
      </c>
      <c r="E16" s="4"/>
      <c r="F16" s="22" t="s">
        <v>11</v>
      </c>
      <c r="G16" s="7">
        <v>43896</v>
      </c>
      <c r="H16" s="7">
        <v>43897</v>
      </c>
      <c r="I16" s="7">
        <v>43898</v>
      </c>
      <c r="J16" s="7">
        <v>43899</v>
      </c>
      <c r="K16" s="7">
        <v>43900</v>
      </c>
      <c r="L16" s="7">
        <v>43901</v>
      </c>
      <c r="M16" s="7">
        <v>43902</v>
      </c>
      <c r="N16" s="7">
        <v>43903</v>
      </c>
      <c r="O16" s="7">
        <v>43904</v>
      </c>
      <c r="P16" s="7">
        <v>43905</v>
      </c>
      <c r="Q16" s="7">
        <v>43906</v>
      </c>
      <c r="R16" s="7">
        <v>43907</v>
      </c>
      <c r="S16" s="7">
        <v>43908</v>
      </c>
      <c r="T16" s="7">
        <v>43909</v>
      </c>
      <c r="U16" s="7">
        <v>43910</v>
      </c>
      <c r="V16" s="7">
        <v>43911</v>
      </c>
      <c r="W16" s="7">
        <v>43912</v>
      </c>
      <c r="X16" s="7">
        <v>43913</v>
      </c>
      <c r="Y16" s="7">
        <v>43914</v>
      </c>
      <c r="Z16" s="7">
        <v>43915</v>
      </c>
      <c r="AA16" s="7">
        <v>43916</v>
      </c>
      <c r="AB16" s="7">
        <v>43917</v>
      </c>
      <c r="AC16" s="7">
        <v>43918</v>
      </c>
      <c r="AD16" s="7">
        <v>43919</v>
      </c>
      <c r="AE16" s="32"/>
      <c r="AF16" s="32"/>
      <c r="AG16" s="32"/>
      <c r="AH16" s="32"/>
    </row>
    <row r="17" spans="1:34" ht="15" customHeight="1">
      <c r="A17" s="143">
        <v>1</v>
      </c>
      <c r="B17" s="149" t="s">
        <v>103</v>
      </c>
      <c r="C17" s="149"/>
      <c r="D17" s="118" t="s">
        <v>5</v>
      </c>
      <c r="E17" s="94"/>
      <c r="F17" s="124">
        <v>4</v>
      </c>
      <c r="G17" s="222">
        <v>4</v>
      </c>
      <c r="H17" s="229">
        <v>0</v>
      </c>
      <c r="I17" s="228">
        <v>0</v>
      </c>
      <c r="J17" s="228">
        <v>0</v>
      </c>
      <c r="K17" s="228">
        <v>0</v>
      </c>
      <c r="L17" s="228">
        <v>0</v>
      </c>
      <c r="M17" s="228">
        <v>0</v>
      </c>
      <c r="N17" s="228">
        <v>0</v>
      </c>
      <c r="O17" s="228">
        <v>0</v>
      </c>
      <c r="P17" s="228">
        <v>0</v>
      </c>
      <c r="Q17" s="228">
        <v>0</v>
      </c>
      <c r="R17" s="228">
        <v>0</v>
      </c>
      <c r="S17" s="228">
        <v>0</v>
      </c>
      <c r="T17" s="228">
        <v>0</v>
      </c>
      <c r="U17" s="228">
        <v>0</v>
      </c>
      <c r="V17" s="228">
        <v>0</v>
      </c>
      <c r="W17" s="228">
        <v>0</v>
      </c>
      <c r="X17" s="228">
        <v>0</v>
      </c>
      <c r="Y17" s="228">
        <v>0</v>
      </c>
      <c r="Z17" s="228">
        <v>0</v>
      </c>
      <c r="AA17" s="228">
        <v>0</v>
      </c>
      <c r="AB17" s="228">
        <v>0</v>
      </c>
      <c r="AC17" s="228">
        <v>0</v>
      </c>
      <c r="AD17" s="228">
        <v>0</v>
      </c>
      <c r="AE17" s="33"/>
      <c r="AF17" s="33"/>
      <c r="AG17" s="33"/>
      <c r="AH17" s="34"/>
    </row>
    <row r="18" spans="1:34" ht="15" customHeight="1">
      <c r="A18" s="144"/>
      <c r="B18" s="149" t="s">
        <v>105</v>
      </c>
      <c r="C18" s="149"/>
      <c r="D18" s="118" t="s">
        <v>308</v>
      </c>
      <c r="E18" s="105"/>
      <c r="F18" s="124">
        <v>8</v>
      </c>
      <c r="G18" s="222">
        <v>8</v>
      </c>
      <c r="H18" s="222">
        <v>8</v>
      </c>
      <c r="I18" s="228">
        <v>4</v>
      </c>
      <c r="J18" s="229">
        <v>0</v>
      </c>
      <c r="K18" s="228">
        <v>0</v>
      </c>
      <c r="L18" s="228">
        <v>0</v>
      </c>
      <c r="M18" s="228">
        <v>0</v>
      </c>
      <c r="N18" s="228">
        <v>0</v>
      </c>
      <c r="O18" s="228">
        <v>0</v>
      </c>
      <c r="P18" s="228">
        <v>0</v>
      </c>
      <c r="Q18" s="228">
        <v>0</v>
      </c>
      <c r="R18" s="228">
        <v>0</v>
      </c>
      <c r="S18" s="228">
        <v>0</v>
      </c>
      <c r="T18" s="228">
        <v>0</v>
      </c>
      <c r="U18" s="228">
        <v>0</v>
      </c>
      <c r="V18" s="228">
        <v>0</v>
      </c>
      <c r="W18" s="228">
        <v>0</v>
      </c>
      <c r="X18" s="228">
        <v>0</v>
      </c>
      <c r="Y18" s="228">
        <v>0</v>
      </c>
      <c r="Z18" s="228">
        <v>0</v>
      </c>
      <c r="AA18" s="228">
        <v>0</v>
      </c>
      <c r="AB18" s="228">
        <v>0</v>
      </c>
      <c r="AC18" s="228">
        <v>0</v>
      </c>
      <c r="AD18" s="228">
        <v>0</v>
      </c>
      <c r="AE18" s="33"/>
      <c r="AF18" s="33"/>
      <c r="AG18" s="33"/>
      <c r="AH18" s="34"/>
    </row>
    <row r="19" spans="1:34" ht="15" customHeight="1">
      <c r="A19" s="144"/>
      <c r="B19" s="149" t="s">
        <v>303</v>
      </c>
      <c r="C19" s="149"/>
      <c r="D19" s="118" t="s">
        <v>346</v>
      </c>
      <c r="E19" s="94"/>
      <c r="F19" s="124">
        <v>8</v>
      </c>
      <c r="G19" s="222">
        <v>8</v>
      </c>
      <c r="H19" s="222">
        <v>8</v>
      </c>
      <c r="I19" s="228">
        <v>4</v>
      </c>
      <c r="J19" s="229">
        <v>0</v>
      </c>
      <c r="K19" s="228">
        <v>0</v>
      </c>
      <c r="L19" s="228">
        <v>0</v>
      </c>
      <c r="M19" s="228">
        <v>0</v>
      </c>
      <c r="N19" s="228">
        <v>0</v>
      </c>
      <c r="O19" s="228">
        <v>0</v>
      </c>
      <c r="P19" s="228">
        <v>0</v>
      </c>
      <c r="Q19" s="228">
        <v>0</v>
      </c>
      <c r="R19" s="228">
        <v>0</v>
      </c>
      <c r="S19" s="228">
        <v>0</v>
      </c>
      <c r="T19" s="228">
        <v>0</v>
      </c>
      <c r="U19" s="228">
        <v>0</v>
      </c>
      <c r="V19" s="228">
        <v>0</v>
      </c>
      <c r="W19" s="228">
        <v>0</v>
      </c>
      <c r="X19" s="228">
        <v>0</v>
      </c>
      <c r="Y19" s="228">
        <v>0</v>
      </c>
      <c r="Z19" s="228">
        <v>0</v>
      </c>
      <c r="AA19" s="228">
        <v>0</v>
      </c>
      <c r="AB19" s="228">
        <v>0</v>
      </c>
      <c r="AC19" s="228">
        <v>0</v>
      </c>
      <c r="AD19" s="228">
        <v>0</v>
      </c>
      <c r="AE19" s="33"/>
      <c r="AF19" s="33"/>
      <c r="AG19" s="33"/>
      <c r="AH19" s="34"/>
    </row>
    <row r="20" spans="1:34" ht="15" customHeight="1">
      <c r="A20" s="144"/>
      <c r="B20" s="149" t="s">
        <v>108</v>
      </c>
      <c r="C20" s="149"/>
      <c r="D20" s="121" t="s">
        <v>362</v>
      </c>
      <c r="E20" s="31"/>
      <c r="F20" s="124">
        <v>8</v>
      </c>
      <c r="G20" s="222">
        <v>8</v>
      </c>
      <c r="H20" s="222">
        <v>8</v>
      </c>
      <c r="I20" s="228">
        <v>4</v>
      </c>
      <c r="J20" s="229">
        <v>0</v>
      </c>
      <c r="K20" s="228">
        <v>0</v>
      </c>
      <c r="L20" s="228">
        <v>0</v>
      </c>
      <c r="M20" s="228">
        <v>0</v>
      </c>
      <c r="N20" s="228">
        <v>0</v>
      </c>
      <c r="O20" s="228">
        <v>0</v>
      </c>
      <c r="P20" s="228">
        <v>0</v>
      </c>
      <c r="Q20" s="228">
        <v>0</v>
      </c>
      <c r="R20" s="228">
        <v>0</v>
      </c>
      <c r="S20" s="228">
        <v>0</v>
      </c>
      <c r="T20" s="228">
        <v>0</v>
      </c>
      <c r="U20" s="228">
        <v>0</v>
      </c>
      <c r="V20" s="228">
        <v>0</v>
      </c>
      <c r="W20" s="228">
        <v>0</v>
      </c>
      <c r="X20" s="228">
        <v>0</v>
      </c>
      <c r="Y20" s="228">
        <v>0</v>
      </c>
      <c r="Z20" s="228">
        <v>0</v>
      </c>
      <c r="AA20" s="228">
        <v>0</v>
      </c>
      <c r="AB20" s="228">
        <v>0</v>
      </c>
      <c r="AC20" s="228">
        <v>0</v>
      </c>
      <c r="AD20" s="228">
        <v>0</v>
      </c>
      <c r="AE20" s="33"/>
      <c r="AF20" s="33"/>
      <c r="AG20" s="33"/>
      <c r="AH20" s="34"/>
    </row>
    <row r="21" spans="1:34" ht="15" customHeight="1">
      <c r="A21" s="144"/>
      <c r="B21" s="146" t="s">
        <v>7</v>
      </c>
      <c r="C21" s="101" t="s">
        <v>292</v>
      </c>
      <c r="D21" s="124" t="s">
        <v>308</v>
      </c>
      <c r="E21" s="23"/>
      <c r="F21" s="124">
        <v>3</v>
      </c>
      <c r="G21" s="222">
        <v>3</v>
      </c>
      <c r="H21" s="222">
        <v>3</v>
      </c>
      <c r="I21" s="222">
        <v>3</v>
      </c>
      <c r="J21" s="222">
        <v>3</v>
      </c>
      <c r="K21" s="229">
        <v>0</v>
      </c>
      <c r="L21" s="228">
        <v>0</v>
      </c>
      <c r="M21" s="228">
        <v>0</v>
      </c>
      <c r="N21" s="228">
        <v>0</v>
      </c>
      <c r="O21" s="228">
        <v>0</v>
      </c>
      <c r="P21" s="228">
        <v>0</v>
      </c>
      <c r="Q21" s="228">
        <v>0</v>
      </c>
      <c r="R21" s="228">
        <v>0</v>
      </c>
      <c r="S21" s="228">
        <v>0</v>
      </c>
      <c r="T21" s="228">
        <v>0</v>
      </c>
      <c r="U21" s="228">
        <v>0</v>
      </c>
      <c r="V21" s="228">
        <v>0</v>
      </c>
      <c r="W21" s="228">
        <v>0</v>
      </c>
      <c r="X21" s="228">
        <v>0</v>
      </c>
      <c r="Y21" s="228">
        <v>0</v>
      </c>
      <c r="Z21" s="228">
        <v>0</v>
      </c>
      <c r="AA21" s="228">
        <v>0</v>
      </c>
      <c r="AB21" s="228">
        <v>0</v>
      </c>
      <c r="AC21" s="228">
        <v>0</v>
      </c>
      <c r="AD21" s="228">
        <v>0</v>
      </c>
      <c r="AE21" s="33"/>
      <c r="AF21" s="33"/>
      <c r="AG21" s="33"/>
      <c r="AH21" s="34"/>
    </row>
    <row r="22" spans="1:34" ht="15" customHeight="1">
      <c r="A22" s="144"/>
      <c r="B22" s="146"/>
      <c r="C22" s="94" t="s">
        <v>309</v>
      </c>
      <c r="D22" s="124" t="s">
        <v>308</v>
      </c>
      <c r="E22" s="23"/>
      <c r="F22" s="124">
        <v>3</v>
      </c>
      <c r="G22" s="222">
        <v>3</v>
      </c>
      <c r="H22" s="222">
        <v>3</v>
      </c>
      <c r="I22" s="222">
        <v>3</v>
      </c>
      <c r="J22" s="222">
        <v>3</v>
      </c>
      <c r="K22" s="222">
        <v>3</v>
      </c>
      <c r="L22" s="229">
        <v>0</v>
      </c>
      <c r="M22" s="228">
        <v>0</v>
      </c>
      <c r="N22" s="228">
        <v>0</v>
      </c>
      <c r="O22" s="228">
        <v>0</v>
      </c>
      <c r="P22" s="228">
        <v>0</v>
      </c>
      <c r="Q22" s="228">
        <v>0</v>
      </c>
      <c r="R22" s="228">
        <v>0</v>
      </c>
      <c r="S22" s="228">
        <v>0</v>
      </c>
      <c r="T22" s="228">
        <v>0</v>
      </c>
      <c r="U22" s="228">
        <v>0</v>
      </c>
      <c r="V22" s="228">
        <v>0</v>
      </c>
      <c r="W22" s="228">
        <v>0</v>
      </c>
      <c r="X22" s="228">
        <v>0</v>
      </c>
      <c r="Y22" s="228">
        <v>0</v>
      </c>
      <c r="Z22" s="228">
        <v>0</v>
      </c>
      <c r="AA22" s="228">
        <v>0</v>
      </c>
      <c r="AB22" s="228">
        <v>0</v>
      </c>
      <c r="AC22" s="228">
        <v>0</v>
      </c>
      <c r="AD22" s="228">
        <v>0</v>
      </c>
      <c r="AE22" s="33"/>
      <c r="AF22" s="33"/>
      <c r="AG22" s="33"/>
      <c r="AH22" s="34"/>
    </row>
    <row r="23" spans="1:34" ht="15" customHeight="1">
      <c r="A23" s="144"/>
      <c r="B23" s="146"/>
      <c r="C23" s="94" t="s">
        <v>310</v>
      </c>
      <c r="D23" s="124" t="s">
        <v>346</v>
      </c>
      <c r="E23" s="23"/>
      <c r="F23" s="124">
        <v>4</v>
      </c>
      <c r="G23" s="222">
        <v>4</v>
      </c>
      <c r="H23" s="222">
        <v>4</v>
      </c>
      <c r="I23" s="228">
        <v>4</v>
      </c>
      <c r="J23" s="228">
        <v>4</v>
      </c>
      <c r="K23" s="229">
        <v>0</v>
      </c>
      <c r="L23" s="228">
        <v>0</v>
      </c>
      <c r="M23" s="228">
        <v>0</v>
      </c>
      <c r="N23" s="228">
        <v>0</v>
      </c>
      <c r="O23" s="228">
        <v>0</v>
      </c>
      <c r="P23" s="228">
        <v>0</v>
      </c>
      <c r="Q23" s="228">
        <v>0</v>
      </c>
      <c r="R23" s="228">
        <v>0</v>
      </c>
      <c r="S23" s="228">
        <v>0</v>
      </c>
      <c r="T23" s="228">
        <v>0</v>
      </c>
      <c r="U23" s="228">
        <v>0</v>
      </c>
      <c r="V23" s="228">
        <v>0</v>
      </c>
      <c r="W23" s="228">
        <v>0</v>
      </c>
      <c r="X23" s="228">
        <v>0</v>
      </c>
      <c r="Y23" s="228">
        <v>0</v>
      </c>
      <c r="Z23" s="228">
        <v>0</v>
      </c>
      <c r="AA23" s="228">
        <v>0</v>
      </c>
      <c r="AB23" s="228">
        <v>0</v>
      </c>
      <c r="AC23" s="228">
        <v>0</v>
      </c>
      <c r="AD23" s="228">
        <v>0</v>
      </c>
      <c r="AE23" s="33"/>
      <c r="AF23" s="33"/>
      <c r="AG23" s="33"/>
      <c r="AH23" s="34"/>
    </row>
    <row r="24" spans="1:34" ht="15" customHeight="1">
      <c r="A24" s="144"/>
      <c r="B24" s="146"/>
      <c r="C24" s="101" t="s">
        <v>311</v>
      </c>
      <c r="D24" s="124" t="s">
        <v>346</v>
      </c>
      <c r="E24" s="23"/>
      <c r="F24" s="124">
        <v>3</v>
      </c>
      <c r="G24" s="222">
        <v>3</v>
      </c>
      <c r="H24" s="222">
        <v>3</v>
      </c>
      <c r="I24" s="222">
        <v>3</v>
      </c>
      <c r="J24" s="222">
        <v>3</v>
      </c>
      <c r="K24" s="222">
        <v>3</v>
      </c>
      <c r="L24" s="229">
        <v>0</v>
      </c>
      <c r="M24" s="228">
        <v>0</v>
      </c>
      <c r="N24" s="228">
        <v>0</v>
      </c>
      <c r="O24" s="228">
        <v>0</v>
      </c>
      <c r="P24" s="228">
        <v>0</v>
      </c>
      <c r="Q24" s="228">
        <v>0</v>
      </c>
      <c r="R24" s="228">
        <v>0</v>
      </c>
      <c r="S24" s="228">
        <v>0</v>
      </c>
      <c r="T24" s="228">
        <v>0</v>
      </c>
      <c r="U24" s="228">
        <v>0</v>
      </c>
      <c r="V24" s="228">
        <v>0</v>
      </c>
      <c r="W24" s="228">
        <v>0</v>
      </c>
      <c r="X24" s="228">
        <v>0</v>
      </c>
      <c r="Y24" s="228">
        <v>0</v>
      </c>
      <c r="Z24" s="228">
        <v>0</v>
      </c>
      <c r="AA24" s="228">
        <v>0</v>
      </c>
      <c r="AB24" s="228">
        <v>0</v>
      </c>
      <c r="AC24" s="228">
        <v>0</v>
      </c>
      <c r="AD24" s="228">
        <v>0</v>
      </c>
      <c r="AE24" s="33"/>
      <c r="AF24" s="33"/>
      <c r="AG24" s="33"/>
      <c r="AH24" s="34"/>
    </row>
    <row r="25" spans="1:34" ht="15" customHeight="1">
      <c r="A25" s="144"/>
      <c r="B25" s="146"/>
      <c r="C25" s="107" t="s">
        <v>312</v>
      </c>
      <c r="D25" s="124" t="s">
        <v>346</v>
      </c>
      <c r="E25" s="23"/>
      <c r="F25" s="124">
        <v>3</v>
      </c>
      <c r="G25" s="221">
        <v>3</v>
      </c>
      <c r="H25" s="222">
        <v>3</v>
      </c>
      <c r="I25" s="222">
        <v>3</v>
      </c>
      <c r="J25" s="222">
        <v>3</v>
      </c>
      <c r="K25" s="222">
        <v>3</v>
      </c>
      <c r="L25" s="222">
        <v>3</v>
      </c>
      <c r="M25" s="229">
        <v>0</v>
      </c>
      <c r="N25" s="228">
        <v>0</v>
      </c>
      <c r="O25" s="228">
        <v>0</v>
      </c>
      <c r="P25" s="228">
        <v>0</v>
      </c>
      <c r="Q25" s="228">
        <v>0</v>
      </c>
      <c r="R25" s="228">
        <v>0</v>
      </c>
      <c r="S25" s="228">
        <v>0</v>
      </c>
      <c r="T25" s="228">
        <v>0</v>
      </c>
      <c r="U25" s="228">
        <v>0</v>
      </c>
      <c r="V25" s="228">
        <v>0</v>
      </c>
      <c r="W25" s="228">
        <v>0</v>
      </c>
      <c r="X25" s="228">
        <v>0</v>
      </c>
      <c r="Y25" s="228">
        <v>0</v>
      </c>
      <c r="Z25" s="228">
        <v>0</v>
      </c>
      <c r="AA25" s="228">
        <v>0</v>
      </c>
      <c r="AB25" s="228">
        <v>0</v>
      </c>
      <c r="AC25" s="228">
        <v>0</v>
      </c>
      <c r="AD25" s="228">
        <v>0</v>
      </c>
      <c r="AE25" s="33"/>
      <c r="AF25" s="33"/>
      <c r="AG25" s="33"/>
      <c r="AH25" s="34"/>
    </row>
    <row r="26" spans="1:34" ht="15" customHeight="1">
      <c r="A26" s="144"/>
      <c r="B26" s="146"/>
      <c r="C26" s="94" t="s">
        <v>313</v>
      </c>
      <c r="D26" s="124" t="s">
        <v>308</v>
      </c>
      <c r="E26" s="23"/>
      <c r="F26" s="124">
        <v>4</v>
      </c>
      <c r="G26" s="221">
        <v>4</v>
      </c>
      <c r="H26" s="222">
        <v>4</v>
      </c>
      <c r="I26" s="222">
        <v>4</v>
      </c>
      <c r="J26" s="228">
        <v>4</v>
      </c>
      <c r="K26" s="228">
        <v>4</v>
      </c>
      <c r="L26" s="228">
        <v>4</v>
      </c>
      <c r="M26" s="229">
        <v>0</v>
      </c>
      <c r="N26" s="228">
        <v>0</v>
      </c>
      <c r="O26" s="228">
        <v>0</v>
      </c>
      <c r="P26" s="228">
        <v>0</v>
      </c>
      <c r="Q26" s="228">
        <v>0</v>
      </c>
      <c r="R26" s="228">
        <v>0</v>
      </c>
      <c r="S26" s="228">
        <v>0</v>
      </c>
      <c r="T26" s="228">
        <v>0</v>
      </c>
      <c r="U26" s="228">
        <v>0</v>
      </c>
      <c r="V26" s="228">
        <v>0</v>
      </c>
      <c r="W26" s="228">
        <v>0</v>
      </c>
      <c r="X26" s="228">
        <v>0</v>
      </c>
      <c r="Y26" s="228">
        <v>0</v>
      </c>
      <c r="Z26" s="228">
        <v>0</v>
      </c>
      <c r="AA26" s="228">
        <v>0</v>
      </c>
      <c r="AB26" s="228">
        <v>0</v>
      </c>
      <c r="AC26" s="228">
        <v>0</v>
      </c>
      <c r="AD26" s="228">
        <v>0</v>
      </c>
      <c r="AE26" s="33"/>
      <c r="AF26" s="33"/>
      <c r="AG26" s="33"/>
      <c r="AH26" s="33"/>
    </row>
    <row r="27" spans="1:34" ht="15" customHeight="1">
      <c r="A27" s="144"/>
      <c r="B27" s="146" t="s">
        <v>13</v>
      </c>
      <c r="C27" s="25" t="s">
        <v>293</v>
      </c>
      <c r="D27" s="124" t="s">
        <v>364</v>
      </c>
      <c r="E27" s="93"/>
      <c r="F27" s="124">
        <v>3</v>
      </c>
      <c r="G27" s="221">
        <v>3</v>
      </c>
      <c r="H27" s="222">
        <v>3</v>
      </c>
      <c r="I27" s="222">
        <v>3</v>
      </c>
      <c r="J27" s="222">
        <v>3</v>
      </c>
      <c r="K27" s="222">
        <v>3</v>
      </c>
      <c r="L27" s="222">
        <v>3</v>
      </c>
      <c r="M27" s="221">
        <v>3</v>
      </c>
      <c r="N27" s="222">
        <v>3</v>
      </c>
      <c r="O27" s="229">
        <v>0</v>
      </c>
      <c r="P27" s="228">
        <v>0</v>
      </c>
      <c r="Q27" s="228">
        <v>0</v>
      </c>
      <c r="R27" s="228">
        <v>0</v>
      </c>
      <c r="S27" s="228">
        <v>0</v>
      </c>
      <c r="T27" s="228">
        <v>0</v>
      </c>
      <c r="U27" s="228">
        <v>0</v>
      </c>
      <c r="V27" s="228">
        <v>0</v>
      </c>
      <c r="W27" s="228">
        <v>0</v>
      </c>
      <c r="X27" s="228">
        <v>0</v>
      </c>
      <c r="Y27" s="228">
        <v>0</v>
      </c>
      <c r="Z27" s="228">
        <v>0</v>
      </c>
      <c r="AA27" s="228">
        <v>0</v>
      </c>
      <c r="AB27" s="228">
        <v>0</v>
      </c>
      <c r="AC27" s="228">
        <v>0</v>
      </c>
      <c r="AD27" s="228">
        <v>0</v>
      </c>
      <c r="AE27" s="33"/>
      <c r="AF27" s="33"/>
      <c r="AG27" s="33"/>
      <c r="AH27" s="33"/>
    </row>
    <row r="28" spans="1:34" ht="15" customHeight="1">
      <c r="A28" s="144"/>
      <c r="B28" s="146"/>
      <c r="C28" s="25" t="s">
        <v>314</v>
      </c>
      <c r="D28" s="124" t="s">
        <v>364</v>
      </c>
      <c r="E28" s="93"/>
      <c r="F28" s="124">
        <v>3</v>
      </c>
      <c r="G28" s="221">
        <v>3</v>
      </c>
      <c r="H28" s="221">
        <v>3</v>
      </c>
      <c r="I28" s="222">
        <v>3</v>
      </c>
      <c r="J28" s="222">
        <v>3</v>
      </c>
      <c r="K28" s="222">
        <v>3</v>
      </c>
      <c r="L28" s="222">
        <v>3</v>
      </c>
      <c r="M28" s="222">
        <v>3</v>
      </c>
      <c r="N28" s="221">
        <v>3</v>
      </c>
      <c r="O28" s="222">
        <v>3</v>
      </c>
      <c r="P28" s="229">
        <v>0</v>
      </c>
      <c r="Q28" s="228">
        <v>0</v>
      </c>
      <c r="R28" s="228">
        <v>0</v>
      </c>
      <c r="S28" s="228">
        <v>0</v>
      </c>
      <c r="T28" s="228">
        <v>0</v>
      </c>
      <c r="U28" s="228">
        <v>0</v>
      </c>
      <c r="V28" s="228">
        <v>0</v>
      </c>
      <c r="W28" s="228">
        <v>0</v>
      </c>
      <c r="X28" s="228">
        <v>0</v>
      </c>
      <c r="Y28" s="228">
        <v>0</v>
      </c>
      <c r="Z28" s="228">
        <v>0</v>
      </c>
      <c r="AA28" s="228">
        <v>0</v>
      </c>
      <c r="AB28" s="228">
        <v>0</v>
      </c>
      <c r="AC28" s="228">
        <v>0</v>
      </c>
      <c r="AD28" s="228">
        <v>0</v>
      </c>
      <c r="AE28" s="33"/>
      <c r="AF28" s="33"/>
      <c r="AG28" s="33"/>
      <c r="AH28" s="33"/>
    </row>
    <row r="29" spans="1:34" ht="15" customHeight="1">
      <c r="A29" s="144"/>
      <c r="B29" s="146"/>
      <c r="C29" s="25" t="s">
        <v>322</v>
      </c>
      <c r="D29" s="124" t="s">
        <v>365</v>
      </c>
      <c r="E29" s="93"/>
      <c r="F29" s="124">
        <v>3</v>
      </c>
      <c r="G29" s="221">
        <v>3</v>
      </c>
      <c r="H29" s="222">
        <v>3</v>
      </c>
      <c r="I29" s="222">
        <v>3</v>
      </c>
      <c r="J29" s="222">
        <v>3</v>
      </c>
      <c r="K29" s="222">
        <v>3</v>
      </c>
      <c r="L29" s="222">
        <v>3</v>
      </c>
      <c r="M29" s="221">
        <v>3</v>
      </c>
      <c r="N29" s="222">
        <v>3</v>
      </c>
      <c r="O29" s="229">
        <v>0</v>
      </c>
      <c r="P29" s="228">
        <v>0</v>
      </c>
      <c r="Q29" s="228">
        <v>0</v>
      </c>
      <c r="R29" s="228">
        <v>0</v>
      </c>
      <c r="S29" s="228">
        <v>0</v>
      </c>
      <c r="T29" s="228">
        <v>0</v>
      </c>
      <c r="U29" s="228">
        <v>0</v>
      </c>
      <c r="V29" s="228">
        <v>0</v>
      </c>
      <c r="W29" s="228">
        <v>0</v>
      </c>
      <c r="X29" s="228">
        <v>0</v>
      </c>
      <c r="Y29" s="228">
        <v>0</v>
      </c>
      <c r="Z29" s="228">
        <v>0</v>
      </c>
      <c r="AA29" s="228">
        <v>0</v>
      </c>
      <c r="AB29" s="228">
        <v>0</v>
      </c>
      <c r="AC29" s="228">
        <v>0</v>
      </c>
      <c r="AD29" s="228">
        <v>0</v>
      </c>
      <c r="AE29" s="33"/>
      <c r="AF29" s="33"/>
      <c r="AG29" s="33"/>
      <c r="AH29" s="34"/>
    </row>
    <row r="30" spans="1:34" ht="15" customHeight="1">
      <c r="A30" s="144"/>
      <c r="B30" s="146"/>
      <c r="C30" s="26" t="s">
        <v>329</v>
      </c>
      <c r="D30" s="124" t="s">
        <v>365</v>
      </c>
      <c r="E30" s="93"/>
      <c r="F30" s="124">
        <v>3</v>
      </c>
      <c r="G30" s="221">
        <v>3</v>
      </c>
      <c r="H30" s="221">
        <v>3</v>
      </c>
      <c r="I30" s="222">
        <v>3</v>
      </c>
      <c r="J30" s="222">
        <v>3</v>
      </c>
      <c r="K30" s="222">
        <v>3</v>
      </c>
      <c r="L30" s="222">
        <v>3</v>
      </c>
      <c r="M30" s="222">
        <v>3</v>
      </c>
      <c r="N30" s="221">
        <v>3</v>
      </c>
      <c r="O30" s="222">
        <v>3</v>
      </c>
      <c r="P30" s="229">
        <v>0</v>
      </c>
      <c r="Q30" s="228">
        <v>0</v>
      </c>
      <c r="R30" s="228">
        <v>0</v>
      </c>
      <c r="S30" s="228">
        <v>0</v>
      </c>
      <c r="T30" s="228">
        <v>0</v>
      </c>
      <c r="U30" s="228">
        <v>0</v>
      </c>
      <c r="V30" s="228">
        <v>0</v>
      </c>
      <c r="W30" s="228">
        <v>0</v>
      </c>
      <c r="X30" s="228">
        <v>0</v>
      </c>
      <c r="Y30" s="228">
        <v>0</v>
      </c>
      <c r="Z30" s="228">
        <v>0</v>
      </c>
      <c r="AA30" s="228">
        <v>0</v>
      </c>
      <c r="AB30" s="228">
        <v>0</v>
      </c>
      <c r="AC30" s="228">
        <v>0</v>
      </c>
      <c r="AD30" s="228">
        <v>0</v>
      </c>
      <c r="AE30" s="33"/>
      <c r="AF30" s="33"/>
      <c r="AG30" s="33"/>
      <c r="AH30" s="34"/>
    </row>
    <row r="31" spans="1:34" ht="15" customHeight="1">
      <c r="A31" s="144"/>
      <c r="B31" s="146"/>
      <c r="C31" s="26" t="s">
        <v>334</v>
      </c>
      <c r="D31" s="124" t="s">
        <v>345</v>
      </c>
      <c r="E31" s="106"/>
      <c r="F31" s="124">
        <v>3</v>
      </c>
      <c r="G31" s="221">
        <v>3</v>
      </c>
      <c r="H31" s="222">
        <v>3</v>
      </c>
      <c r="I31" s="222">
        <v>3</v>
      </c>
      <c r="J31" s="222">
        <v>3</v>
      </c>
      <c r="K31" s="222">
        <v>3</v>
      </c>
      <c r="L31" s="222">
        <v>3</v>
      </c>
      <c r="M31" s="221">
        <v>3</v>
      </c>
      <c r="N31" s="222">
        <v>3</v>
      </c>
      <c r="O31" s="229">
        <v>0</v>
      </c>
      <c r="P31" s="228">
        <v>0</v>
      </c>
      <c r="Q31" s="228">
        <v>0</v>
      </c>
      <c r="R31" s="228">
        <v>0</v>
      </c>
      <c r="S31" s="228">
        <v>0</v>
      </c>
      <c r="T31" s="228">
        <v>0</v>
      </c>
      <c r="U31" s="228">
        <v>0</v>
      </c>
      <c r="V31" s="228">
        <v>0</v>
      </c>
      <c r="W31" s="228">
        <v>0</v>
      </c>
      <c r="X31" s="228">
        <v>0</v>
      </c>
      <c r="Y31" s="228">
        <v>0</v>
      </c>
      <c r="Z31" s="228">
        <v>0</v>
      </c>
      <c r="AA31" s="228">
        <v>0</v>
      </c>
      <c r="AB31" s="228">
        <v>0</v>
      </c>
      <c r="AC31" s="228">
        <v>0</v>
      </c>
      <c r="AD31" s="228">
        <v>0</v>
      </c>
      <c r="AE31" s="33"/>
      <c r="AF31" s="33"/>
      <c r="AG31" s="33"/>
      <c r="AH31" s="34"/>
    </row>
    <row r="32" spans="1:34" ht="15" customHeight="1">
      <c r="A32" s="144"/>
      <c r="B32" s="146"/>
      <c r="C32" s="26" t="s">
        <v>339</v>
      </c>
      <c r="D32" s="124" t="s">
        <v>345</v>
      </c>
      <c r="E32" s="94"/>
      <c r="F32" s="124">
        <v>3</v>
      </c>
      <c r="G32" s="221">
        <v>3</v>
      </c>
      <c r="H32" s="221">
        <v>3</v>
      </c>
      <c r="I32" s="222">
        <v>3</v>
      </c>
      <c r="J32" s="222">
        <v>3</v>
      </c>
      <c r="K32" s="222">
        <v>3</v>
      </c>
      <c r="L32" s="222">
        <v>3</v>
      </c>
      <c r="M32" s="222">
        <v>3</v>
      </c>
      <c r="N32" s="221">
        <v>3</v>
      </c>
      <c r="O32" s="222">
        <v>3</v>
      </c>
      <c r="P32" s="229">
        <v>0</v>
      </c>
      <c r="Q32" s="228">
        <v>0</v>
      </c>
      <c r="R32" s="228">
        <v>0</v>
      </c>
      <c r="S32" s="228">
        <v>0</v>
      </c>
      <c r="T32" s="228">
        <v>0</v>
      </c>
      <c r="U32" s="228">
        <v>0</v>
      </c>
      <c r="V32" s="228">
        <v>0</v>
      </c>
      <c r="W32" s="228">
        <v>0</v>
      </c>
      <c r="X32" s="228">
        <v>0</v>
      </c>
      <c r="Y32" s="228">
        <v>0</v>
      </c>
      <c r="Z32" s="228">
        <v>0</v>
      </c>
      <c r="AA32" s="228">
        <v>0</v>
      </c>
      <c r="AB32" s="228">
        <v>0</v>
      </c>
      <c r="AC32" s="228">
        <v>0</v>
      </c>
      <c r="AD32" s="228">
        <v>0</v>
      </c>
      <c r="AE32" s="111"/>
      <c r="AF32" s="111"/>
      <c r="AG32" s="111"/>
      <c r="AH32" s="111"/>
    </row>
    <row r="33" spans="1:34" ht="15" customHeight="1">
      <c r="A33" s="144"/>
      <c r="B33" s="146" t="s">
        <v>27</v>
      </c>
      <c r="C33" s="25" t="s">
        <v>294</v>
      </c>
      <c r="D33" s="124" t="s">
        <v>308</v>
      </c>
      <c r="E33" s="23"/>
      <c r="F33" s="124">
        <v>4</v>
      </c>
      <c r="G33" s="221">
        <v>4</v>
      </c>
      <c r="H33" s="221">
        <v>4</v>
      </c>
      <c r="I33" s="221">
        <v>4</v>
      </c>
      <c r="J33" s="221">
        <v>4</v>
      </c>
      <c r="K33" s="221">
        <v>4</v>
      </c>
      <c r="L33" s="221">
        <v>4</v>
      </c>
      <c r="M33" s="221">
        <v>4</v>
      </c>
      <c r="N33" s="221">
        <v>4</v>
      </c>
      <c r="O33" s="221">
        <v>4</v>
      </c>
      <c r="P33" s="221">
        <v>4</v>
      </c>
      <c r="Q33" s="229">
        <v>0</v>
      </c>
      <c r="R33" s="228">
        <v>0</v>
      </c>
      <c r="S33" s="228">
        <v>0</v>
      </c>
      <c r="T33" s="228">
        <v>0</v>
      </c>
      <c r="U33" s="228">
        <v>0</v>
      </c>
      <c r="V33" s="228">
        <v>0</v>
      </c>
      <c r="W33" s="228">
        <v>0</v>
      </c>
      <c r="X33" s="228">
        <v>0</v>
      </c>
      <c r="Y33" s="228">
        <v>0</v>
      </c>
      <c r="Z33" s="228">
        <v>0</v>
      </c>
      <c r="AA33" s="228">
        <v>0</v>
      </c>
      <c r="AB33" s="228">
        <v>0</v>
      </c>
      <c r="AC33" s="228">
        <v>0</v>
      </c>
      <c r="AD33" s="228">
        <v>0</v>
      </c>
      <c r="AE33" s="33"/>
      <c r="AF33" s="33"/>
      <c r="AG33" s="33"/>
      <c r="AH33" s="34"/>
    </row>
    <row r="34" spans="1:34" ht="15" customHeight="1">
      <c r="A34" s="144"/>
      <c r="B34" s="146"/>
      <c r="C34" s="25" t="s">
        <v>315</v>
      </c>
      <c r="D34" s="124" t="s">
        <v>308</v>
      </c>
      <c r="E34" s="23"/>
      <c r="F34" s="124">
        <v>4</v>
      </c>
      <c r="G34" s="221">
        <v>4</v>
      </c>
      <c r="H34" s="221">
        <v>4</v>
      </c>
      <c r="I34" s="221">
        <v>4</v>
      </c>
      <c r="J34" s="221">
        <v>4</v>
      </c>
      <c r="K34" s="221">
        <v>4</v>
      </c>
      <c r="L34" s="221">
        <v>4</v>
      </c>
      <c r="M34" s="221">
        <v>4</v>
      </c>
      <c r="N34" s="221">
        <v>4</v>
      </c>
      <c r="O34" s="221">
        <v>4</v>
      </c>
      <c r="P34" s="221">
        <v>4</v>
      </c>
      <c r="Q34" s="221">
        <v>4</v>
      </c>
      <c r="R34" s="229">
        <v>0</v>
      </c>
      <c r="S34" s="228">
        <v>0</v>
      </c>
      <c r="T34" s="228">
        <v>0</v>
      </c>
      <c r="U34" s="228">
        <v>0</v>
      </c>
      <c r="V34" s="228">
        <v>0</v>
      </c>
      <c r="W34" s="228">
        <v>0</v>
      </c>
      <c r="X34" s="228">
        <v>0</v>
      </c>
      <c r="Y34" s="228">
        <v>0</v>
      </c>
      <c r="Z34" s="228">
        <v>0</v>
      </c>
      <c r="AA34" s="228">
        <v>0</v>
      </c>
      <c r="AB34" s="228">
        <v>0</v>
      </c>
      <c r="AC34" s="228">
        <v>0</v>
      </c>
      <c r="AD34" s="228">
        <v>0</v>
      </c>
      <c r="AE34" s="33"/>
      <c r="AF34" s="33"/>
      <c r="AG34" s="33"/>
      <c r="AH34" s="34"/>
    </row>
    <row r="35" spans="1:34" ht="15" customHeight="1">
      <c r="A35" s="144"/>
      <c r="B35" s="146"/>
      <c r="C35" s="25" t="s">
        <v>323</v>
      </c>
      <c r="D35" s="124" t="s">
        <v>346</v>
      </c>
      <c r="E35" s="23"/>
      <c r="F35" s="124">
        <v>6</v>
      </c>
      <c r="G35" s="221">
        <v>6</v>
      </c>
      <c r="H35" s="221">
        <v>6</v>
      </c>
      <c r="I35" s="221">
        <v>6</v>
      </c>
      <c r="J35" s="221">
        <v>6</v>
      </c>
      <c r="K35" s="221">
        <v>6</v>
      </c>
      <c r="L35" s="221">
        <v>6</v>
      </c>
      <c r="M35" s="221">
        <v>6</v>
      </c>
      <c r="N35" s="221">
        <v>6</v>
      </c>
      <c r="O35" s="221">
        <v>6</v>
      </c>
      <c r="P35" s="221">
        <v>6</v>
      </c>
      <c r="Q35" s="221">
        <v>3</v>
      </c>
      <c r="R35" s="229">
        <v>0</v>
      </c>
      <c r="S35" s="228">
        <v>0</v>
      </c>
      <c r="T35" s="228">
        <v>0</v>
      </c>
      <c r="U35" s="228">
        <v>0</v>
      </c>
      <c r="V35" s="228">
        <v>0</v>
      </c>
      <c r="W35" s="228">
        <v>0</v>
      </c>
      <c r="X35" s="228">
        <v>0</v>
      </c>
      <c r="Y35" s="228">
        <v>0</v>
      </c>
      <c r="Z35" s="228">
        <v>0</v>
      </c>
      <c r="AA35" s="228">
        <v>0</v>
      </c>
      <c r="AB35" s="228">
        <v>0</v>
      </c>
      <c r="AC35" s="228">
        <v>0</v>
      </c>
      <c r="AD35" s="228">
        <v>0</v>
      </c>
      <c r="AE35" s="33"/>
      <c r="AF35" s="33"/>
      <c r="AG35" s="33"/>
      <c r="AH35" s="34"/>
    </row>
    <row r="36" spans="1:34" ht="15" customHeight="1">
      <c r="A36" s="144"/>
      <c r="B36" s="146"/>
      <c r="C36" s="25" t="s">
        <v>330</v>
      </c>
      <c r="D36" s="124" t="s">
        <v>346</v>
      </c>
      <c r="E36" s="23"/>
      <c r="F36" s="124">
        <v>4</v>
      </c>
      <c r="G36" s="221">
        <v>4</v>
      </c>
      <c r="H36" s="221">
        <v>4</v>
      </c>
      <c r="I36" s="221">
        <v>4</v>
      </c>
      <c r="J36" s="221">
        <v>4</v>
      </c>
      <c r="K36" s="221">
        <v>4</v>
      </c>
      <c r="L36" s="221">
        <v>4</v>
      </c>
      <c r="M36" s="221">
        <v>4</v>
      </c>
      <c r="N36" s="221">
        <v>4</v>
      </c>
      <c r="O36" s="221">
        <v>4</v>
      </c>
      <c r="P36" s="221">
        <v>4</v>
      </c>
      <c r="Q36" s="221">
        <v>4</v>
      </c>
      <c r="R36" s="221">
        <v>4</v>
      </c>
      <c r="S36" s="229">
        <v>0</v>
      </c>
      <c r="T36" s="228">
        <v>0</v>
      </c>
      <c r="U36" s="228">
        <v>0</v>
      </c>
      <c r="V36" s="228">
        <v>0</v>
      </c>
      <c r="W36" s="228">
        <v>0</v>
      </c>
      <c r="X36" s="228">
        <v>0</v>
      </c>
      <c r="Y36" s="228">
        <v>0</v>
      </c>
      <c r="Z36" s="228">
        <v>0</v>
      </c>
      <c r="AA36" s="228">
        <v>0</v>
      </c>
      <c r="AB36" s="228">
        <v>0</v>
      </c>
      <c r="AC36" s="228">
        <v>0</v>
      </c>
      <c r="AD36" s="228">
        <v>0</v>
      </c>
      <c r="AE36" s="33"/>
      <c r="AF36" s="33"/>
      <c r="AG36" s="33"/>
      <c r="AH36" s="34"/>
    </row>
    <row r="37" spans="1:34" ht="15" customHeight="1">
      <c r="A37" s="144"/>
      <c r="B37" s="146"/>
      <c r="C37" s="25" t="s">
        <v>335</v>
      </c>
      <c r="D37" s="124" t="s">
        <v>346</v>
      </c>
      <c r="E37" s="23"/>
      <c r="F37" s="124">
        <v>4</v>
      </c>
      <c r="G37" s="221">
        <v>4</v>
      </c>
      <c r="H37" s="221">
        <v>4</v>
      </c>
      <c r="I37" s="221">
        <v>4</v>
      </c>
      <c r="J37" s="221">
        <v>4</v>
      </c>
      <c r="K37" s="221">
        <v>4</v>
      </c>
      <c r="L37" s="221">
        <v>4</v>
      </c>
      <c r="M37" s="221">
        <v>4</v>
      </c>
      <c r="N37" s="221">
        <v>4</v>
      </c>
      <c r="O37" s="221">
        <v>4</v>
      </c>
      <c r="P37" s="221">
        <v>4</v>
      </c>
      <c r="Q37" s="221">
        <v>4</v>
      </c>
      <c r="R37" s="221">
        <v>4</v>
      </c>
      <c r="S37" s="221">
        <v>4</v>
      </c>
      <c r="T37" s="229">
        <v>0</v>
      </c>
      <c r="U37" s="228">
        <v>0</v>
      </c>
      <c r="V37" s="228">
        <v>0</v>
      </c>
      <c r="W37" s="228">
        <v>0</v>
      </c>
      <c r="X37" s="228">
        <v>0</v>
      </c>
      <c r="Y37" s="228">
        <v>0</v>
      </c>
      <c r="Z37" s="228">
        <v>0</v>
      </c>
      <c r="AA37" s="228">
        <v>0</v>
      </c>
      <c r="AB37" s="228">
        <v>0</v>
      </c>
      <c r="AC37" s="228">
        <v>0</v>
      </c>
      <c r="AD37" s="228">
        <v>0</v>
      </c>
      <c r="AE37" s="33"/>
      <c r="AF37" s="33"/>
      <c r="AG37" s="33"/>
      <c r="AH37" s="34"/>
    </row>
    <row r="38" spans="1:34" ht="15" customHeight="1">
      <c r="A38" s="144"/>
      <c r="B38" s="146"/>
      <c r="C38" s="25" t="s">
        <v>340</v>
      </c>
      <c r="D38" s="124" t="s">
        <v>308</v>
      </c>
      <c r="E38" s="23"/>
      <c r="F38" s="124">
        <v>6</v>
      </c>
      <c r="G38" s="221">
        <v>6</v>
      </c>
      <c r="H38" s="221">
        <v>6</v>
      </c>
      <c r="I38" s="221">
        <v>6</v>
      </c>
      <c r="J38" s="221">
        <v>6</v>
      </c>
      <c r="K38" s="221">
        <v>6</v>
      </c>
      <c r="L38" s="221">
        <v>6</v>
      </c>
      <c r="M38" s="221">
        <v>6</v>
      </c>
      <c r="N38" s="221">
        <v>6</v>
      </c>
      <c r="O38" s="221">
        <v>6</v>
      </c>
      <c r="P38" s="221">
        <v>6</v>
      </c>
      <c r="Q38" s="221">
        <v>6</v>
      </c>
      <c r="R38" s="221">
        <v>6</v>
      </c>
      <c r="S38" s="221">
        <v>3</v>
      </c>
      <c r="T38" s="229">
        <v>0</v>
      </c>
      <c r="U38" s="228">
        <v>0</v>
      </c>
      <c r="V38" s="228">
        <v>0</v>
      </c>
      <c r="W38" s="228">
        <v>0</v>
      </c>
      <c r="X38" s="228">
        <v>0</v>
      </c>
      <c r="Y38" s="228">
        <v>0</v>
      </c>
      <c r="Z38" s="228">
        <v>0</v>
      </c>
      <c r="AA38" s="228">
        <v>0</v>
      </c>
      <c r="AB38" s="228">
        <v>0</v>
      </c>
      <c r="AC38" s="228">
        <v>0</v>
      </c>
      <c r="AD38" s="228">
        <v>0</v>
      </c>
      <c r="AE38" s="33"/>
      <c r="AF38" s="33"/>
      <c r="AG38" s="33"/>
      <c r="AH38" s="34"/>
    </row>
    <row r="39" spans="1:34" ht="15" customHeight="1">
      <c r="A39" s="144"/>
      <c r="B39" s="146" t="s">
        <v>28</v>
      </c>
      <c r="C39" s="25" t="s">
        <v>295</v>
      </c>
      <c r="D39" s="124" t="s">
        <v>364</v>
      </c>
      <c r="E39" s="23"/>
      <c r="F39" s="124">
        <v>4</v>
      </c>
      <c r="G39" s="221">
        <v>4</v>
      </c>
      <c r="H39" s="221">
        <v>4</v>
      </c>
      <c r="I39" s="221">
        <v>4</v>
      </c>
      <c r="J39" s="221">
        <v>4</v>
      </c>
      <c r="K39" s="221">
        <v>4</v>
      </c>
      <c r="L39" s="221">
        <v>4</v>
      </c>
      <c r="M39" s="221">
        <v>4</v>
      </c>
      <c r="N39" s="221">
        <v>4</v>
      </c>
      <c r="O39" s="221">
        <v>4</v>
      </c>
      <c r="P39" s="221">
        <v>4</v>
      </c>
      <c r="Q39" s="221">
        <v>4</v>
      </c>
      <c r="R39" s="221">
        <v>4</v>
      </c>
      <c r="S39" s="221">
        <v>4</v>
      </c>
      <c r="T39" s="221">
        <v>4</v>
      </c>
      <c r="U39" s="221">
        <v>4</v>
      </c>
      <c r="V39" s="229">
        <v>0</v>
      </c>
      <c r="W39" s="228">
        <v>0</v>
      </c>
      <c r="X39" s="228">
        <v>0</v>
      </c>
      <c r="Y39" s="228">
        <v>0</v>
      </c>
      <c r="Z39" s="228">
        <v>0</v>
      </c>
      <c r="AA39" s="228">
        <v>0</v>
      </c>
      <c r="AB39" s="228">
        <v>0</v>
      </c>
      <c r="AC39" s="228">
        <v>0</v>
      </c>
      <c r="AD39" s="228">
        <v>0</v>
      </c>
      <c r="AE39" s="33"/>
      <c r="AF39" s="33"/>
      <c r="AG39" s="33"/>
      <c r="AH39" s="34"/>
    </row>
    <row r="40" spans="1:34" ht="15" customHeight="1">
      <c r="A40" s="144"/>
      <c r="B40" s="146"/>
      <c r="C40" s="25" t="s">
        <v>316</v>
      </c>
      <c r="D40" s="124" t="s">
        <v>364</v>
      </c>
      <c r="E40" s="23"/>
      <c r="F40" s="124">
        <v>4</v>
      </c>
      <c r="G40" s="221">
        <v>4</v>
      </c>
      <c r="H40" s="221">
        <v>4</v>
      </c>
      <c r="I40" s="221">
        <v>4</v>
      </c>
      <c r="J40" s="221">
        <v>4</v>
      </c>
      <c r="K40" s="221">
        <v>4</v>
      </c>
      <c r="L40" s="221">
        <v>4</v>
      </c>
      <c r="M40" s="221">
        <v>4</v>
      </c>
      <c r="N40" s="221">
        <v>4</v>
      </c>
      <c r="O40" s="221">
        <v>4</v>
      </c>
      <c r="P40" s="221">
        <v>4</v>
      </c>
      <c r="Q40" s="221">
        <v>4</v>
      </c>
      <c r="R40" s="221">
        <v>4</v>
      </c>
      <c r="S40" s="221">
        <v>4</v>
      </c>
      <c r="T40" s="221">
        <v>4</v>
      </c>
      <c r="U40" s="221">
        <v>4</v>
      </c>
      <c r="V40" s="221">
        <v>4</v>
      </c>
      <c r="W40" s="229">
        <v>0</v>
      </c>
      <c r="X40" s="228">
        <v>0</v>
      </c>
      <c r="Y40" s="228">
        <v>0</v>
      </c>
      <c r="Z40" s="228">
        <v>0</v>
      </c>
      <c r="AA40" s="228">
        <v>0</v>
      </c>
      <c r="AB40" s="228">
        <v>0</v>
      </c>
      <c r="AC40" s="228">
        <v>0</v>
      </c>
      <c r="AD40" s="228">
        <v>0</v>
      </c>
      <c r="AE40" s="33"/>
      <c r="AF40" s="33"/>
      <c r="AG40" s="33"/>
      <c r="AH40" s="34"/>
    </row>
    <row r="41" spans="1:34" ht="15" customHeight="1">
      <c r="A41" s="144"/>
      <c r="B41" s="146"/>
      <c r="C41" s="25" t="s">
        <v>324</v>
      </c>
      <c r="D41" s="124" t="s">
        <v>365</v>
      </c>
      <c r="E41" s="23"/>
      <c r="F41" s="124">
        <v>6</v>
      </c>
      <c r="G41" s="221">
        <v>6</v>
      </c>
      <c r="H41" s="221">
        <v>6</v>
      </c>
      <c r="I41" s="221">
        <v>6</v>
      </c>
      <c r="J41" s="221">
        <v>6</v>
      </c>
      <c r="K41" s="221">
        <v>6</v>
      </c>
      <c r="L41" s="221">
        <v>6</v>
      </c>
      <c r="M41" s="221">
        <v>6</v>
      </c>
      <c r="N41" s="221">
        <v>6</v>
      </c>
      <c r="O41" s="221">
        <v>6</v>
      </c>
      <c r="P41" s="221">
        <v>6</v>
      </c>
      <c r="Q41" s="221">
        <v>6</v>
      </c>
      <c r="R41" s="221">
        <v>6</v>
      </c>
      <c r="S41" s="221">
        <v>6</v>
      </c>
      <c r="T41" s="221">
        <v>6</v>
      </c>
      <c r="U41" s="221">
        <v>6</v>
      </c>
      <c r="V41" s="221">
        <v>3</v>
      </c>
      <c r="W41" s="229">
        <v>0</v>
      </c>
      <c r="X41" s="228">
        <v>0</v>
      </c>
      <c r="Y41" s="228">
        <v>0</v>
      </c>
      <c r="Z41" s="228">
        <v>0</v>
      </c>
      <c r="AA41" s="228">
        <v>0</v>
      </c>
      <c r="AB41" s="228">
        <v>0</v>
      </c>
      <c r="AC41" s="228">
        <v>0</v>
      </c>
      <c r="AD41" s="228">
        <v>0</v>
      </c>
      <c r="AE41" s="33"/>
      <c r="AF41" s="33"/>
      <c r="AG41" s="33"/>
      <c r="AH41" s="34"/>
    </row>
    <row r="42" spans="1:34" ht="15" customHeight="1">
      <c r="A42" s="144"/>
      <c r="B42" s="146"/>
      <c r="C42" s="94" t="s">
        <v>331</v>
      </c>
      <c r="D42" s="124" t="s">
        <v>365</v>
      </c>
      <c r="E42" s="23"/>
      <c r="F42" s="124">
        <v>4</v>
      </c>
      <c r="G42" s="221">
        <v>4</v>
      </c>
      <c r="H42" s="221">
        <v>4</v>
      </c>
      <c r="I42" s="221">
        <v>4</v>
      </c>
      <c r="J42" s="221">
        <v>4</v>
      </c>
      <c r="K42" s="221">
        <v>4</v>
      </c>
      <c r="L42" s="221">
        <v>4</v>
      </c>
      <c r="M42" s="221">
        <v>4</v>
      </c>
      <c r="N42" s="221">
        <v>4</v>
      </c>
      <c r="O42" s="221">
        <v>4</v>
      </c>
      <c r="P42" s="221">
        <v>4</v>
      </c>
      <c r="Q42" s="221">
        <v>4</v>
      </c>
      <c r="R42" s="221">
        <v>4</v>
      </c>
      <c r="S42" s="221">
        <v>4</v>
      </c>
      <c r="T42" s="221">
        <v>4</v>
      </c>
      <c r="U42" s="221">
        <v>4</v>
      </c>
      <c r="V42" s="221">
        <v>4</v>
      </c>
      <c r="W42" s="221">
        <v>4</v>
      </c>
      <c r="X42" s="229">
        <v>0</v>
      </c>
      <c r="Y42" s="228">
        <v>0</v>
      </c>
      <c r="Z42" s="228">
        <v>0</v>
      </c>
      <c r="AA42" s="228">
        <v>0</v>
      </c>
      <c r="AB42" s="228">
        <v>0</v>
      </c>
      <c r="AC42" s="228">
        <v>0</v>
      </c>
      <c r="AD42" s="228">
        <v>0</v>
      </c>
      <c r="AE42" s="33"/>
      <c r="AF42" s="33"/>
      <c r="AG42" s="33"/>
      <c r="AH42" s="34"/>
    </row>
    <row r="43" spans="1:34" ht="15" customHeight="1">
      <c r="A43" s="144"/>
      <c r="B43" s="146"/>
      <c r="C43" s="107" t="s">
        <v>336</v>
      </c>
      <c r="D43" s="124" t="s">
        <v>345</v>
      </c>
      <c r="E43" s="23"/>
      <c r="F43" s="124">
        <v>4</v>
      </c>
      <c r="G43" s="221">
        <v>4</v>
      </c>
      <c r="H43" s="221">
        <v>4</v>
      </c>
      <c r="I43" s="221">
        <v>4</v>
      </c>
      <c r="J43" s="221">
        <v>4</v>
      </c>
      <c r="K43" s="221">
        <v>4</v>
      </c>
      <c r="L43" s="221">
        <v>4</v>
      </c>
      <c r="M43" s="221">
        <v>4</v>
      </c>
      <c r="N43" s="221">
        <v>4</v>
      </c>
      <c r="O43" s="221">
        <v>4</v>
      </c>
      <c r="P43" s="221">
        <v>4</v>
      </c>
      <c r="Q43" s="221">
        <v>4</v>
      </c>
      <c r="R43" s="221">
        <v>4</v>
      </c>
      <c r="S43" s="221">
        <v>4</v>
      </c>
      <c r="T43" s="221">
        <v>4</v>
      </c>
      <c r="U43" s="221">
        <v>4</v>
      </c>
      <c r="V43" s="221">
        <v>4</v>
      </c>
      <c r="W43" s="229">
        <v>0</v>
      </c>
      <c r="X43" s="228">
        <v>0</v>
      </c>
      <c r="Y43" s="228">
        <v>0</v>
      </c>
      <c r="Z43" s="228">
        <v>0</v>
      </c>
      <c r="AA43" s="228">
        <v>0</v>
      </c>
      <c r="AB43" s="228">
        <v>0</v>
      </c>
      <c r="AC43" s="228">
        <v>0</v>
      </c>
      <c r="AD43" s="228">
        <v>0</v>
      </c>
      <c r="AE43" s="33"/>
      <c r="AF43" s="33"/>
      <c r="AG43" s="33"/>
      <c r="AH43" s="34"/>
    </row>
    <row r="44" spans="1:34" ht="15" customHeight="1">
      <c r="A44" s="144"/>
      <c r="B44" s="146"/>
      <c r="C44" s="94" t="s">
        <v>341</v>
      </c>
      <c r="D44" s="124" t="s">
        <v>345</v>
      </c>
      <c r="E44" s="82"/>
      <c r="F44" s="124">
        <v>6</v>
      </c>
      <c r="G44" s="221">
        <v>6</v>
      </c>
      <c r="H44" s="221">
        <v>6</v>
      </c>
      <c r="I44" s="221">
        <v>6</v>
      </c>
      <c r="J44" s="221">
        <v>6</v>
      </c>
      <c r="K44" s="221">
        <v>6</v>
      </c>
      <c r="L44" s="221">
        <v>6</v>
      </c>
      <c r="M44" s="221">
        <v>6</v>
      </c>
      <c r="N44" s="221">
        <v>6</v>
      </c>
      <c r="O44" s="221">
        <v>6</v>
      </c>
      <c r="P44" s="221">
        <v>6</v>
      </c>
      <c r="Q44" s="221">
        <v>6</v>
      </c>
      <c r="R44" s="221">
        <v>6</v>
      </c>
      <c r="S44" s="221">
        <v>6</v>
      </c>
      <c r="T44" s="221">
        <v>6</v>
      </c>
      <c r="U44" s="221">
        <v>6</v>
      </c>
      <c r="V44" s="221">
        <v>6</v>
      </c>
      <c r="W44" s="221">
        <v>3</v>
      </c>
      <c r="X44" s="229">
        <v>0</v>
      </c>
      <c r="Y44" s="228">
        <v>0</v>
      </c>
      <c r="Z44" s="228">
        <v>0</v>
      </c>
      <c r="AA44" s="228">
        <v>0</v>
      </c>
      <c r="AB44" s="228">
        <v>0</v>
      </c>
      <c r="AC44" s="228">
        <v>0</v>
      </c>
      <c r="AD44" s="228">
        <v>0</v>
      </c>
      <c r="AE44" s="33"/>
      <c r="AF44" s="33"/>
      <c r="AG44" s="33"/>
      <c r="AH44" s="34"/>
    </row>
    <row r="45" spans="1:34" ht="15" customHeight="1">
      <c r="A45" s="144"/>
      <c r="B45" s="146" t="s">
        <v>134</v>
      </c>
      <c r="C45" s="25" t="s">
        <v>296</v>
      </c>
      <c r="D45" s="124" t="s">
        <v>308</v>
      </c>
      <c r="E45" s="23"/>
      <c r="F45" s="124">
        <v>2</v>
      </c>
      <c r="G45" s="221">
        <v>2</v>
      </c>
      <c r="H45" s="221">
        <v>2</v>
      </c>
      <c r="I45" s="221">
        <v>2</v>
      </c>
      <c r="J45" s="221">
        <v>2</v>
      </c>
      <c r="K45" s="221">
        <v>2</v>
      </c>
      <c r="L45" s="221">
        <v>2</v>
      </c>
      <c r="M45" s="221">
        <v>2</v>
      </c>
      <c r="N45" s="221">
        <v>2</v>
      </c>
      <c r="O45" s="221">
        <v>2</v>
      </c>
      <c r="P45" s="221">
        <v>2</v>
      </c>
      <c r="Q45" s="221">
        <v>2</v>
      </c>
      <c r="R45" s="221">
        <v>2</v>
      </c>
      <c r="S45" s="221">
        <v>2</v>
      </c>
      <c r="T45" s="221">
        <v>2</v>
      </c>
      <c r="U45" s="221">
        <v>2</v>
      </c>
      <c r="V45" s="221">
        <v>2</v>
      </c>
      <c r="W45" s="221">
        <v>2</v>
      </c>
      <c r="X45" s="221">
        <v>2</v>
      </c>
      <c r="Y45" s="229">
        <v>0</v>
      </c>
      <c r="Z45" s="228">
        <v>0</v>
      </c>
      <c r="AA45" s="228">
        <v>0</v>
      </c>
      <c r="AB45" s="228">
        <v>0</v>
      </c>
      <c r="AC45" s="228">
        <v>0</v>
      </c>
      <c r="AD45" s="228">
        <v>0</v>
      </c>
      <c r="AE45" s="33"/>
      <c r="AF45" s="33"/>
      <c r="AG45" s="33"/>
      <c r="AH45" s="34"/>
    </row>
    <row r="46" spans="1:34" ht="15" customHeight="1">
      <c r="A46" s="144"/>
      <c r="B46" s="146"/>
      <c r="C46" s="25" t="s">
        <v>317</v>
      </c>
      <c r="D46" s="124" t="s">
        <v>308</v>
      </c>
      <c r="E46" s="23"/>
      <c r="F46" s="124">
        <v>2</v>
      </c>
      <c r="G46" s="221">
        <v>2</v>
      </c>
      <c r="H46" s="221">
        <v>2</v>
      </c>
      <c r="I46" s="221">
        <v>2</v>
      </c>
      <c r="J46" s="221">
        <v>2</v>
      </c>
      <c r="K46" s="221">
        <v>2</v>
      </c>
      <c r="L46" s="221">
        <v>2</v>
      </c>
      <c r="M46" s="221">
        <v>2</v>
      </c>
      <c r="N46" s="221">
        <v>2</v>
      </c>
      <c r="O46" s="221">
        <v>2</v>
      </c>
      <c r="P46" s="221">
        <v>2</v>
      </c>
      <c r="Q46" s="221">
        <v>2</v>
      </c>
      <c r="R46" s="221">
        <v>2</v>
      </c>
      <c r="S46" s="221">
        <v>2</v>
      </c>
      <c r="T46" s="221">
        <v>2</v>
      </c>
      <c r="U46" s="221">
        <v>2</v>
      </c>
      <c r="V46" s="221">
        <v>2</v>
      </c>
      <c r="W46" s="221">
        <v>2</v>
      </c>
      <c r="X46" s="221">
        <v>2</v>
      </c>
      <c r="Y46" s="229">
        <v>0</v>
      </c>
      <c r="Z46" s="228">
        <v>0</v>
      </c>
      <c r="AA46" s="228">
        <v>0</v>
      </c>
      <c r="AB46" s="228">
        <v>0</v>
      </c>
      <c r="AC46" s="228">
        <v>0</v>
      </c>
      <c r="AD46" s="228">
        <v>0</v>
      </c>
      <c r="AE46" s="33"/>
      <c r="AF46" s="33"/>
      <c r="AG46" s="33"/>
      <c r="AH46" s="34"/>
    </row>
    <row r="47" spans="1:34" ht="15" customHeight="1">
      <c r="A47" s="144"/>
      <c r="B47" s="146"/>
      <c r="C47" s="25" t="s">
        <v>325</v>
      </c>
      <c r="D47" s="124" t="s">
        <v>346</v>
      </c>
      <c r="E47" s="23"/>
      <c r="F47" s="124">
        <v>3</v>
      </c>
      <c r="G47" s="221">
        <v>3</v>
      </c>
      <c r="H47" s="221">
        <v>3</v>
      </c>
      <c r="I47" s="221">
        <v>3</v>
      </c>
      <c r="J47" s="221">
        <v>3</v>
      </c>
      <c r="K47" s="221">
        <v>3</v>
      </c>
      <c r="L47" s="221">
        <v>3</v>
      </c>
      <c r="M47" s="221">
        <v>3</v>
      </c>
      <c r="N47" s="221">
        <v>3</v>
      </c>
      <c r="O47" s="221">
        <v>3</v>
      </c>
      <c r="P47" s="221">
        <v>3</v>
      </c>
      <c r="Q47" s="221">
        <v>3</v>
      </c>
      <c r="R47" s="221">
        <v>3</v>
      </c>
      <c r="S47" s="221">
        <v>3</v>
      </c>
      <c r="T47" s="221">
        <v>3</v>
      </c>
      <c r="U47" s="221">
        <v>3</v>
      </c>
      <c r="V47" s="221">
        <v>3</v>
      </c>
      <c r="W47" s="221">
        <v>3</v>
      </c>
      <c r="X47" s="221">
        <v>3</v>
      </c>
      <c r="Y47" s="229">
        <v>0</v>
      </c>
      <c r="Z47" s="228">
        <v>0</v>
      </c>
      <c r="AA47" s="228">
        <v>0</v>
      </c>
      <c r="AB47" s="228">
        <v>0</v>
      </c>
      <c r="AC47" s="228">
        <v>0</v>
      </c>
      <c r="AD47" s="228">
        <v>0</v>
      </c>
      <c r="AE47" s="34"/>
      <c r="AF47" s="33"/>
      <c r="AG47" s="33"/>
      <c r="AH47" s="34"/>
    </row>
    <row r="48" spans="1:34" ht="15" customHeight="1">
      <c r="A48" s="144"/>
      <c r="B48" s="146"/>
      <c r="C48" s="25" t="s">
        <v>332</v>
      </c>
      <c r="D48" s="124" t="s">
        <v>346</v>
      </c>
      <c r="E48" s="23"/>
      <c r="F48" s="124">
        <v>2</v>
      </c>
      <c r="G48" s="221">
        <v>2</v>
      </c>
      <c r="H48" s="221">
        <v>2</v>
      </c>
      <c r="I48" s="221">
        <v>2</v>
      </c>
      <c r="J48" s="221">
        <v>2</v>
      </c>
      <c r="K48" s="221">
        <v>2</v>
      </c>
      <c r="L48" s="221">
        <v>2</v>
      </c>
      <c r="M48" s="221">
        <v>2</v>
      </c>
      <c r="N48" s="221">
        <v>2</v>
      </c>
      <c r="O48" s="221">
        <v>2</v>
      </c>
      <c r="P48" s="221">
        <v>2</v>
      </c>
      <c r="Q48" s="221">
        <v>2</v>
      </c>
      <c r="R48" s="221">
        <v>2</v>
      </c>
      <c r="S48" s="221">
        <v>2</v>
      </c>
      <c r="T48" s="221">
        <v>2</v>
      </c>
      <c r="U48" s="221">
        <v>2</v>
      </c>
      <c r="V48" s="221">
        <v>2</v>
      </c>
      <c r="W48" s="221">
        <v>2</v>
      </c>
      <c r="X48" s="221">
        <v>2</v>
      </c>
      <c r="Y48" s="221">
        <v>2</v>
      </c>
      <c r="Z48" s="229">
        <v>0</v>
      </c>
      <c r="AA48" s="228">
        <v>0</v>
      </c>
      <c r="AB48" s="228">
        <v>0</v>
      </c>
      <c r="AC48" s="228">
        <v>0</v>
      </c>
      <c r="AD48" s="228">
        <v>0</v>
      </c>
      <c r="AE48" s="34"/>
      <c r="AF48" s="33"/>
      <c r="AG48" s="33"/>
      <c r="AH48" s="34"/>
    </row>
    <row r="49" spans="1:34" ht="15" customHeight="1">
      <c r="A49" s="144"/>
      <c r="B49" s="146"/>
      <c r="C49" s="25" t="s">
        <v>337</v>
      </c>
      <c r="D49" s="124" t="s">
        <v>346</v>
      </c>
      <c r="E49" s="23"/>
      <c r="F49" s="124">
        <v>2</v>
      </c>
      <c r="G49" s="221">
        <v>2</v>
      </c>
      <c r="H49" s="221">
        <v>2</v>
      </c>
      <c r="I49" s="221">
        <v>2</v>
      </c>
      <c r="J49" s="221">
        <v>2</v>
      </c>
      <c r="K49" s="221">
        <v>2</v>
      </c>
      <c r="L49" s="221">
        <v>2</v>
      </c>
      <c r="M49" s="221">
        <v>2</v>
      </c>
      <c r="N49" s="221">
        <v>2</v>
      </c>
      <c r="O49" s="221">
        <v>2</v>
      </c>
      <c r="P49" s="221">
        <v>2</v>
      </c>
      <c r="Q49" s="221">
        <v>2</v>
      </c>
      <c r="R49" s="221">
        <v>2</v>
      </c>
      <c r="S49" s="221">
        <v>2</v>
      </c>
      <c r="T49" s="221">
        <v>2</v>
      </c>
      <c r="U49" s="221">
        <v>2</v>
      </c>
      <c r="V49" s="221">
        <v>2</v>
      </c>
      <c r="W49" s="221">
        <v>2</v>
      </c>
      <c r="X49" s="221">
        <v>2</v>
      </c>
      <c r="Y49" s="221">
        <v>2</v>
      </c>
      <c r="Z49" s="229">
        <v>0</v>
      </c>
      <c r="AA49" s="228">
        <v>0</v>
      </c>
      <c r="AB49" s="228">
        <v>0</v>
      </c>
      <c r="AC49" s="228">
        <v>0</v>
      </c>
      <c r="AD49" s="228">
        <v>0</v>
      </c>
      <c r="AE49" s="34"/>
      <c r="AF49" s="33"/>
      <c r="AG49" s="33"/>
      <c r="AH49" s="34"/>
    </row>
    <row r="50" spans="1:34" ht="15" customHeight="1">
      <c r="A50" s="144"/>
      <c r="B50" s="146"/>
      <c r="C50" s="25" t="s">
        <v>342</v>
      </c>
      <c r="D50" s="124" t="s">
        <v>308</v>
      </c>
      <c r="E50" s="23"/>
      <c r="F50" s="124">
        <v>3</v>
      </c>
      <c r="G50" s="221">
        <v>3</v>
      </c>
      <c r="H50" s="221">
        <v>3</v>
      </c>
      <c r="I50" s="221">
        <v>3</v>
      </c>
      <c r="J50" s="221">
        <v>3</v>
      </c>
      <c r="K50" s="221">
        <v>3</v>
      </c>
      <c r="L50" s="221">
        <v>3</v>
      </c>
      <c r="M50" s="221">
        <v>3</v>
      </c>
      <c r="N50" s="221">
        <v>3</v>
      </c>
      <c r="O50" s="221">
        <v>3</v>
      </c>
      <c r="P50" s="221">
        <v>3</v>
      </c>
      <c r="Q50" s="221">
        <v>3</v>
      </c>
      <c r="R50" s="221">
        <v>3</v>
      </c>
      <c r="S50" s="221">
        <v>3</v>
      </c>
      <c r="T50" s="221">
        <v>3</v>
      </c>
      <c r="U50" s="221">
        <v>3</v>
      </c>
      <c r="V50" s="221">
        <v>3</v>
      </c>
      <c r="W50" s="221">
        <v>3</v>
      </c>
      <c r="X50" s="221">
        <v>3</v>
      </c>
      <c r="Y50" s="221">
        <v>3</v>
      </c>
      <c r="Z50" s="229">
        <v>0</v>
      </c>
      <c r="AA50" s="228">
        <v>0</v>
      </c>
      <c r="AB50" s="228">
        <v>0</v>
      </c>
      <c r="AC50" s="228">
        <v>0</v>
      </c>
      <c r="AD50" s="228">
        <v>0</v>
      </c>
      <c r="AE50" s="34"/>
      <c r="AF50" s="33"/>
      <c r="AG50" s="33"/>
      <c r="AH50" s="34"/>
    </row>
    <row r="51" spans="1:34" ht="15" customHeight="1">
      <c r="A51" s="144"/>
      <c r="B51" s="146" t="s">
        <v>298</v>
      </c>
      <c r="C51" s="25" t="s">
        <v>297</v>
      </c>
      <c r="D51" s="124" t="s">
        <v>364</v>
      </c>
      <c r="E51" s="23"/>
      <c r="F51" s="124">
        <v>2</v>
      </c>
      <c r="G51" s="221">
        <v>2</v>
      </c>
      <c r="H51" s="221">
        <v>2</v>
      </c>
      <c r="I51" s="221">
        <v>2</v>
      </c>
      <c r="J51" s="221">
        <v>2</v>
      </c>
      <c r="K51" s="221">
        <v>2</v>
      </c>
      <c r="L51" s="221">
        <v>2</v>
      </c>
      <c r="M51" s="221">
        <v>2</v>
      </c>
      <c r="N51" s="221">
        <v>2</v>
      </c>
      <c r="O51" s="221">
        <v>2</v>
      </c>
      <c r="P51" s="221">
        <v>2</v>
      </c>
      <c r="Q51" s="221">
        <v>2</v>
      </c>
      <c r="R51" s="221">
        <v>2</v>
      </c>
      <c r="S51" s="221">
        <v>2</v>
      </c>
      <c r="T51" s="221">
        <v>2</v>
      </c>
      <c r="U51" s="221">
        <v>2</v>
      </c>
      <c r="V51" s="221">
        <v>2</v>
      </c>
      <c r="W51" s="221">
        <v>2</v>
      </c>
      <c r="X51" s="221">
        <v>2</v>
      </c>
      <c r="Y51" s="221">
        <v>2</v>
      </c>
      <c r="Z51" s="221">
        <v>2</v>
      </c>
      <c r="AA51" s="229">
        <v>0</v>
      </c>
      <c r="AB51" s="228">
        <v>0</v>
      </c>
      <c r="AC51" s="228">
        <v>0</v>
      </c>
      <c r="AD51" s="228">
        <v>0</v>
      </c>
      <c r="AE51" s="34"/>
      <c r="AF51" s="33"/>
      <c r="AG51" s="33"/>
      <c r="AH51" s="34"/>
    </row>
    <row r="52" spans="1:34" ht="15" customHeight="1">
      <c r="A52" s="144"/>
      <c r="B52" s="146"/>
      <c r="C52" s="25" t="s">
        <v>318</v>
      </c>
      <c r="D52" s="124" t="s">
        <v>364</v>
      </c>
      <c r="E52" s="23"/>
      <c r="F52" s="124">
        <v>2</v>
      </c>
      <c r="G52" s="221">
        <v>2</v>
      </c>
      <c r="H52" s="221">
        <v>2</v>
      </c>
      <c r="I52" s="221">
        <v>2</v>
      </c>
      <c r="J52" s="221">
        <v>2</v>
      </c>
      <c r="K52" s="221">
        <v>2</v>
      </c>
      <c r="L52" s="221">
        <v>2</v>
      </c>
      <c r="M52" s="221">
        <v>2</v>
      </c>
      <c r="N52" s="221">
        <v>2</v>
      </c>
      <c r="O52" s="221">
        <v>2</v>
      </c>
      <c r="P52" s="221">
        <v>2</v>
      </c>
      <c r="Q52" s="221">
        <v>2</v>
      </c>
      <c r="R52" s="221">
        <v>2</v>
      </c>
      <c r="S52" s="221">
        <v>2</v>
      </c>
      <c r="T52" s="221">
        <v>2</v>
      </c>
      <c r="U52" s="221">
        <v>2</v>
      </c>
      <c r="V52" s="221">
        <v>2</v>
      </c>
      <c r="W52" s="221">
        <v>2</v>
      </c>
      <c r="X52" s="221">
        <v>2</v>
      </c>
      <c r="Y52" s="221">
        <v>2</v>
      </c>
      <c r="Z52" s="221">
        <v>2</v>
      </c>
      <c r="AA52" s="221">
        <v>2</v>
      </c>
      <c r="AB52" s="229">
        <v>0</v>
      </c>
      <c r="AC52" s="228">
        <v>0</v>
      </c>
      <c r="AD52" s="228">
        <v>0</v>
      </c>
      <c r="AE52" s="34"/>
      <c r="AF52" s="33"/>
      <c r="AG52" s="33"/>
      <c r="AH52" s="34"/>
    </row>
    <row r="53" spans="1:34" ht="15" customHeight="1">
      <c r="A53" s="144"/>
      <c r="B53" s="146"/>
      <c r="C53" s="25" t="s">
        <v>326</v>
      </c>
      <c r="D53" s="124" t="s">
        <v>365</v>
      </c>
      <c r="E53" s="23"/>
      <c r="F53" s="124">
        <v>3</v>
      </c>
      <c r="G53" s="221">
        <v>3</v>
      </c>
      <c r="H53" s="221">
        <v>3</v>
      </c>
      <c r="I53" s="221">
        <v>3</v>
      </c>
      <c r="J53" s="221">
        <v>3</v>
      </c>
      <c r="K53" s="221">
        <v>3</v>
      </c>
      <c r="L53" s="221">
        <v>3</v>
      </c>
      <c r="M53" s="221">
        <v>3</v>
      </c>
      <c r="N53" s="221">
        <v>3</v>
      </c>
      <c r="O53" s="221">
        <v>3</v>
      </c>
      <c r="P53" s="221">
        <v>3</v>
      </c>
      <c r="Q53" s="221">
        <v>3</v>
      </c>
      <c r="R53" s="221">
        <v>3</v>
      </c>
      <c r="S53" s="221">
        <v>3</v>
      </c>
      <c r="T53" s="221">
        <v>3</v>
      </c>
      <c r="U53" s="221">
        <v>3</v>
      </c>
      <c r="V53" s="221">
        <v>3</v>
      </c>
      <c r="W53" s="221">
        <v>3</v>
      </c>
      <c r="X53" s="221">
        <v>3</v>
      </c>
      <c r="Y53" s="221">
        <v>3</v>
      </c>
      <c r="Z53" s="221">
        <v>3</v>
      </c>
      <c r="AA53" s="229">
        <v>0</v>
      </c>
      <c r="AB53" s="228">
        <v>0</v>
      </c>
      <c r="AC53" s="228">
        <v>0</v>
      </c>
      <c r="AD53" s="228">
        <v>0</v>
      </c>
      <c r="AE53" s="33"/>
      <c r="AF53" s="34"/>
      <c r="AG53" s="33"/>
      <c r="AH53" s="34"/>
    </row>
    <row r="54" spans="1:34" ht="15" customHeight="1">
      <c r="A54" s="144"/>
      <c r="B54" s="146"/>
      <c r="C54" s="25" t="s">
        <v>333</v>
      </c>
      <c r="D54" s="124" t="s">
        <v>365</v>
      </c>
      <c r="E54" s="23"/>
      <c r="F54" s="124">
        <v>2</v>
      </c>
      <c r="G54" s="221">
        <v>2</v>
      </c>
      <c r="H54" s="221">
        <v>2</v>
      </c>
      <c r="I54" s="221">
        <v>2</v>
      </c>
      <c r="J54" s="221">
        <v>2</v>
      </c>
      <c r="K54" s="221">
        <v>2</v>
      </c>
      <c r="L54" s="221">
        <v>2</v>
      </c>
      <c r="M54" s="221">
        <v>2</v>
      </c>
      <c r="N54" s="221">
        <v>2</v>
      </c>
      <c r="O54" s="221">
        <v>2</v>
      </c>
      <c r="P54" s="221">
        <v>2</v>
      </c>
      <c r="Q54" s="221">
        <v>2</v>
      </c>
      <c r="R54" s="221">
        <v>2</v>
      </c>
      <c r="S54" s="221">
        <v>2</v>
      </c>
      <c r="T54" s="221">
        <v>2</v>
      </c>
      <c r="U54" s="221">
        <v>2</v>
      </c>
      <c r="V54" s="221">
        <v>2</v>
      </c>
      <c r="W54" s="221">
        <v>2</v>
      </c>
      <c r="X54" s="221">
        <v>2</v>
      </c>
      <c r="Y54" s="221">
        <v>2</v>
      </c>
      <c r="Z54" s="221">
        <v>2</v>
      </c>
      <c r="AA54" s="221">
        <v>2</v>
      </c>
      <c r="AB54" s="229">
        <v>0</v>
      </c>
      <c r="AC54" s="228">
        <v>0</v>
      </c>
      <c r="AD54" s="228">
        <v>0</v>
      </c>
      <c r="AE54" s="33"/>
      <c r="AF54" s="34"/>
      <c r="AG54" s="33"/>
      <c r="AH54" s="34"/>
    </row>
    <row r="55" spans="1:34" ht="15" customHeight="1">
      <c r="A55" s="144"/>
      <c r="B55" s="146"/>
      <c r="C55" s="25" t="s">
        <v>338</v>
      </c>
      <c r="D55" s="124" t="s">
        <v>345</v>
      </c>
      <c r="E55" s="23"/>
      <c r="F55" s="124">
        <v>2</v>
      </c>
      <c r="G55" s="221">
        <v>2</v>
      </c>
      <c r="H55" s="221">
        <v>2</v>
      </c>
      <c r="I55" s="221">
        <v>2</v>
      </c>
      <c r="J55" s="221">
        <v>2</v>
      </c>
      <c r="K55" s="221">
        <v>2</v>
      </c>
      <c r="L55" s="221">
        <v>2</v>
      </c>
      <c r="M55" s="221">
        <v>2</v>
      </c>
      <c r="N55" s="221">
        <v>2</v>
      </c>
      <c r="O55" s="221">
        <v>2</v>
      </c>
      <c r="P55" s="221">
        <v>2</v>
      </c>
      <c r="Q55" s="221">
        <v>2</v>
      </c>
      <c r="R55" s="221">
        <v>2</v>
      </c>
      <c r="S55" s="221">
        <v>2</v>
      </c>
      <c r="T55" s="221">
        <v>2</v>
      </c>
      <c r="U55" s="221">
        <v>2</v>
      </c>
      <c r="V55" s="221">
        <v>2</v>
      </c>
      <c r="W55" s="221">
        <v>2</v>
      </c>
      <c r="X55" s="221">
        <v>2</v>
      </c>
      <c r="Y55" s="221">
        <v>2</v>
      </c>
      <c r="Z55" s="221">
        <v>2</v>
      </c>
      <c r="AA55" s="229">
        <v>0</v>
      </c>
      <c r="AB55" s="228">
        <v>0</v>
      </c>
      <c r="AC55" s="228">
        <v>0</v>
      </c>
      <c r="AD55" s="228">
        <v>0</v>
      </c>
      <c r="AE55" s="33"/>
      <c r="AF55" s="34"/>
      <c r="AG55" s="33"/>
      <c r="AH55" s="34"/>
    </row>
    <row r="56" spans="1:34" ht="15" customHeight="1">
      <c r="A56" s="144"/>
      <c r="B56" s="146"/>
      <c r="C56" s="25" t="s">
        <v>343</v>
      </c>
      <c r="D56" s="124" t="s">
        <v>345</v>
      </c>
      <c r="E56" s="23"/>
      <c r="F56" s="124">
        <v>3</v>
      </c>
      <c r="G56" s="221">
        <v>3</v>
      </c>
      <c r="H56" s="221">
        <v>3</v>
      </c>
      <c r="I56" s="221">
        <v>3</v>
      </c>
      <c r="J56" s="221">
        <v>3</v>
      </c>
      <c r="K56" s="221">
        <v>3</v>
      </c>
      <c r="L56" s="221">
        <v>3</v>
      </c>
      <c r="M56" s="221">
        <v>3</v>
      </c>
      <c r="N56" s="221">
        <v>3</v>
      </c>
      <c r="O56" s="221">
        <v>3</v>
      </c>
      <c r="P56" s="221">
        <v>3</v>
      </c>
      <c r="Q56" s="221">
        <v>3</v>
      </c>
      <c r="R56" s="221">
        <v>3</v>
      </c>
      <c r="S56" s="221">
        <v>3</v>
      </c>
      <c r="T56" s="221">
        <v>3</v>
      </c>
      <c r="U56" s="221">
        <v>3</v>
      </c>
      <c r="V56" s="221">
        <v>3</v>
      </c>
      <c r="W56" s="221">
        <v>3</v>
      </c>
      <c r="X56" s="221">
        <v>3</v>
      </c>
      <c r="Y56" s="221">
        <v>3</v>
      </c>
      <c r="Z56" s="221">
        <v>3</v>
      </c>
      <c r="AA56" s="221">
        <v>3</v>
      </c>
      <c r="AB56" s="229">
        <v>0</v>
      </c>
      <c r="AC56" s="228">
        <v>0</v>
      </c>
      <c r="AD56" s="228">
        <v>0</v>
      </c>
      <c r="AE56" s="33"/>
      <c r="AF56" s="33"/>
      <c r="AG56" s="34"/>
      <c r="AH56" s="34"/>
    </row>
    <row r="57" spans="1:34" ht="18" customHeight="1">
      <c r="A57" s="144"/>
      <c r="B57" s="143" t="s">
        <v>229</v>
      </c>
      <c r="C57" s="93" t="s">
        <v>145</v>
      </c>
      <c r="D57" s="81" t="s">
        <v>5</v>
      </c>
      <c r="E57" s="23"/>
      <c r="F57" s="124">
        <v>4</v>
      </c>
      <c r="G57" s="221">
        <v>4</v>
      </c>
      <c r="H57" s="221">
        <v>4</v>
      </c>
      <c r="I57" s="221">
        <v>4</v>
      </c>
      <c r="J57" s="221">
        <v>4</v>
      </c>
      <c r="K57" s="221">
        <v>4</v>
      </c>
      <c r="L57" s="221">
        <v>4</v>
      </c>
      <c r="M57" s="221">
        <v>4</v>
      </c>
      <c r="N57" s="221">
        <v>4</v>
      </c>
      <c r="O57" s="221">
        <v>4</v>
      </c>
      <c r="P57" s="221">
        <v>4</v>
      </c>
      <c r="Q57" s="221">
        <v>4</v>
      </c>
      <c r="R57" s="221">
        <v>4</v>
      </c>
      <c r="S57" s="221">
        <v>4</v>
      </c>
      <c r="T57" s="221">
        <v>4</v>
      </c>
      <c r="U57" s="221">
        <v>4</v>
      </c>
      <c r="V57" s="221">
        <v>4</v>
      </c>
      <c r="W57" s="221">
        <v>4</v>
      </c>
      <c r="X57" s="221">
        <v>4</v>
      </c>
      <c r="Y57" s="221">
        <v>4</v>
      </c>
      <c r="Z57" s="221">
        <v>4</v>
      </c>
      <c r="AA57" s="221">
        <v>4</v>
      </c>
      <c r="AB57" s="221">
        <v>4</v>
      </c>
      <c r="AC57" s="229">
        <v>0</v>
      </c>
      <c r="AD57" s="228">
        <v>0</v>
      </c>
      <c r="AE57" s="33"/>
      <c r="AF57" s="33"/>
      <c r="AG57" s="33"/>
      <c r="AH57" s="34"/>
    </row>
    <row r="58" spans="1:34" ht="18" customHeight="1">
      <c r="A58" s="145"/>
      <c r="B58" s="145"/>
      <c r="C58" s="93" t="s">
        <v>15</v>
      </c>
      <c r="D58" s="92" t="s">
        <v>5</v>
      </c>
      <c r="E58" s="93"/>
      <c r="F58" s="124">
        <v>4</v>
      </c>
      <c r="G58" s="221">
        <v>4</v>
      </c>
      <c r="H58" s="221">
        <v>4</v>
      </c>
      <c r="I58" s="221">
        <v>4</v>
      </c>
      <c r="J58" s="221">
        <v>4</v>
      </c>
      <c r="K58" s="221">
        <v>4</v>
      </c>
      <c r="L58" s="221">
        <v>4</v>
      </c>
      <c r="M58" s="221">
        <v>4</v>
      </c>
      <c r="N58" s="221">
        <v>4</v>
      </c>
      <c r="O58" s="221">
        <v>4</v>
      </c>
      <c r="P58" s="221">
        <v>4</v>
      </c>
      <c r="Q58" s="221">
        <v>4</v>
      </c>
      <c r="R58" s="221">
        <v>4</v>
      </c>
      <c r="S58" s="221">
        <v>4</v>
      </c>
      <c r="T58" s="221">
        <v>4</v>
      </c>
      <c r="U58" s="221">
        <v>4</v>
      </c>
      <c r="V58" s="221">
        <v>4</v>
      </c>
      <c r="W58" s="221">
        <v>4</v>
      </c>
      <c r="X58" s="221">
        <v>4</v>
      </c>
      <c r="Y58" s="221">
        <v>4</v>
      </c>
      <c r="Z58" s="221">
        <v>4</v>
      </c>
      <c r="AA58" s="221">
        <v>4</v>
      </c>
      <c r="AB58" s="221">
        <v>4</v>
      </c>
      <c r="AC58" s="221">
        <v>4</v>
      </c>
      <c r="AD58" s="229">
        <v>0</v>
      </c>
      <c r="AE58" s="33"/>
      <c r="AF58" s="33"/>
      <c r="AG58" s="33"/>
      <c r="AH58" s="34"/>
    </row>
    <row r="59" spans="1:34" ht="15" customHeight="1">
      <c r="B59" s="1"/>
      <c r="D59" s="2" t="s">
        <v>16</v>
      </c>
      <c r="E59" s="2"/>
      <c r="F59" s="2">
        <f>SUM(F17:F58)</f>
        <v>158</v>
      </c>
      <c r="G59" s="2">
        <f>SUM(G17:G58)</f>
        <v>158</v>
      </c>
      <c r="H59" s="2">
        <f>SUM(H17:H58)</f>
        <v>154</v>
      </c>
      <c r="I59" s="2">
        <f t="shared" ref="H59:AD59" si="0">SUM(I17:I58)</f>
        <v>142</v>
      </c>
      <c r="J59" s="2">
        <f t="shared" si="0"/>
        <v>130</v>
      </c>
      <c r="K59" s="2">
        <f t="shared" si="0"/>
        <v>123</v>
      </c>
      <c r="L59" s="2">
        <f t="shared" si="0"/>
        <v>117</v>
      </c>
      <c r="M59" s="2">
        <f t="shared" si="0"/>
        <v>110</v>
      </c>
      <c r="N59" s="2">
        <f t="shared" si="0"/>
        <v>110</v>
      </c>
      <c r="O59" s="2">
        <f t="shared" si="0"/>
        <v>101</v>
      </c>
      <c r="P59" s="2">
        <f t="shared" si="0"/>
        <v>92</v>
      </c>
      <c r="Q59" s="2">
        <f t="shared" si="0"/>
        <v>85</v>
      </c>
      <c r="R59" s="2">
        <f t="shared" si="0"/>
        <v>78</v>
      </c>
      <c r="S59" s="2">
        <f t="shared" si="0"/>
        <v>71</v>
      </c>
      <c r="T59" s="2">
        <f t="shared" si="0"/>
        <v>64</v>
      </c>
      <c r="U59" s="2">
        <f t="shared" si="0"/>
        <v>64</v>
      </c>
      <c r="V59" s="2">
        <f t="shared" si="0"/>
        <v>57</v>
      </c>
      <c r="W59" s="2">
        <f t="shared" si="0"/>
        <v>43</v>
      </c>
      <c r="X59" s="2">
        <f t="shared" si="0"/>
        <v>36</v>
      </c>
      <c r="Y59" s="2">
        <f t="shared" si="0"/>
        <v>29</v>
      </c>
      <c r="Z59" s="2">
        <f t="shared" si="0"/>
        <v>22</v>
      </c>
      <c r="AA59" s="2">
        <f t="shared" si="0"/>
        <v>15</v>
      </c>
      <c r="AB59" s="2">
        <f t="shared" si="0"/>
        <v>8</v>
      </c>
      <c r="AC59" s="2">
        <f t="shared" si="0"/>
        <v>4</v>
      </c>
      <c r="AD59" s="224">
        <f>SUM(AD17:AD58)</f>
        <v>0</v>
      </c>
      <c r="AE59" s="2"/>
      <c r="AF59" s="2"/>
      <c r="AG59" s="2"/>
      <c r="AH59" s="2"/>
    </row>
    <row r="60" spans="1:34" ht="23.2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35"/>
      <c r="W60" s="35"/>
      <c r="X60" s="35"/>
      <c r="Y60" s="35"/>
      <c r="Z60" s="35"/>
      <c r="AA60" s="35"/>
      <c r="AB60" s="36"/>
      <c r="AC60" s="36"/>
      <c r="AD60" s="36"/>
      <c r="AE60" s="36"/>
      <c r="AF60" s="36"/>
      <c r="AG60" s="36"/>
      <c r="AH60" s="36"/>
    </row>
    <row r="61" spans="1:34" ht="6.75" hidden="1" customHeight="1">
      <c r="A61" s="9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5"/>
      <c r="W61" s="35"/>
      <c r="X61" s="35"/>
      <c r="Y61" s="35"/>
      <c r="Z61" s="35"/>
      <c r="AA61" s="35"/>
      <c r="AB61" s="36"/>
      <c r="AC61" s="36"/>
      <c r="AD61" s="36"/>
      <c r="AE61" s="36"/>
      <c r="AF61" s="36"/>
      <c r="AG61" s="36"/>
      <c r="AH61" s="36"/>
    </row>
    <row r="62" spans="1:34" ht="56.25" customHeight="1">
      <c r="A62" s="21" t="s">
        <v>0</v>
      </c>
      <c r="B62" s="21" t="s">
        <v>1</v>
      </c>
      <c r="C62" s="21" t="s">
        <v>2</v>
      </c>
      <c r="D62" s="4" t="s">
        <v>361</v>
      </c>
      <c r="E62" s="22" t="s">
        <v>10</v>
      </c>
      <c r="F62" s="22" t="s">
        <v>11</v>
      </c>
      <c r="G62" s="7">
        <v>43896</v>
      </c>
      <c r="H62" s="7">
        <v>43897</v>
      </c>
      <c r="I62" s="7">
        <v>43898</v>
      </c>
      <c r="J62" s="7">
        <v>43899</v>
      </c>
      <c r="K62" s="7">
        <v>43900</v>
      </c>
      <c r="L62" s="7">
        <v>43901</v>
      </c>
      <c r="M62" s="7">
        <v>43902</v>
      </c>
      <c r="N62" s="7">
        <v>43903</v>
      </c>
      <c r="O62" s="7">
        <v>43904</v>
      </c>
      <c r="P62" s="7">
        <v>43905</v>
      </c>
      <c r="Q62" s="7">
        <v>43906</v>
      </c>
      <c r="R62" s="7">
        <v>43907</v>
      </c>
      <c r="S62" s="7">
        <v>43908</v>
      </c>
      <c r="T62" s="7">
        <v>43909</v>
      </c>
      <c r="U62" s="7">
        <v>43910</v>
      </c>
      <c r="V62" s="7">
        <v>43911</v>
      </c>
      <c r="W62" s="7">
        <v>43912</v>
      </c>
      <c r="X62" s="7">
        <v>43913</v>
      </c>
      <c r="Y62" s="7">
        <v>43914</v>
      </c>
      <c r="Z62" s="7">
        <v>43915</v>
      </c>
      <c r="AA62" s="7">
        <v>43916</v>
      </c>
      <c r="AB62" s="7">
        <v>43917</v>
      </c>
      <c r="AC62" s="7">
        <v>43918</v>
      </c>
      <c r="AD62" s="7">
        <v>43919</v>
      </c>
      <c r="AE62" s="32"/>
      <c r="AF62" s="32"/>
      <c r="AG62" s="32"/>
      <c r="AH62" s="32"/>
    </row>
    <row r="63" spans="1:34" ht="15" customHeight="1">
      <c r="A63" s="141">
        <v>1</v>
      </c>
      <c r="B63" s="150" t="s">
        <v>4</v>
      </c>
      <c r="C63" s="151"/>
      <c r="D63" s="125" t="s">
        <v>5</v>
      </c>
      <c r="E63" s="241">
        <v>4</v>
      </c>
      <c r="F63" s="241">
        <v>4</v>
      </c>
      <c r="G63" s="223">
        <v>4</v>
      </c>
      <c r="H63" s="226">
        <v>0</v>
      </c>
      <c r="I63" s="223">
        <v>0</v>
      </c>
      <c r="J63" s="223">
        <v>0</v>
      </c>
      <c r="K63" s="223">
        <v>0</v>
      </c>
      <c r="L63" s="223">
        <v>0</v>
      </c>
      <c r="M63" s="223">
        <v>0</v>
      </c>
      <c r="N63" s="225">
        <v>0</v>
      </c>
      <c r="O63" s="225">
        <v>0</v>
      </c>
      <c r="P63" s="225">
        <v>0</v>
      </c>
      <c r="Q63" s="225">
        <v>0</v>
      </c>
      <c r="R63" s="225">
        <v>0</v>
      </c>
      <c r="S63" s="225">
        <v>0</v>
      </c>
      <c r="T63" s="225">
        <v>0</v>
      </c>
      <c r="U63" s="225">
        <v>0</v>
      </c>
      <c r="V63" s="225">
        <v>0</v>
      </c>
      <c r="W63" s="225">
        <v>0</v>
      </c>
      <c r="X63" s="225">
        <v>0</v>
      </c>
      <c r="Y63" s="225">
        <v>0</v>
      </c>
      <c r="Z63" s="225">
        <v>0</v>
      </c>
      <c r="AA63" s="225">
        <v>0</v>
      </c>
      <c r="AB63" s="225">
        <v>0</v>
      </c>
      <c r="AC63" s="225">
        <v>0</v>
      </c>
      <c r="AD63" s="225">
        <v>0</v>
      </c>
      <c r="AE63" s="33"/>
      <c r="AF63" s="33"/>
      <c r="AG63" s="33"/>
      <c r="AH63" s="34"/>
    </row>
    <row r="64" spans="1:34" ht="15" customHeight="1">
      <c r="A64" s="142"/>
      <c r="B64" s="95"/>
      <c r="C64" s="96"/>
      <c r="D64" s="125"/>
      <c r="E64" s="241"/>
      <c r="F64" s="241"/>
      <c r="G64" s="223"/>
      <c r="H64" s="132"/>
      <c r="I64" s="223"/>
      <c r="J64" s="223"/>
      <c r="K64" s="223"/>
      <c r="L64" s="223"/>
      <c r="M64" s="223"/>
      <c r="N64" s="225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/>
      <c r="AB64" s="225"/>
      <c r="AC64" s="225"/>
      <c r="AD64" s="225"/>
      <c r="AE64" s="33"/>
      <c r="AF64" s="33"/>
      <c r="AG64" s="33"/>
      <c r="AH64" s="34"/>
    </row>
    <row r="65" spans="1:34" ht="15" customHeight="1">
      <c r="A65" s="142"/>
      <c r="B65" s="150" t="s">
        <v>6</v>
      </c>
      <c r="C65" s="151"/>
      <c r="D65" s="125" t="s">
        <v>308</v>
      </c>
      <c r="E65" s="241">
        <v>8</v>
      </c>
      <c r="F65" s="241">
        <v>8</v>
      </c>
      <c r="G65" s="132">
        <v>8</v>
      </c>
      <c r="H65" s="132">
        <v>5</v>
      </c>
      <c r="I65" s="132">
        <v>2</v>
      </c>
      <c r="J65" s="226">
        <v>0</v>
      </c>
      <c r="K65" s="132">
        <v>0</v>
      </c>
      <c r="L65" s="132">
        <v>0</v>
      </c>
      <c r="M65" s="132">
        <v>0</v>
      </c>
      <c r="N65" s="132">
        <v>0</v>
      </c>
      <c r="O65" s="132">
        <v>0</v>
      </c>
      <c r="P65" s="132">
        <v>0</v>
      </c>
      <c r="Q65" s="132">
        <v>0</v>
      </c>
      <c r="R65" s="132">
        <v>0</v>
      </c>
      <c r="S65" s="132">
        <v>0</v>
      </c>
      <c r="T65" s="132">
        <v>0</v>
      </c>
      <c r="U65" s="132">
        <v>0</v>
      </c>
      <c r="V65" s="132">
        <v>0</v>
      </c>
      <c r="W65" s="132">
        <v>0</v>
      </c>
      <c r="X65" s="132">
        <v>0</v>
      </c>
      <c r="Y65" s="132">
        <v>0</v>
      </c>
      <c r="Z65" s="132">
        <v>0</v>
      </c>
      <c r="AA65" s="132">
        <v>0</v>
      </c>
      <c r="AB65" s="132">
        <v>0</v>
      </c>
      <c r="AC65" s="132">
        <v>0</v>
      </c>
      <c r="AD65" s="132">
        <v>0</v>
      </c>
      <c r="AE65" s="33"/>
      <c r="AF65" s="33"/>
      <c r="AG65" s="33"/>
      <c r="AH65" s="34"/>
    </row>
    <row r="66" spans="1:34" ht="15" customHeight="1">
      <c r="A66" s="142"/>
      <c r="B66" s="103"/>
      <c r="C66" s="104"/>
      <c r="E66" s="241"/>
      <c r="F66" s="241"/>
      <c r="G66" s="132"/>
      <c r="H66" s="132"/>
      <c r="I66" s="132"/>
      <c r="J66" s="132"/>
      <c r="K66" s="223"/>
      <c r="L66" s="223"/>
      <c r="M66" s="223"/>
      <c r="N66" s="225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/>
      <c r="AB66" s="225"/>
      <c r="AC66" s="225"/>
      <c r="AD66" s="225"/>
      <c r="AE66" s="33"/>
      <c r="AF66" s="33"/>
      <c r="AG66" s="33"/>
      <c r="AH66" s="34"/>
    </row>
    <row r="67" spans="1:34" ht="15" customHeight="1">
      <c r="A67" s="142"/>
      <c r="B67" s="150" t="s">
        <v>303</v>
      </c>
      <c r="C67" s="151"/>
      <c r="D67" s="125" t="s">
        <v>346</v>
      </c>
      <c r="E67" s="241">
        <v>10</v>
      </c>
      <c r="F67" s="241">
        <v>8</v>
      </c>
      <c r="G67" s="132">
        <v>8</v>
      </c>
      <c r="H67" s="132">
        <v>4</v>
      </c>
      <c r="I67" s="132">
        <v>2</v>
      </c>
      <c r="J67" s="226">
        <v>0</v>
      </c>
      <c r="K67" s="132">
        <v>0</v>
      </c>
      <c r="L67" s="132">
        <v>0</v>
      </c>
      <c r="M67" s="132">
        <v>0</v>
      </c>
      <c r="N67" s="132">
        <v>0</v>
      </c>
      <c r="O67" s="132">
        <v>0</v>
      </c>
      <c r="P67" s="132">
        <v>0</v>
      </c>
      <c r="Q67" s="132">
        <v>0</v>
      </c>
      <c r="R67" s="132">
        <v>0</v>
      </c>
      <c r="S67" s="132">
        <v>0</v>
      </c>
      <c r="T67" s="132">
        <v>0</v>
      </c>
      <c r="U67" s="132">
        <v>0</v>
      </c>
      <c r="V67" s="132">
        <v>0</v>
      </c>
      <c r="W67" s="132">
        <v>0</v>
      </c>
      <c r="X67" s="132">
        <v>0</v>
      </c>
      <c r="Y67" s="132">
        <v>0</v>
      </c>
      <c r="Z67" s="132">
        <v>0</v>
      </c>
      <c r="AA67" s="132">
        <v>0</v>
      </c>
      <c r="AB67" s="132">
        <v>0</v>
      </c>
      <c r="AC67" s="132">
        <v>0</v>
      </c>
      <c r="AD67" s="132">
        <v>0</v>
      </c>
      <c r="AE67" s="33"/>
      <c r="AF67" s="33"/>
      <c r="AG67" s="33"/>
      <c r="AH67" s="34"/>
    </row>
    <row r="68" spans="1:34" ht="15" customHeight="1">
      <c r="A68" s="142"/>
      <c r="B68" s="103"/>
      <c r="C68" s="104"/>
      <c r="D68" s="125"/>
      <c r="E68" s="241"/>
      <c r="F68" s="241"/>
      <c r="G68" s="223"/>
      <c r="H68" s="132"/>
      <c r="I68" s="223"/>
      <c r="J68" s="227">
        <v>2</v>
      </c>
      <c r="K68" s="223"/>
      <c r="L68" s="223"/>
      <c r="M68" s="223"/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/>
      <c r="AB68" s="225"/>
      <c r="AC68" s="225"/>
      <c r="AD68" s="225"/>
      <c r="AE68" s="33"/>
      <c r="AF68" s="33"/>
      <c r="AG68" s="33"/>
      <c r="AH68" s="34"/>
    </row>
    <row r="69" spans="1:34" ht="15" customHeight="1">
      <c r="A69" s="142"/>
      <c r="B69" s="150" t="s">
        <v>108</v>
      </c>
      <c r="C69" s="151"/>
      <c r="D69" s="109" t="s">
        <v>362</v>
      </c>
      <c r="E69" s="241">
        <v>8</v>
      </c>
      <c r="F69" s="241">
        <v>8</v>
      </c>
      <c r="G69" s="223">
        <v>8</v>
      </c>
      <c r="H69" s="223">
        <v>4</v>
      </c>
      <c r="I69" s="223">
        <v>1</v>
      </c>
      <c r="J69" s="226">
        <v>0</v>
      </c>
      <c r="K69" s="223">
        <v>0</v>
      </c>
      <c r="L69" s="223">
        <v>0</v>
      </c>
      <c r="M69" s="223">
        <v>0</v>
      </c>
      <c r="N69" s="225">
        <v>0</v>
      </c>
      <c r="O69" s="225">
        <v>0</v>
      </c>
      <c r="P69" s="225">
        <v>0</v>
      </c>
      <c r="Q69" s="225">
        <v>0</v>
      </c>
      <c r="R69" s="225">
        <v>0</v>
      </c>
      <c r="S69" s="225">
        <v>0</v>
      </c>
      <c r="T69" s="225">
        <v>0</v>
      </c>
      <c r="U69" s="225">
        <v>0</v>
      </c>
      <c r="V69" s="225">
        <v>0</v>
      </c>
      <c r="W69" s="225">
        <v>0</v>
      </c>
      <c r="X69" s="225">
        <v>0</v>
      </c>
      <c r="Y69" s="225">
        <v>0</v>
      </c>
      <c r="Z69" s="225">
        <v>0</v>
      </c>
      <c r="AA69" s="225">
        <v>0</v>
      </c>
      <c r="AB69" s="225">
        <v>0</v>
      </c>
      <c r="AC69" s="225">
        <v>0</v>
      </c>
      <c r="AD69" s="225">
        <v>0</v>
      </c>
      <c r="AE69" s="33"/>
      <c r="AF69" s="33"/>
      <c r="AG69" s="33"/>
      <c r="AH69" s="34"/>
    </row>
    <row r="70" spans="1:34" ht="15" customHeight="1">
      <c r="A70" s="142"/>
      <c r="B70" s="95"/>
      <c r="C70" s="96"/>
      <c r="D70" s="109"/>
      <c r="E70" s="241"/>
      <c r="F70" s="241"/>
      <c r="G70" s="223"/>
      <c r="H70" s="223"/>
      <c r="I70" s="132"/>
      <c r="J70" s="223"/>
      <c r="K70" s="223"/>
      <c r="L70" s="223"/>
      <c r="M70" s="223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  <c r="AE70" s="33"/>
      <c r="AF70" s="33"/>
      <c r="AG70" s="33"/>
      <c r="AH70" s="34"/>
    </row>
    <row r="71" spans="1:34" ht="15" customHeight="1">
      <c r="A71" s="142"/>
      <c r="B71" s="143" t="s">
        <v>7</v>
      </c>
      <c r="C71" s="101" t="s">
        <v>292</v>
      </c>
      <c r="D71" s="125" t="s">
        <v>308</v>
      </c>
      <c r="E71" s="241">
        <v>4</v>
      </c>
      <c r="F71" s="241">
        <v>3</v>
      </c>
      <c r="G71" s="223">
        <v>3</v>
      </c>
      <c r="H71" s="223">
        <v>3</v>
      </c>
      <c r="I71" s="223">
        <v>3</v>
      </c>
      <c r="J71" s="223">
        <v>3</v>
      </c>
      <c r="K71" s="226">
        <v>0</v>
      </c>
      <c r="L71" s="223">
        <v>0</v>
      </c>
      <c r="M71" s="223">
        <v>0</v>
      </c>
      <c r="N71" s="225">
        <v>0</v>
      </c>
      <c r="O71" s="225">
        <v>0</v>
      </c>
      <c r="P71" s="225">
        <v>0</v>
      </c>
      <c r="Q71" s="225">
        <v>0</v>
      </c>
      <c r="R71" s="225">
        <v>0</v>
      </c>
      <c r="S71" s="225">
        <v>0</v>
      </c>
      <c r="T71" s="225">
        <v>0</v>
      </c>
      <c r="U71" s="225">
        <v>0</v>
      </c>
      <c r="V71" s="225">
        <v>0</v>
      </c>
      <c r="W71" s="225">
        <v>0</v>
      </c>
      <c r="X71" s="225">
        <v>0</v>
      </c>
      <c r="Y71" s="225">
        <v>0</v>
      </c>
      <c r="Z71" s="225">
        <v>0</v>
      </c>
      <c r="AA71" s="225">
        <v>0</v>
      </c>
      <c r="AB71" s="225">
        <v>0</v>
      </c>
      <c r="AC71" s="225">
        <v>0</v>
      </c>
      <c r="AD71" s="225">
        <v>0</v>
      </c>
      <c r="AE71" s="33"/>
      <c r="AF71" s="33"/>
      <c r="AG71" s="33"/>
      <c r="AH71" s="34"/>
    </row>
    <row r="72" spans="1:34" ht="15" customHeight="1">
      <c r="A72" s="142"/>
      <c r="B72" s="144"/>
      <c r="C72" s="3"/>
      <c r="E72" s="241"/>
      <c r="F72" s="241"/>
      <c r="G72" s="223"/>
      <c r="H72" s="223"/>
      <c r="I72" s="132"/>
      <c r="J72" s="223"/>
      <c r="K72" s="233">
        <v>1</v>
      </c>
      <c r="L72" s="223"/>
      <c r="M72" s="223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225"/>
      <c r="AC72" s="225"/>
      <c r="AD72" s="225"/>
      <c r="AE72" s="33"/>
      <c r="AF72" s="33"/>
      <c r="AG72" s="33"/>
      <c r="AH72" s="34"/>
    </row>
    <row r="73" spans="1:34" ht="15" customHeight="1">
      <c r="A73" s="142"/>
      <c r="B73" s="144"/>
      <c r="C73" s="94" t="s">
        <v>309</v>
      </c>
      <c r="D73" s="125" t="s">
        <v>308</v>
      </c>
      <c r="E73" s="241">
        <v>4</v>
      </c>
      <c r="F73" s="241">
        <v>3</v>
      </c>
      <c r="G73" s="223">
        <v>3</v>
      </c>
      <c r="H73" s="223">
        <v>3</v>
      </c>
      <c r="I73" s="223">
        <v>3</v>
      </c>
      <c r="J73" s="223">
        <v>3</v>
      </c>
      <c r="K73" s="223">
        <v>3</v>
      </c>
      <c r="L73" s="226">
        <v>0</v>
      </c>
      <c r="M73" s="223">
        <v>0</v>
      </c>
      <c r="N73" s="225">
        <v>0</v>
      </c>
      <c r="O73" s="225">
        <v>0</v>
      </c>
      <c r="P73" s="225">
        <v>0</v>
      </c>
      <c r="Q73" s="225">
        <v>0</v>
      </c>
      <c r="R73" s="225">
        <v>0</v>
      </c>
      <c r="S73" s="225">
        <v>0</v>
      </c>
      <c r="T73" s="225">
        <v>0</v>
      </c>
      <c r="U73" s="225">
        <v>0</v>
      </c>
      <c r="V73" s="225">
        <v>0</v>
      </c>
      <c r="W73" s="225">
        <v>0</v>
      </c>
      <c r="X73" s="225">
        <v>0</v>
      </c>
      <c r="Y73" s="225">
        <v>0</v>
      </c>
      <c r="Z73" s="225">
        <v>0</v>
      </c>
      <c r="AA73" s="225">
        <v>0</v>
      </c>
      <c r="AB73" s="225">
        <v>0</v>
      </c>
      <c r="AC73" s="225">
        <v>0</v>
      </c>
      <c r="AD73" s="225">
        <v>0</v>
      </c>
      <c r="AE73" s="33"/>
      <c r="AF73" s="33"/>
      <c r="AG73" s="33"/>
      <c r="AH73" s="34"/>
    </row>
    <row r="74" spans="1:34" ht="15" customHeight="1">
      <c r="A74" s="142"/>
      <c r="B74" s="144"/>
      <c r="C74" s="94"/>
      <c r="E74" s="241"/>
      <c r="F74" s="241"/>
      <c r="G74" s="223"/>
      <c r="H74" s="223"/>
      <c r="I74" s="132"/>
      <c r="J74" s="223"/>
      <c r="K74" s="223"/>
      <c r="L74" s="233">
        <v>1</v>
      </c>
      <c r="M74" s="223"/>
      <c r="N74" s="225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/>
      <c r="AB74" s="225"/>
      <c r="AC74" s="225"/>
      <c r="AD74" s="225"/>
      <c r="AE74" s="33"/>
      <c r="AF74" s="33"/>
      <c r="AG74" s="33"/>
      <c r="AH74" s="34"/>
    </row>
    <row r="75" spans="1:34" ht="15" customHeight="1">
      <c r="A75" s="142"/>
      <c r="B75" s="144"/>
      <c r="C75" s="101" t="s">
        <v>310</v>
      </c>
      <c r="D75" s="125" t="s">
        <v>346</v>
      </c>
      <c r="E75" s="241">
        <v>4</v>
      </c>
      <c r="F75" s="241">
        <v>4</v>
      </c>
      <c r="G75" s="223">
        <v>4</v>
      </c>
      <c r="H75" s="223">
        <v>4</v>
      </c>
      <c r="I75" s="223">
        <v>4</v>
      </c>
      <c r="J75" s="223">
        <v>4</v>
      </c>
      <c r="K75" s="226">
        <v>0</v>
      </c>
      <c r="L75" s="223">
        <v>0</v>
      </c>
      <c r="M75" s="223">
        <v>0</v>
      </c>
      <c r="N75" s="225">
        <v>0</v>
      </c>
      <c r="O75" s="225">
        <v>0</v>
      </c>
      <c r="P75" s="225">
        <v>0</v>
      </c>
      <c r="Q75" s="225">
        <v>0</v>
      </c>
      <c r="R75" s="225">
        <v>0</v>
      </c>
      <c r="S75" s="225">
        <v>0</v>
      </c>
      <c r="T75" s="225">
        <v>0</v>
      </c>
      <c r="U75" s="225">
        <v>0</v>
      </c>
      <c r="V75" s="225">
        <v>0</v>
      </c>
      <c r="W75" s="225">
        <v>0</v>
      </c>
      <c r="X75" s="225">
        <v>0</v>
      </c>
      <c r="Y75" s="225">
        <v>0</v>
      </c>
      <c r="Z75" s="225">
        <v>0</v>
      </c>
      <c r="AA75" s="225">
        <v>0</v>
      </c>
      <c r="AB75" s="225">
        <v>0</v>
      </c>
      <c r="AC75" s="225">
        <v>0</v>
      </c>
      <c r="AD75" s="225">
        <v>0</v>
      </c>
      <c r="AE75" s="33"/>
      <c r="AF75" s="33"/>
      <c r="AG75" s="33"/>
      <c r="AH75" s="34"/>
    </row>
    <row r="76" spans="1:34" ht="15" customHeight="1">
      <c r="A76" s="142"/>
      <c r="B76" s="144"/>
      <c r="C76" s="94"/>
      <c r="E76" s="241"/>
      <c r="F76" s="241"/>
      <c r="G76" s="223"/>
      <c r="H76" s="223"/>
      <c r="I76" s="132"/>
      <c r="J76" s="223"/>
      <c r="K76" s="223"/>
      <c r="L76" s="223"/>
      <c r="M76" s="223"/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33"/>
      <c r="AF76" s="33"/>
      <c r="AG76" s="33"/>
      <c r="AH76" s="34"/>
    </row>
    <row r="77" spans="1:34" ht="15" customHeight="1">
      <c r="A77" s="142"/>
      <c r="B77" s="144"/>
      <c r="C77" s="94" t="s">
        <v>311</v>
      </c>
      <c r="D77" s="125" t="s">
        <v>346</v>
      </c>
      <c r="E77" s="241">
        <v>4</v>
      </c>
      <c r="F77" s="241">
        <v>3</v>
      </c>
      <c r="G77" s="223">
        <v>3</v>
      </c>
      <c r="H77" s="223">
        <v>3</v>
      </c>
      <c r="I77" s="223">
        <v>3</v>
      </c>
      <c r="J77" s="223">
        <v>3</v>
      </c>
      <c r="K77" s="223">
        <v>3</v>
      </c>
      <c r="L77" s="226">
        <v>0</v>
      </c>
      <c r="M77" s="223">
        <v>0</v>
      </c>
      <c r="N77" s="225">
        <v>0</v>
      </c>
      <c r="O77" s="225">
        <v>0</v>
      </c>
      <c r="P77" s="225">
        <v>0</v>
      </c>
      <c r="Q77" s="225">
        <v>0</v>
      </c>
      <c r="R77" s="225">
        <v>0</v>
      </c>
      <c r="S77" s="225">
        <v>0</v>
      </c>
      <c r="T77" s="225">
        <v>0</v>
      </c>
      <c r="U77" s="225">
        <v>0</v>
      </c>
      <c r="V77" s="225">
        <v>0</v>
      </c>
      <c r="W77" s="225">
        <v>0</v>
      </c>
      <c r="X77" s="225">
        <v>0</v>
      </c>
      <c r="Y77" s="225">
        <v>0</v>
      </c>
      <c r="Z77" s="225">
        <v>0</v>
      </c>
      <c r="AA77" s="225">
        <v>0</v>
      </c>
      <c r="AB77" s="225">
        <v>0</v>
      </c>
      <c r="AC77" s="225">
        <v>0</v>
      </c>
      <c r="AD77" s="225">
        <v>0</v>
      </c>
      <c r="AE77" s="33"/>
      <c r="AF77" s="33"/>
      <c r="AG77" s="33"/>
      <c r="AH77" s="34"/>
    </row>
    <row r="78" spans="1:34" ht="15" customHeight="1">
      <c r="A78" s="142"/>
      <c r="B78" s="144"/>
      <c r="C78" s="101"/>
      <c r="D78" s="109"/>
      <c r="E78" s="241"/>
      <c r="F78" s="241"/>
      <c r="G78" s="223"/>
      <c r="H78" s="223"/>
      <c r="I78" s="223"/>
      <c r="J78" s="223"/>
      <c r="K78" s="133"/>
      <c r="L78" s="233">
        <v>1</v>
      </c>
      <c r="M78" s="223"/>
      <c r="N78" s="133"/>
      <c r="O78" s="133"/>
      <c r="P78" s="133"/>
      <c r="Q78" s="8"/>
      <c r="R78" s="8"/>
      <c r="S78" s="8"/>
      <c r="T78" s="8"/>
      <c r="U78" s="8"/>
      <c r="V78" s="8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4"/>
    </row>
    <row r="79" spans="1:34" ht="15" customHeight="1">
      <c r="A79" s="142"/>
      <c r="B79" s="144"/>
      <c r="C79" s="101" t="s">
        <v>312</v>
      </c>
      <c r="D79" s="125" t="s">
        <v>346</v>
      </c>
      <c r="E79" s="241">
        <v>4</v>
      </c>
      <c r="F79" s="241">
        <v>3</v>
      </c>
      <c r="G79" s="223">
        <v>3</v>
      </c>
      <c r="H79" s="223">
        <v>3</v>
      </c>
      <c r="I79" s="223">
        <v>3</v>
      </c>
      <c r="J79" s="223">
        <v>3</v>
      </c>
      <c r="K79" s="223">
        <v>3</v>
      </c>
      <c r="L79" s="223">
        <v>3</v>
      </c>
      <c r="M79" s="226">
        <v>0</v>
      </c>
      <c r="N79" s="225">
        <v>0</v>
      </c>
      <c r="O79" s="225">
        <v>0</v>
      </c>
      <c r="P79" s="225">
        <v>0</v>
      </c>
      <c r="Q79" s="225">
        <v>0</v>
      </c>
      <c r="R79" s="225">
        <v>0</v>
      </c>
      <c r="S79" s="225">
        <v>0</v>
      </c>
      <c r="T79" s="225">
        <v>0</v>
      </c>
      <c r="U79" s="225">
        <v>0</v>
      </c>
      <c r="V79" s="225">
        <v>0</v>
      </c>
      <c r="W79" s="225">
        <v>0</v>
      </c>
      <c r="X79" s="225">
        <v>0</v>
      </c>
      <c r="Y79" s="225">
        <v>0</v>
      </c>
      <c r="Z79" s="225">
        <v>0</v>
      </c>
      <c r="AA79" s="225">
        <v>0</v>
      </c>
      <c r="AB79" s="225">
        <v>0</v>
      </c>
      <c r="AC79" s="225">
        <v>0</v>
      </c>
      <c r="AD79" s="225">
        <v>0</v>
      </c>
      <c r="AE79" s="33"/>
      <c r="AF79" s="33"/>
      <c r="AG79" s="33"/>
      <c r="AH79" s="34"/>
    </row>
    <row r="80" spans="1:34" ht="15" customHeight="1">
      <c r="A80" s="142"/>
      <c r="B80" s="144"/>
      <c r="C80" s="107"/>
      <c r="D80" s="109"/>
      <c r="E80" s="241"/>
      <c r="F80" s="241"/>
      <c r="G80" s="223"/>
      <c r="H80" s="223"/>
      <c r="I80" s="223"/>
      <c r="J80" s="223"/>
      <c r="K80" s="133"/>
      <c r="L80" s="133"/>
      <c r="M80" s="233">
        <v>1</v>
      </c>
      <c r="N80" s="225"/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/>
      <c r="AB80" s="225"/>
      <c r="AC80" s="225"/>
      <c r="AD80" s="225"/>
      <c r="AE80" s="33"/>
      <c r="AF80" s="33"/>
      <c r="AG80" s="33"/>
      <c r="AH80" s="34"/>
    </row>
    <row r="81" spans="1:34" ht="15" customHeight="1">
      <c r="A81" s="142"/>
      <c r="B81" s="144"/>
      <c r="C81" s="107" t="s">
        <v>313</v>
      </c>
      <c r="D81" s="125" t="s">
        <v>308</v>
      </c>
      <c r="E81" s="241">
        <v>6</v>
      </c>
      <c r="F81" s="241">
        <v>4</v>
      </c>
      <c r="G81" s="223">
        <v>4</v>
      </c>
      <c r="H81" s="223">
        <v>4</v>
      </c>
      <c r="I81" s="223">
        <v>4</v>
      </c>
      <c r="J81" s="223">
        <v>4</v>
      </c>
      <c r="K81" s="223">
        <v>4</v>
      </c>
      <c r="L81" s="223">
        <v>4</v>
      </c>
      <c r="M81" s="226">
        <v>0</v>
      </c>
      <c r="N81" s="132">
        <v>0</v>
      </c>
      <c r="O81" s="132">
        <v>0</v>
      </c>
      <c r="P81" s="132">
        <v>0</v>
      </c>
      <c r="Q81" s="132">
        <v>0</v>
      </c>
      <c r="R81" s="132">
        <v>0</v>
      </c>
      <c r="S81" s="132">
        <v>0</v>
      </c>
      <c r="T81" s="132">
        <v>0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0</v>
      </c>
      <c r="AB81" s="132">
        <v>0</v>
      </c>
      <c r="AC81" s="132">
        <v>0</v>
      </c>
      <c r="AD81" s="132">
        <v>0</v>
      </c>
      <c r="AE81" s="33"/>
      <c r="AF81" s="33"/>
      <c r="AG81" s="33"/>
      <c r="AH81" s="34"/>
    </row>
    <row r="82" spans="1:34" ht="15" customHeight="1">
      <c r="A82" s="142"/>
      <c r="B82" s="145"/>
      <c r="C82" s="101"/>
      <c r="D82" s="109"/>
      <c r="E82" s="241"/>
      <c r="F82" s="241"/>
      <c r="G82" s="8"/>
      <c r="H82" s="8"/>
      <c r="I82" s="8"/>
      <c r="J82" s="8"/>
      <c r="K82" s="8"/>
      <c r="L82" s="8"/>
      <c r="M82" s="233">
        <v>2</v>
      </c>
      <c r="N82" s="225"/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/>
      <c r="AB82" s="225"/>
      <c r="AC82" s="225"/>
      <c r="AD82" s="225"/>
      <c r="AE82" s="33"/>
      <c r="AF82" s="33"/>
      <c r="AG82" s="33"/>
      <c r="AH82" s="34"/>
    </row>
    <row r="83" spans="1:34" ht="15" customHeight="1">
      <c r="A83" s="142"/>
      <c r="B83" s="143" t="s">
        <v>13</v>
      </c>
      <c r="C83" s="25" t="s">
        <v>293</v>
      </c>
      <c r="D83" s="125" t="s">
        <v>364</v>
      </c>
      <c r="E83" s="241">
        <v>4</v>
      </c>
      <c r="F83" s="241">
        <v>3</v>
      </c>
      <c r="G83" s="230">
        <v>3</v>
      </c>
      <c r="H83" s="230">
        <v>3</v>
      </c>
      <c r="I83" s="230">
        <v>3</v>
      </c>
      <c r="J83" s="230">
        <v>3</v>
      </c>
      <c r="K83" s="230">
        <v>3</v>
      </c>
      <c r="L83" s="230">
        <v>3</v>
      </c>
      <c r="M83" s="230">
        <v>3</v>
      </c>
      <c r="N83" s="230">
        <v>1</v>
      </c>
      <c r="O83" s="232">
        <v>0</v>
      </c>
      <c r="P83" s="132">
        <v>0</v>
      </c>
      <c r="Q83" s="132">
        <v>0</v>
      </c>
      <c r="R83" s="132">
        <v>0</v>
      </c>
      <c r="S83" s="132">
        <v>0</v>
      </c>
      <c r="T83" s="132">
        <v>0</v>
      </c>
      <c r="U83" s="132">
        <v>0</v>
      </c>
      <c r="V83" s="132">
        <v>0</v>
      </c>
      <c r="W83" s="132">
        <v>0</v>
      </c>
      <c r="X83" s="132">
        <v>0</v>
      </c>
      <c r="Y83" s="132">
        <v>0</v>
      </c>
      <c r="Z83" s="132">
        <v>0</v>
      </c>
      <c r="AA83" s="132">
        <v>0</v>
      </c>
      <c r="AB83" s="132">
        <v>0</v>
      </c>
      <c r="AC83" s="132">
        <v>0</v>
      </c>
      <c r="AD83" s="132">
        <v>0</v>
      </c>
      <c r="AE83" s="33"/>
      <c r="AF83" s="33"/>
      <c r="AG83" s="33"/>
      <c r="AH83" s="34"/>
    </row>
    <row r="84" spans="1:34" ht="15" customHeight="1">
      <c r="A84" s="142"/>
      <c r="B84" s="144"/>
      <c r="C84" s="3"/>
      <c r="E84" s="241"/>
      <c r="F84" s="241"/>
      <c r="G84" s="230"/>
      <c r="H84" s="230"/>
      <c r="I84" s="230"/>
      <c r="J84" s="230"/>
      <c r="K84" s="230"/>
      <c r="L84" s="230"/>
      <c r="M84" s="230"/>
      <c r="N84" s="230"/>
      <c r="O84" s="233">
        <v>1</v>
      </c>
      <c r="P84" s="230"/>
      <c r="Q84" s="230"/>
      <c r="R84" s="230"/>
      <c r="S84" s="230"/>
      <c r="T84" s="230"/>
      <c r="U84" s="225"/>
      <c r="V84" s="225"/>
      <c r="W84" s="225"/>
      <c r="X84" s="225"/>
      <c r="Y84" s="225"/>
      <c r="Z84" s="225"/>
      <c r="AA84" s="225"/>
      <c r="AB84" s="225"/>
      <c r="AC84" s="225"/>
      <c r="AD84" s="225"/>
      <c r="AE84" s="33"/>
      <c r="AF84" s="33"/>
      <c r="AG84" s="33"/>
      <c r="AH84" s="34"/>
    </row>
    <row r="85" spans="1:34" ht="15" customHeight="1">
      <c r="A85" s="142"/>
      <c r="B85" s="144"/>
      <c r="C85" s="25" t="s">
        <v>314</v>
      </c>
      <c r="D85" s="109" t="s">
        <v>364</v>
      </c>
      <c r="E85" s="241">
        <v>4</v>
      </c>
      <c r="F85" s="241">
        <v>3</v>
      </c>
      <c r="G85" s="230">
        <v>3</v>
      </c>
      <c r="H85" s="230">
        <v>3</v>
      </c>
      <c r="I85" s="230">
        <v>3</v>
      </c>
      <c r="J85" s="230">
        <v>3</v>
      </c>
      <c r="K85" s="230">
        <v>3</v>
      </c>
      <c r="L85" s="230">
        <v>3</v>
      </c>
      <c r="M85" s="230">
        <v>3</v>
      </c>
      <c r="N85" s="230">
        <v>3</v>
      </c>
      <c r="O85" s="230">
        <v>1</v>
      </c>
      <c r="P85" s="232">
        <v>0</v>
      </c>
      <c r="Q85" s="230">
        <v>0</v>
      </c>
      <c r="R85" s="230">
        <v>0</v>
      </c>
      <c r="S85" s="230">
        <v>0</v>
      </c>
      <c r="T85" s="230">
        <v>0</v>
      </c>
      <c r="U85" s="225">
        <v>0</v>
      </c>
      <c r="V85" s="225">
        <v>0</v>
      </c>
      <c r="W85" s="225">
        <v>0</v>
      </c>
      <c r="X85" s="225">
        <v>0</v>
      </c>
      <c r="Y85" s="225">
        <v>0</v>
      </c>
      <c r="Z85" s="225">
        <v>0</v>
      </c>
      <c r="AA85" s="225">
        <v>0</v>
      </c>
      <c r="AB85" s="225">
        <v>0</v>
      </c>
      <c r="AC85" s="225">
        <v>0</v>
      </c>
      <c r="AD85" s="225">
        <v>0</v>
      </c>
      <c r="AE85" s="33"/>
      <c r="AF85" s="33"/>
      <c r="AG85" s="33"/>
      <c r="AH85" s="34"/>
    </row>
    <row r="86" spans="1:34" ht="15" customHeight="1">
      <c r="A86" s="142"/>
      <c r="B86" s="144"/>
      <c r="C86" s="3"/>
      <c r="E86" s="241"/>
      <c r="F86" s="241"/>
      <c r="G86" s="230"/>
      <c r="H86" s="230"/>
      <c r="I86" s="230"/>
      <c r="J86" s="230"/>
      <c r="K86" s="230"/>
      <c r="L86" s="230"/>
      <c r="M86" s="230"/>
      <c r="N86" s="230"/>
      <c r="O86" s="230"/>
      <c r="P86" s="233">
        <v>1</v>
      </c>
      <c r="Q86" s="230"/>
      <c r="R86" s="230"/>
      <c r="S86" s="230"/>
      <c r="T86" s="230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33"/>
      <c r="AF86" s="33"/>
      <c r="AG86" s="33"/>
      <c r="AH86" s="34"/>
    </row>
    <row r="87" spans="1:34" ht="15" customHeight="1">
      <c r="A87" s="142"/>
      <c r="B87" s="144"/>
      <c r="C87" s="26" t="s">
        <v>322</v>
      </c>
      <c r="D87" s="125" t="s">
        <v>365</v>
      </c>
      <c r="E87" s="241">
        <v>2</v>
      </c>
      <c r="F87" s="241">
        <v>3</v>
      </c>
      <c r="G87" s="230">
        <v>3</v>
      </c>
      <c r="H87" s="230">
        <v>3</v>
      </c>
      <c r="I87" s="230">
        <v>3</v>
      </c>
      <c r="J87" s="230">
        <v>3</v>
      </c>
      <c r="K87" s="230">
        <v>3</v>
      </c>
      <c r="L87" s="230">
        <v>3</v>
      </c>
      <c r="M87" s="230">
        <v>3</v>
      </c>
      <c r="N87" s="230">
        <v>1</v>
      </c>
      <c r="O87" s="232">
        <v>0</v>
      </c>
      <c r="P87" s="230">
        <v>0</v>
      </c>
      <c r="Q87" s="230">
        <v>0</v>
      </c>
      <c r="R87" s="230">
        <v>0</v>
      </c>
      <c r="S87" s="230">
        <v>0</v>
      </c>
      <c r="T87" s="230">
        <v>0</v>
      </c>
      <c r="U87" s="225">
        <v>0</v>
      </c>
      <c r="V87" s="225">
        <v>0</v>
      </c>
      <c r="W87" s="225">
        <v>0</v>
      </c>
      <c r="X87" s="225">
        <v>0</v>
      </c>
      <c r="Y87" s="225">
        <v>0</v>
      </c>
      <c r="Z87" s="225">
        <v>0</v>
      </c>
      <c r="AA87" s="225">
        <v>0</v>
      </c>
      <c r="AB87" s="225">
        <v>0</v>
      </c>
      <c r="AC87" s="225">
        <v>0</v>
      </c>
      <c r="AD87" s="225">
        <v>0</v>
      </c>
      <c r="AE87" s="33"/>
      <c r="AF87" s="33"/>
      <c r="AG87" s="33"/>
      <c r="AH87" s="34"/>
    </row>
    <row r="88" spans="1:34" ht="15" customHeight="1">
      <c r="A88" s="142"/>
      <c r="B88" s="144"/>
      <c r="C88" s="25"/>
      <c r="E88" s="241"/>
      <c r="F88" s="241"/>
      <c r="G88" s="230"/>
      <c r="H88" s="230"/>
      <c r="I88" s="230"/>
      <c r="J88" s="230"/>
      <c r="K88" s="230"/>
      <c r="L88" s="230"/>
      <c r="M88" s="230"/>
      <c r="N88" s="230"/>
      <c r="O88" s="239">
        <v>-1</v>
      </c>
      <c r="P88" s="230"/>
      <c r="Q88" s="230"/>
      <c r="R88" s="230"/>
      <c r="S88" s="230"/>
      <c r="T88" s="230"/>
      <c r="U88" s="225"/>
      <c r="V88" s="225"/>
      <c r="W88" s="225"/>
      <c r="X88" s="225"/>
      <c r="Y88" s="225"/>
      <c r="Z88" s="225"/>
      <c r="AA88" s="225"/>
      <c r="AB88" s="225"/>
      <c r="AC88" s="225"/>
      <c r="AD88" s="225"/>
      <c r="AE88" s="33"/>
      <c r="AF88" s="33"/>
      <c r="AG88" s="33"/>
      <c r="AH88" s="34"/>
    </row>
    <row r="89" spans="1:34" ht="15" customHeight="1">
      <c r="A89" s="142"/>
      <c r="B89" s="144"/>
      <c r="C89" s="26" t="s">
        <v>329</v>
      </c>
      <c r="D89" s="125" t="s">
        <v>365</v>
      </c>
      <c r="E89" s="241">
        <v>4</v>
      </c>
      <c r="F89" s="241">
        <v>3</v>
      </c>
      <c r="G89" s="230">
        <v>3</v>
      </c>
      <c r="H89" s="230">
        <v>3</v>
      </c>
      <c r="I89" s="230">
        <v>3</v>
      </c>
      <c r="J89" s="230">
        <v>3</v>
      </c>
      <c r="K89" s="230">
        <v>3</v>
      </c>
      <c r="L89" s="230">
        <v>3</v>
      </c>
      <c r="M89" s="230">
        <v>3</v>
      </c>
      <c r="N89" s="230">
        <v>3</v>
      </c>
      <c r="O89" s="230">
        <v>1</v>
      </c>
      <c r="P89" s="238">
        <v>0</v>
      </c>
      <c r="Q89" s="230">
        <v>0</v>
      </c>
      <c r="R89" s="230">
        <v>0</v>
      </c>
      <c r="S89" s="230">
        <v>0</v>
      </c>
      <c r="T89" s="230">
        <v>0</v>
      </c>
      <c r="U89" s="225">
        <v>0</v>
      </c>
      <c r="V89" s="225">
        <v>0</v>
      </c>
      <c r="W89" s="225">
        <v>0</v>
      </c>
      <c r="X89" s="225">
        <v>0</v>
      </c>
      <c r="Y89" s="225">
        <v>0</v>
      </c>
      <c r="Z89" s="225">
        <v>0</v>
      </c>
      <c r="AA89" s="225">
        <v>0</v>
      </c>
      <c r="AB89" s="225">
        <v>0</v>
      </c>
      <c r="AC89" s="225">
        <v>0</v>
      </c>
      <c r="AD89" s="225">
        <v>0</v>
      </c>
      <c r="AE89" s="33"/>
      <c r="AF89" s="33"/>
      <c r="AG89" s="33"/>
      <c r="AH89" s="34"/>
    </row>
    <row r="90" spans="1:34" ht="15" customHeight="1">
      <c r="A90" s="142"/>
      <c r="B90" s="144"/>
      <c r="C90" s="26"/>
      <c r="D90" s="110"/>
      <c r="E90" s="241"/>
      <c r="F90" s="241"/>
      <c r="G90" s="230"/>
      <c r="H90" s="230"/>
      <c r="I90" s="230"/>
      <c r="J90" s="230"/>
      <c r="K90" s="230"/>
      <c r="L90" s="132"/>
      <c r="M90" s="230"/>
      <c r="N90" s="230"/>
      <c r="O90" s="230"/>
      <c r="P90" s="240">
        <v>1</v>
      </c>
      <c r="Q90" s="230"/>
      <c r="R90" s="230"/>
      <c r="S90" s="230"/>
      <c r="T90" s="230"/>
      <c r="U90" s="225"/>
      <c r="V90" s="225"/>
      <c r="W90" s="225"/>
      <c r="X90" s="225"/>
      <c r="Y90" s="225"/>
      <c r="Z90" s="225"/>
      <c r="AA90" s="225"/>
      <c r="AB90" s="225"/>
      <c r="AC90" s="225"/>
      <c r="AD90" s="225"/>
      <c r="AE90" s="33"/>
      <c r="AF90" s="33"/>
      <c r="AG90" s="33"/>
      <c r="AH90" s="34"/>
    </row>
    <row r="91" spans="1:34" ht="15" customHeight="1">
      <c r="A91" s="142"/>
      <c r="B91" s="144"/>
      <c r="C91" s="26" t="s">
        <v>334</v>
      </c>
      <c r="D91" s="125" t="s">
        <v>345</v>
      </c>
      <c r="E91" s="241">
        <v>4</v>
      </c>
      <c r="F91" s="241">
        <v>3</v>
      </c>
      <c r="G91" s="230">
        <v>3</v>
      </c>
      <c r="H91" s="230">
        <v>3</v>
      </c>
      <c r="I91" s="230">
        <v>3</v>
      </c>
      <c r="J91" s="230">
        <v>3</v>
      </c>
      <c r="K91" s="230">
        <v>3</v>
      </c>
      <c r="L91" s="230">
        <v>3</v>
      </c>
      <c r="M91" s="230">
        <v>3</v>
      </c>
      <c r="N91" s="234">
        <v>1</v>
      </c>
      <c r="O91" s="238">
        <v>0</v>
      </c>
      <c r="P91" s="230">
        <v>0</v>
      </c>
      <c r="Q91" s="230">
        <v>0</v>
      </c>
      <c r="R91" s="230">
        <v>0</v>
      </c>
      <c r="S91" s="230">
        <v>0</v>
      </c>
      <c r="T91" s="230">
        <v>0</v>
      </c>
      <c r="U91" s="225">
        <v>0</v>
      </c>
      <c r="V91" s="225">
        <v>0</v>
      </c>
      <c r="W91" s="225">
        <v>0</v>
      </c>
      <c r="X91" s="225">
        <v>0</v>
      </c>
      <c r="Y91" s="225">
        <v>0</v>
      </c>
      <c r="Z91" s="225">
        <v>0</v>
      </c>
      <c r="AA91" s="225">
        <v>0</v>
      </c>
      <c r="AB91" s="225">
        <v>0</v>
      </c>
      <c r="AC91" s="225">
        <v>0</v>
      </c>
      <c r="AD91" s="225">
        <v>0</v>
      </c>
      <c r="AE91" s="33"/>
      <c r="AF91" s="33"/>
      <c r="AG91" s="33"/>
      <c r="AH91" s="34"/>
    </row>
    <row r="92" spans="1:34" ht="15" customHeight="1">
      <c r="A92" s="142"/>
      <c r="B92" s="144"/>
      <c r="C92" s="26"/>
      <c r="D92" s="110"/>
      <c r="E92" s="241"/>
      <c r="F92" s="241"/>
      <c r="G92" s="230"/>
      <c r="H92" s="230"/>
      <c r="I92" s="230"/>
      <c r="J92" s="230"/>
      <c r="K92" s="230"/>
      <c r="L92" s="230"/>
      <c r="M92" s="230"/>
      <c r="N92" s="234"/>
      <c r="O92" s="240">
        <v>1</v>
      </c>
      <c r="P92" s="230"/>
      <c r="Q92" s="230"/>
      <c r="R92" s="230"/>
      <c r="S92" s="230"/>
      <c r="T92" s="230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33"/>
      <c r="AF92" s="33"/>
      <c r="AG92" s="33"/>
      <c r="AH92" s="34"/>
    </row>
    <row r="93" spans="1:34" ht="15" customHeight="1">
      <c r="A93" s="142"/>
      <c r="B93" s="144"/>
      <c r="C93" s="26" t="s">
        <v>339</v>
      </c>
      <c r="D93" s="125" t="s">
        <v>345</v>
      </c>
      <c r="E93" s="241">
        <v>3</v>
      </c>
      <c r="F93" s="241">
        <v>3</v>
      </c>
      <c r="G93" s="132">
        <v>3</v>
      </c>
      <c r="H93" s="132">
        <v>3</v>
      </c>
      <c r="I93" s="132">
        <v>3</v>
      </c>
      <c r="J93" s="132">
        <v>3</v>
      </c>
      <c r="K93" s="132">
        <v>3</v>
      </c>
      <c r="L93" s="132">
        <v>3</v>
      </c>
      <c r="M93" s="132">
        <v>3</v>
      </c>
      <c r="N93" s="230">
        <v>3</v>
      </c>
      <c r="O93" s="230">
        <v>2</v>
      </c>
      <c r="P93" s="238">
        <v>0</v>
      </c>
      <c r="Q93" s="230">
        <v>0</v>
      </c>
      <c r="R93" s="230">
        <v>0</v>
      </c>
      <c r="S93" s="230">
        <v>0</v>
      </c>
      <c r="T93" s="230">
        <v>0</v>
      </c>
      <c r="U93" s="225">
        <v>0</v>
      </c>
      <c r="V93" s="225">
        <v>0</v>
      </c>
      <c r="W93" s="225">
        <v>0</v>
      </c>
      <c r="X93" s="225">
        <v>0</v>
      </c>
      <c r="Y93" s="225">
        <v>0</v>
      </c>
      <c r="Z93" s="225">
        <v>0</v>
      </c>
      <c r="AA93" s="225">
        <v>0</v>
      </c>
      <c r="AB93" s="225">
        <v>0</v>
      </c>
      <c r="AC93" s="225">
        <v>0</v>
      </c>
      <c r="AD93" s="225">
        <v>0</v>
      </c>
      <c r="AE93" s="33"/>
      <c r="AF93" s="33"/>
      <c r="AG93" s="33"/>
      <c r="AH93" s="34"/>
    </row>
    <row r="94" spans="1:34" ht="15" customHeight="1">
      <c r="A94" s="142"/>
      <c r="B94" s="145"/>
      <c r="C94" s="25"/>
      <c r="D94" s="110"/>
      <c r="E94" s="241"/>
      <c r="F94" s="241"/>
      <c r="G94" s="230"/>
      <c r="H94" s="230"/>
      <c r="I94" s="230"/>
      <c r="J94" s="230"/>
      <c r="K94" s="230"/>
      <c r="L94" s="132"/>
      <c r="M94" s="230"/>
      <c r="N94" s="230"/>
      <c r="O94" s="231"/>
      <c r="P94" s="230"/>
      <c r="Q94" s="134"/>
      <c r="R94" s="132"/>
      <c r="S94" s="230"/>
      <c r="T94" s="230"/>
      <c r="U94" s="8"/>
      <c r="V94" s="8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4"/>
    </row>
    <row r="95" spans="1:34" ht="15" customHeight="1">
      <c r="A95" s="142"/>
      <c r="B95" s="143" t="s">
        <v>27</v>
      </c>
      <c r="C95" s="25" t="s">
        <v>294</v>
      </c>
      <c r="D95" s="109" t="s">
        <v>308</v>
      </c>
      <c r="E95" s="241">
        <v>5</v>
      </c>
      <c r="F95" s="241">
        <v>4</v>
      </c>
      <c r="G95" s="230">
        <v>4</v>
      </c>
      <c r="H95" s="230">
        <v>4</v>
      </c>
      <c r="I95" s="230">
        <v>4</v>
      </c>
      <c r="J95" s="230">
        <v>4</v>
      </c>
      <c r="K95" s="230">
        <v>4</v>
      </c>
      <c r="L95" s="230">
        <v>4</v>
      </c>
      <c r="M95" s="230">
        <v>4</v>
      </c>
      <c r="N95" s="230">
        <v>4</v>
      </c>
      <c r="O95" s="230">
        <v>4</v>
      </c>
      <c r="P95" s="230">
        <v>4</v>
      </c>
      <c r="Q95" s="238">
        <v>0</v>
      </c>
      <c r="R95" s="230">
        <v>0</v>
      </c>
      <c r="S95" s="230">
        <v>0</v>
      </c>
      <c r="T95" s="230">
        <v>0</v>
      </c>
      <c r="U95" s="225">
        <v>0</v>
      </c>
      <c r="V95" s="225">
        <v>0</v>
      </c>
      <c r="W95" s="225">
        <v>0</v>
      </c>
      <c r="X95" s="225">
        <v>0</v>
      </c>
      <c r="Y95" s="225">
        <v>0</v>
      </c>
      <c r="Z95" s="225">
        <v>0</v>
      </c>
      <c r="AA95" s="225">
        <v>0</v>
      </c>
      <c r="AB95" s="225">
        <v>0</v>
      </c>
      <c r="AC95" s="225">
        <v>0</v>
      </c>
      <c r="AD95" s="225">
        <v>0</v>
      </c>
      <c r="AE95" s="33"/>
      <c r="AF95" s="33"/>
      <c r="AG95" s="33"/>
      <c r="AH95" s="34"/>
    </row>
    <row r="96" spans="1:34" ht="15" customHeight="1">
      <c r="A96" s="142"/>
      <c r="B96" s="144"/>
      <c r="C96" s="26"/>
      <c r="D96" s="130"/>
      <c r="E96" s="241"/>
      <c r="F96" s="241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40">
        <v>1</v>
      </c>
      <c r="R96" s="230"/>
      <c r="S96" s="230"/>
      <c r="T96" s="230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33"/>
      <c r="AF96" s="33"/>
      <c r="AG96" s="33"/>
      <c r="AH96" s="34"/>
    </row>
    <row r="97" spans="1:34" ht="15" customHeight="1">
      <c r="A97" s="142"/>
      <c r="B97" s="144"/>
      <c r="C97" s="25" t="s">
        <v>315</v>
      </c>
      <c r="D97" s="125" t="s">
        <v>308</v>
      </c>
      <c r="E97" s="241">
        <v>5</v>
      </c>
      <c r="F97" s="241">
        <v>4</v>
      </c>
      <c r="G97" s="230">
        <v>4</v>
      </c>
      <c r="H97" s="230">
        <v>4</v>
      </c>
      <c r="I97" s="230">
        <v>4</v>
      </c>
      <c r="J97" s="230">
        <v>4</v>
      </c>
      <c r="K97" s="230">
        <v>4</v>
      </c>
      <c r="L97" s="230">
        <v>4</v>
      </c>
      <c r="M97" s="230">
        <v>4</v>
      </c>
      <c r="N97" s="132">
        <v>4</v>
      </c>
      <c r="O97" s="132">
        <v>4</v>
      </c>
      <c r="P97" s="132">
        <v>4</v>
      </c>
      <c r="Q97" s="132">
        <v>4</v>
      </c>
      <c r="R97" s="238">
        <v>0</v>
      </c>
      <c r="S97" s="132">
        <v>0</v>
      </c>
      <c r="T97" s="132">
        <v>0</v>
      </c>
      <c r="U97" s="132">
        <v>0</v>
      </c>
      <c r="V97" s="132">
        <v>0</v>
      </c>
      <c r="W97" s="132">
        <v>0</v>
      </c>
      <c r="X97" s="132">
        <v>0</v>
      </c>
      <c r="Y97" s="132">
        <v>0</v>
      </c>
      <c r="Z97" s="132">
        <v>0</v>
      </c>
      <c r="AA97" s="132">
        <v>0</v>
      </c>
      <c r="AB97" s="132">
        <v>0</v>
      </c>
      <c r="AC97" s="132">
        <v>0</v>
      </c>
      <c r="AD97" s="132">
        <v>0</v>
      </c>
      <c r="AE97" s="33"/>
      <c r="AF97" s="33"/>
      <c r="AG97" s="33"/>
      <c r="AH97" s="34"/>
    </row>
    <row r="98" spans="1:34" ht="15" customHeight="1">
      <c r="A98" s="142"/>
      <c r="B98" s="144"/>
      <c r="C98" s="26"/>
      <c r="D98" s="130"/>
      <c r="E98" s="241"/>
      <c r="F98" s="241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40">
        <v>1</v>
      </c>
      <c r="S98" s="230"/>
      <c r="T98" s="230"/>
      <c r="U98" s="225"/>
      <c r="V98" s="225"/>
      <c r="W98" s="225"/>
      <c r="X98" s="225"/>
      <c r="Y98" s="225"/>
      <c r="Z98" s="225"/>
      <c r="AA98" s="225"/>
      <c r="AB98" s="225"/>
      <c r="AC98" s="225"/>
      <c r="AD98" s="225"/>
      <c r="AE98" s="33"/>
      <c r="AF98" s="33"/>
      <c r="AG98" s="33"/>
      <c r="AH98" s="34"/>
    </row>
    <row r="99" spans="1:34" ht="15" customHeight="1">
      <c r="A99" s="142"/>
      <c r="B99" s="144"/>
      <c r="C99" s="25" t="s">
        <v>323</v>
      </c>
      <c r="D99" s="125" t="s">
        <v>346</v>
      </c>
      <c r="E99" s="241">
        <v>8</v>
      </c>
      <c r="F99" s="241">
        <v>6</v>
      </c>
      <c r="G99" s="230">
        <v>6</v>
      </c>
      <c r="H99" s="230">
        <v>6</v>
      </c>
      <c r="I99" s="230">
        <v>6</v>
      </c>
      <c r="J99" s="230">
        <v>6</v>
      </c>
      <c r="K99" s="230">
        <v>6</v>
      </c>
      <c r="L99" s="230">
        <v>6</v>
      </c>
      <c r="M99" s="230">
        <v>6</v>
      </c>
      <c r="N99" s="132">
        <v>6</v>
      </c>
      <c r="O99" s="132">
        <v>6</v>
      </c>
      <c r="P99" s="132">
        <v>6</v>
      </c>
      <c r="Q99" s="132">
        <v>2</v>
      </c>
      <c r="R99" s="238">
        <v>0</v>
      </c>
      <c r="S99" s="132">
        <v>0</v>
      </c>
      <c r="T99" s="132">
        <v>0</v>
      </c>
      <c r="U99" s="132">
        <v>0</v>
      </c>
      <c r="V99" s="132">
        <v>0</v>
      </c>
      <c r="W99" s="132">
        <v>0</v>
      </c>
      <c r="X99" s="132">
        <v>0</v>
      </c>
      <c r="Y99" s="132">
        <v>0</v>
      </c>
      <c r="Z99" s="132">
        <v>0</v>
      </c>
      <c r="AA99" s="132">
        <v>0</v>
      </c>
      <c r="AB99" s="132">
        <v>0</v>
      </c>
      <c r="AC99" s="132">
        <v>0</v>
      </c>
      <c r="AD99" s="132">
        <v>0</v>
      </c>
      <c r="AE99" s="33"/>
      <c r="AF99" s="33"/>
      <c r="AG99" s="33"/>
      <c r="AH99" s="34"/>
    </row>
    <row r="100" spans="1:34" ht="15" customHeight="1">
      <c r="A100" s="142"/>
      <c r="B100" s="144"/>
      <c r="C100" s="25"/>
      <c r="E100" s="241"/>
      <c r="F100" s="241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40">
        <v>2</v>
      </c>
      <c r="S100" s="230"/>
      <c r="T100" s="230"/>
      <c r="U100" s="225"/>
      <c r="V100" s="225"/>
      <c r="W100" s="225"/>
      <c r="X100" s="225"/>
      <c r="Y100" s="225"/>
      <c r="Z100" s="225"/>
      <c r="AA100" s="225"/>
      <c r="AB100" s="225"/>
      <c r="AC100" s="225"/>
      <c r="AD100" s="225"/>
      <c r="AE100" s="33"/>
      <c r="AF100" s="33"/>
      <c r="AG100" s="33"/>
      <c r="AH100" s="34"/>
    </row>
    <row r="101" spans="1:34" ht="15" customHeight="1">
      <c r="A101" s="142"/>
      <c r="B101" s="144"/>
      <c r="C101" s="25" t="s">
        <v>330</v>
      </c>
      <c r="D101" s="125" t="s">
        <v>346</v>
      </c>
      <c r="E101" s="241">
        <v>5</v>
      </c>
      <c r="F101" s="241">
        <v>4</v>
      </c>
      <c r="G101" s="230">
        <v>4</v>
      </c>
      <c r="H101" s="230">
        <v>4</v>
      </c>
      <c r="I101" s="230">
        <v>4</v>
      </c>
      <c r="J101" s="230">
        <v>4</v>
      </c>
      <c r="K101" s="230">
        <v>4</v>
      </c>
      <c r="L101" s="230">
        <v>4</v>
      </c>
      <c r="M101" s="230">
        <v>4</v>
      </c>
      <c r="N101" s="230">
        <v>4</v>
      </c>
      <c r="O101" s="230">
        <v>4</v>
      </c>
      <c r="P101" s="230">
        <v>4</v>
      </c>
      <c r="Q101" s="230">
        <v>4</v>
      </c>
      <c r="R101" s="230">
        <v>1</v>
      </c>
      <c r="S101" s="238">
        <v>0</v>
      </c>
      <c r="T101" s="230">
        <v>0</v>
      </c>
      <c r="U101" s="225">
        <v>0</v>
      </c>
      <c r="V101" s="225">
        <v>0</v>
      </c>
      <c r="W101" s="225">
        <v>0</v>
      </c>
      <c r="X101" s="225">
        <v>0</v>
      </c>
      <c r="Y101" s="225">
        <v>0</v>
      </c>
      <c r="Z101" s="225">
        <v>0</v>
      </c>
      <c r="AA101" s="225">
        <v>0</v>
      </c>
      <c r="AB101" s="225">
        <v>0</v>
      </c>
      <c r="AC101" s="225">
        <v>0</v>
      </c>
      <c r="AD101" s="225">
        <v>0</v>
      </c>
      <c r="AE101" s="33"/>
      <c r="AF101" s="33"/>
      <c r="AG101" s="33"/>
      <c r="AH101" s="34"/>
    </row>
    <row r="102" spans="1:34" ht="15" customHeight="1">
      <c r="A102" s="142"/>
      <c r="B102" s="144"/>
      <c r="C102" s="25"/>
      <c r="D102" s="110"/>
      <c r="E102" s="241"/>
      <c r="F102" s="241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40">
        <v>1</v>
      </c>
      <c r="T102" s="230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33"/>
      <c r="AF102" s="33"/>
      <c r="AG102" s="33"/>
      <c r="AH102" s="34"/>
    </row>
    <row r="103" spans="1:34" ht="15" customHeight="1">
      <c r="A103" s="142"/>
      <c r="B103" s="144"/>
      <c r="C103" s="25" t="s">
        <v>335</v>
      </c>
      <c r="D103" s="125" t="s">
        <v>346</v>
      </c>
      <c r="E103" s="241">
        <v>5</v>
      </c>
      <c r="F103" s="241">
        <v>4</v>
      </c>
      <c r="G103" s="230">
        <v>4</v>
      </c>
      <c r="H103" s="230">
        <v>4</v>
      </c>
      <c r="I103" s="230">
        <v>4</v>
      </c>
      <c r="J103" s="230">
        <v>4</v>
      </c>
      <c r="K103" s="230">
        <v>4</v>
      </c>
      <c r="L103" s="230">
        <v>4</v>
      </c>
      <c r="M103" s="230">
        <v>4</v>
      </c>
      <c r="N103" s="230">
        <v>4</v>
      </c>
      <c r="O103" s="230">
        <v>4</v>
      </c>
      <c r="P103" s="230">
        <v>4</v>
      </c>
      <c r="Q103" s="230">
        <v>4</v>
      </c>
      <c r="R103" s="230">
        <v>4</v>
      </c>
      <c r="S103" s="230">
        <v>4</v>
      </c>
      <c r="T103" s="238">
        <v>0</v>
      </c>
      <c r="U103" s="225">
        <v>0</v>
      </c>
      <c r="V103" s="225">
        <v>0</v>
      </c>
      <c r="W103" s="225">
        <v>0</v>
      </c>
      <c r="X103" s="225">
        <v>0</v>
      </c>
      <c r="Y103" s="225">
        <v>0</v>
      </c>
      <c r="Z103" s="225">
        <v>0</v>
      </c>
      <c r="AA103" s="225">
        <v>0</v>
      </c>
      <c r="AB103" s="225">
        <v>0</v>
      </c>
      <c r="AC103" s="225">
        <v>0</v>
      </c>
      <c r="AD103" s="225">
        <v>0</v>
      </c>
      <c r="AE103" s="33"/>
      <c r="AF103" s="33"/>
      <c r="AG103" s="33"/>
      <c r="AH103" s="34"/>
    </row>
    <row r="104" spans="1:34" ht="15" customHeight="1">
      <c r="A104" s="142"/>
      <c r="B104" s="144"/>
      <c r="C104" s="25"/>
      <c r="D104" s="84"/>
      <c r="E104" s="241"/>
      <c r="F104" s="241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230"/>
      <c r="T104" s="240">
        <v>1</v>
      </c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33"/>
      <c r="AF104" s="33"/>
      <c r="AG104" s="33"/>
      <c r="AH104" s="34"/>
    </row>
    <row r="105" spans="1:34" ht="15" customHeight="1">
      <c r="A105" s="142"/>
      <c r="B105" s="144"/>
      <c r="C105" s="25" t="s">
        <v>340</v>
      </c>
      <c r="D105" s="123" t="s">
        <v>308</v>
      </c>
      <c r="E105" s="241">
        <v>6</v>
      </c>
      <c r="F105" s="241">
        <v>6</v>
      </c>
      <c r="G105" s="230">
        <v>6</v>
      </c>
      <c r="H105" s="230">
        <v>6</v>
      </c>
      <c r="I105" s="230">
        <v>6</v>
      </c>
      <c r="J105" s="230">
        <v>6</v>
      </c>
      <c r="K105" s="230">
        <v>6</v>
      </c>
      <c r="L105" s="230">
        <v>6</v>
      </c>
      <c r="M105" s="230">
        <v>6</v>
      </c>
      <c r="N105" s="230">
        <v>6</v>
      </c>
      <c r="O105" s="230">
        <v>6</v>
      </c>
      <c r="P105" s="230">
        <v>6</v>
      </c>
      <c r="Q105" s="230">
        <v>6</v>
      </c>
      <c r="R105" s="230">
        <v>6</v>
      </c>
      <c r="S105" s="230">
        <v>4</v>
      </c>
      <c r="T105" s="238">
        <v>0</v>
      </c>
      <c r="U105" s="225">
        <v>0</v>
      </c>
      <c r="V105" s="225">
        <v>0</v>
      </c>
      <c r="W105" s="225">
        <v>0</v>
      </c>
      <c r="X105" s="225">
        <v>0</v>
      </c>
      <c r="Y105" s="225">
        <v>0</v>
      </c>
      <c r="Z105" s="225">
        <v>0</v>
      </c>
      <c r="AA105" s="225">
        <v>0</v>
      </c>
      <c r="AB105" s="225">
        <v>0</v>
      </c>
      <c r="AC105" s="225">
        <v>0</v>
      </c>
      <c r="AD105" s="225">
        <v>0</v>
      </c>
      <c r="AE105" s="33"/>
      <c r="AF105" s="33"/>
      <c r="AG105" s="33"/>
      <c r="AH105" s="34"/>
    </row>
    <row r="106" spans="1:34" ht="15" customHeight="1">
      <c r="A106" s="142"/>
      <c r="B106" s="145"/>
      <c r="C106" s="25"/>
      <c r="D106" s="84"/>
      <c r="E106" s="241"/>
      <c r="F106" s="241"/>
      <c r="G106" s="8"/>
      <c r="H106" s="8"/>
      <c r="I106" s="8"/>
      <c r="J106" s="8"/>
      <c r="K106" s="8"/>
      <c r="L106" s="8"/>
      <c r="M106" s="8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  <c r="AC106" s="225"/>
      <c r="AD106" s="225"/>
      <c r="AE106" s="33"/>
      <c r="AF106" s="33"/>
      <c r="AG106" s="33"/>
      <c r="AH106" s="34"/>
    </row>
    <row r="107" spans="1:34" ht="15" customHeight="1">
      <c r="A107" s="142"/>
      <c r="B107" s="143" t="s">
        <v>28</v>
      </c>
      <c r="C107" s="25" t="s">
        <v>299</v>
      </c>
      <c r="D107" s="124" t="s">
        <v>364</v>
      </c>
      <c r="E107" s="241">
        <v>3</v>
      </c>
      <c r="F107" s="241">
        <v>4</v>
      </c>
      <c r="G107" s="234">
        <v>4</v>
      </c>
      <c r="H107" s="234">
        <v>4</v>
      </c>
      <c r="I107" s="234">
        <v>4</v>
      </c>
      <c r="J107" s="234">
        <v>4</v>
      </c>
      <c r="K107" s="234">
        <v>4</v>
      </c>
      <c r="L107" s="234">
        <v>4</v>
      </c>
      <c r="M107" s="234">
        <v>4</v>
      </c>
      <c r="N107" s="234">
        <v>4</v>
      </c>
      <c r="O107" s="234">
        <v>4</v>
      </c>
      <c r="P107" s="234">
        <v>4</v>
      </c>
      <c r="Q107" s="234">
        <v>4</v>
      </c>
      <c r="R107" s="234">
        <v>4</v>
      </c>
      <c r="S107" s="234">
        <v>4</v>
      </c>
      <c r="T107" s="234">
        <v>4</v>
      </c>
      <c r="U107" s="234">
        <v>1</v>
      </c>
      <c r="V107" s="238">
        <v>0</v>
      </c>
      <c r="W107" s="234">
        <v>0</v>
      </c>
      <c r="X107" s="234">
        <v>0</v>
      </c>
      <c r="Y107" s="234">
        <v>0</v>
      </c>
      <c r="Z107" s="234">
        <v>0</v>
      </c>
      <c r="AA107" s="234">
        <v>0</v>
      </c>
      <c r="AB107" s="234">
        <v>0</v>
      </c>
      <c r="AC107" s="225">
        <v>0</v>
      </c>
      <c r="AD107" s="225">
        <v>0</v>
      </c>
      <c r="AE107" s="33"/>
      <c r="AF107" s="33"/>
      <c r="AG107" s="33"/>
      <c r="AH107" s="34"/>
    </row>
    <row r="108" spans="1:34" ht="15" customHeight="1">
      <c r="A108" s="142"/>
      <c r="B108" s="144"/>
      <c r="C108" s="25"/>
      <c r="D108" s="129"/>
      <c r="E108" s="241"/>
      <c r="F108" s="241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9">
        <v>-1</v>
      </c>
      <c r="W108" s="234"/>
      <c r="X108" s="234"/>
      <c r="Y108" s="234"/>
      <c r="Z108" s="234"/>
      <c r="AA108" s="234"/>
      <c r="AB108" s="234"/>
      <c r="AC108" s="225"/>
      <c r="AD108" s="225"/>
      <c r="AE108" s="33"/>
      <c r="AF108" s="33"/>
      <c r="AG108" s="33"/>
      <c r="AH108" s="34"/>
    </row>
    <row r="109" spans="1:34" ht="15" customHeight="1">
      <c r="A109" s="142"/>
      <c r="B109" s="144"/>
      <c r="C109" s="25" t="s">
        <v>319</v>
      </c>
      <c r="D109" s="124" t="s">
        <v>364</v>
      </c>
      <c r="E109" s="241">
        <v>3</v>
      </c>
      <c r="F109" s="241">
        <v>4</v>
      </c>
      <c r="G109" s="234">
        <v>4</v>
      </c>
      <c r="H109" s="234">
        <v>4</v>
      </c>
      <c r="I109" s="234">
        <v>4</v>
      </c>
      <c r="J109" s="234">
        <v>4</v>
      </c>
      <c r="K109" s="234">
        <v>4</v>
      </c>
      <c r="L109" s="234">
        <v>4</v>
      </c>
      <c r="M109" s="234">
        <v>4</v>
      </c>
      <c r="N109" s="234">
        <v>4</v>
      </c>
      <c r="O109" s="234">
        <v>4</v>
      </c>
      <c r="P109" s="234">
        <v>4</v>
      </c>
      <c r="Q109" s="234">
        <v>4</v>
      </c>
      <c r="R109" s="234">
        <v>4</v>
      </c>
      <c r="S109" s="234">
        <v>4</v>
      </c>
      <c r="T109" s="234">
        <v>4</v>
      </c>
      <c r="U109" s="234">
        <v>4</v>
      </c>
      <c r="V109" s="234">
        <v>1</v>
      </c>
      <c r="W109" s="238">
        <v>0</v>
      </c>
      <c r="X109" s="234">
        <v>0</v>
      </c>
      <c r="Y109" s="234">
        <v>0</v>
      </c>
      <c r="Z109" s="234">
        <v>0</v>
      </c>
      <c r="AA109" s="234">
        <v>0</v>
      </c>
      <c r="AB109" s="234">
        <v>0</v>
      </c>
      <c r="AC109" s="225">
        <v>0</v>
      </c>
      <c r="AD109" s="225">
        <v>0</v>
      </c>
      <c r="AE109" s="33"/>
      <c r="AF109" s="33"/>
      <c r="AG109" s="33"/>
      <c r="AH109" s="34"/>
    </row>
    <row r="110" spans="1:34" ht="15" customHeight="1">
      <c r="A110" s="142"/>
      <c r="B110" s="144"/>
      <c r="C110" s="25"/>
      <c r="D110" s="129"/>
      <c r="E110" s="241"/>
      <c r="F110" s="241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239">
        <v>-1</v>
      </c>
      <c r="X110" s="237"/>
      <c r="Y110" s="237"/>
      <c r="Z110" s="237"/>
      <c r="AA110" s="236"/>
      <c r="AB110" s="236"/>
      <c r="AC110" s="33"/>
      <c r="AD110" s="33"/>
      <c r="AE110" s="33"/>
      <c r="AF110" s="33"/>
      <c r="AG110" s="33"/>
      <c r="AH110" s="34"/>
    </row>
    <row r="111" spans="1:34" ht="15" customHeight="1">
      <c r="A111" s="142"/>
      <c r="B111" s="144"/>
      <c r="C111" s="101" t="s">
        <v>327</v>
      </c>
      <c r="D111" s="124" t="s">
        <v>365</v>
      </c>
      <c r="E111" s="241">
        <v>5</v>
      </c>
      <c r="F111" s="241">
        <v>6</v>
      </c>
      <c r="G111" s="234">
        <v>6</v>
      </c>
      <c r="H111" s="234">
        <v>6</v>
      </c>
      <c r="I111" s="234">
        <v>6</v>
      </c>
      <c r="J111" s="234">
        <v>6</v>
      </c>
      <c r="K111" s="234">
        <v>6</v>
      </c>
      <c r="L111" s="234">
        <v>6</v>
      </c>
      <c r="M111" s="234">
        <v>6</v>
      </c>
      <c r="N111" s="234">
        <v>6</v>
      </c>
      <c r="O111" s="234">
        <v>6</v>
      </c>
      <c r="P111" s="234">
        <v>6</v>
      </c>
      <c r="Q111" s="234">
        <v>6</v>
      </c>
      <c r="R111" s="234">
        <v>6</v>
      </c>
      <c r="S111" s="234">
        <v>6</v>
      </c>
      <c r="T111" s="234">
        <v>6</v>
      </c>
      <c r="U111" s="234">
        <v>2</v>
      </c>
      <c r="V111" s="234">
        <v>1</v>
      </c>
      <c r="W111" s="238">
        <v>0</v>
      </c>
      <c r="X111" s="234">
        <v>0</v>
      </c>
      <c r="Y111" s="234">
        <v>0</v>
      </c>
      <c r="Z111" s="234">
        <v>0</v>
      </c>
      <c r="AA111" s="234">
        <v>0</v>
      </c>
      <c r="AB111" s="234">
        <v>0</v>
      </c>
      <c r="AC111" s="225">
        <v>0</v>
      </c>
      <c r="AD111" s="225">
        <v>0</v>
      </c>
      <c r="AE111" s="33"/>
      <c r="AF111" s="33"/>
      <c r="AG111" s="33"/>
      <c r="AH111" s="34"/>
    </row>
    <row r="112" spans="1:34" ht="15" customHeight="1">
      <c r="A112" s="142"/>
      <c r="B112" s="144"/>
      <c r="C112" s="3"/>
      <c r="D112" s="129"/>
      <c r="E112" s="241"/>
      <c r="F112" s="241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9">
        <v>-1</v>
      </c>
      <c r="X112" s="234"/>
      <c r="Y112" s="234"/>
      <c r="Z112" s="234"/>
      <c r="AA112" s="234"/>
      <c r="AB112" s="234"/>
      <c r="AC112" s="225"/>
      <c r="AD112" s="225"/>
      <c r="AE112" s="33"/>
      <c r="AF112" s="33"/>
      <c r="AG112" s="33"/>
      <c r="AH112" s="34"/>
    </row>
    <row r="113" spans="1:34" ht="15" customHeight="1">
      <c r="A113" s="142"/>
      <c r="B113" s="144"/>
      <c r="C113" s="94" t="s">
        <v>331</v>
      </c>
      <c r="D113" s="124" t="s">
        <v>365</v>
      </c>
      <c r="E113" s="241">
        <v>4</v>
      </c>
      <c r="F113" s="241">
        <v>4</v>
      </c>
      <c r="G113" s="234">
        <v>4</v>
      </c>
      <c r="H113" s="234">
        <v>4</v>
      </c>
      <c r="I113" s="234">
        <v>4</v>
      </c>
      <c r="J113" s="234">
        <v>4</v>
      </c>
      <c r="K113" s="234">
        <v>4</v>
      </c>
      <c r="L113" s="234">
        <v>4</v>
      </c>
      <c r="M113" s="234">
        <v>4</v>
      </c>
      <c r="N113" s="132">
        <v>4</v>
      </c>
      <c r="O113" s="132">
        <v>4</v>
      </c>
      <c r="P113" s="132">
        <v>4</v>
      </c>
      <c r="Q113" s="132">
        <v>4</v>
      </c>
      <c r="R113" s="132">
        <v>4</v>
      </c>
      <c r="S113" s="132">
        <v>4</v>
      </c>
      <c r="T113" s="132">
        <v>4</v>
      </c>
      <c r="U113" s="132">
        <v>4</v>
      </c>
      <c r="V113" s="132">
        <v>4</v>
      </c>
      <c r="W113" s="132">
        <v>2</v>
      </c>
      <c r="X113" s="238">
        <v>0</v>
      </c>
      <c r="Y113" s="132">
        <v>0</v>
      </c>
      <c r="Z113" s="132">
        <v>0</v>
      </c>
      <c r="AA113" s="132">
        <v>0</v>
      </c>
      <c r="AB113" s="132">
        <v>0</v>
      </c>
      <c r="AC113" s="132">
        <v>0</v>
      </c>
      <c r="AD113" s="132">
        <v>0</v>
      </c>
      <c r="AE113" s="33"/>
      <c r="AF113" s="33"/>
      <c r="AG113" s="33"/>
      <c r="AH113" s="34"/>
    </row>
    <row r="114" spans="1:34" ht="15" customHeight="1">
      <c r="A114" s="142"/>
      <c r="B114" s="144"/>
      <c r="C114" s="94"/>
      <c r="D114" s="84"/>
      <c r="E114" s="241"/>
      <c r="F114" s="241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  <c r="AB114" s="234"/>
      <c r="AC114" s="225"/>
      <c r="AD114" s="225"/>
      <c r="AE114" s="33"/>
      <c r="AF114" s="33"/>
      <c r="AG114" s="33"/>
      <c r="AH114" s="34"/>
    </row>
    <row r="115" spans="1:34" ht="15" customHeight="1">
      <c r="A115" s="142"/>
      <c r="B115" s="144"/>
      <c r="C115" s="101" t="s">
        <v>336</v>
      </c>
      <c r="D115" s="123" t="s">
        <v>345</v>
      </c>
      <c r="E115" s="241">
        <v>4</v>
      </c>
      <c r="F115" s="241">
        <v>4</v>
      </c>
      <c r="G115" s="234">
        <v>4</v>
      </c>
      <c r="H115" s="234">
        <v>4</v>
      </c>
      <c r="I115" s="234">
        <v>4</v>
      </c>
      <c r="J115" s="234">
        <v>4</v>
      </c>
      <c r="K115" s="234">
        <v>4</v>
      </c>
      <c r="L115" s="234">
        <v>4</v>
      </c>
      <c r="M115" s="234">
        <v>4</v>
      </c>
      <c r="N115" s="132">
        <v>4</v>
      </c>
      <c r="O115" s="132">
        <v>4</v>
      </c>
      <c r="P115" s="132">
        <v>4</v>
      </c>
      <c r="Q115" s="132">
        <v>4</v>
      </c>
      <c r="R115" s="132">
        <v>4</v>
      </c>
      <c r="S115" s="132">
        <v>4</v>
      </c>
      <c r="T115" s="132">
        <v>4</v>
      </c>
      <c r="U115" s="132">
        <v>4</v>
      </c>
      <c r="V115" s="132">
        <v>2</v>
      </c>
      <c r="W115" s="238">
        <v>0</v>
      </c>
      <c r="X115" s="132">
        <v>0</v>
      </c>
      <c r="Y115" s="132">
        <v>0</v>
      </c>
      <c r="Z115" s="132">
        <v>0</v>
      </c>
      <c r="AA115" s="132">
        <v>0</v>
      </c>
      <c r="AB115" s="132">
        <v>0</v>
      </c>
      <c r="AC115" s="132">
        <v>0</v>
      </c>
      <c r="AD115" s="132">
        <v>0</v>
      </c>
      <c r="AE115" s="33"/>
      <c r="AF115" s="33"/>
      <c r="AG115" s="33"/>
      <c r="AH115" s="34"/>
    </row>
    <row r="116" spans="1:34" ht="15" customHeight="1">
      <c r="A116" s="142"/>
      <c r="B116" s="144"/>
      <c r="C116" s="107"/>
      <c r="D116" s="84"/>
      <c r="E116" s="241"/>
      <c r="F116" s="241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  <c r="AA116" s="234"/>
      <c r="AB116" s="234"/>
      <c r="AC116" s="225"/>
      <c r="AD116" s="225"/>
      <c r="AE116" s="33"/>
      <c r="AF116" s="33"/>
      <c r="AG116" s="33"/>
      <c r="AH116" s="34"/>
    </row>
    <row r="117" spans="1:34" ht="15" customHeight="1">
      <c r="A117" s="142"/>
      <c r="B117" s="144"/>
      <c r="C117" s="107" t="s">
        <v>341</v>
      </c>
      <c r="D117" s="124" t="s">
        <v>345</v>
      </c>
      <c r="E117" s="241">
        <v>5</v>
      </c>
      <c r="F117" s="241">
        <v>6</v>
      </c>
      <c r="G117" s="132">
        <v>6</v>
      </c>
      <c r="H117" s="132">
        <v>6</v>
      </c>
      <c r="I117" s="132">
        <v>6</v>
      </c>
      <c r="J117" s="132">
        <v>6</v>
      </c>
      <c r="K117" s="132">
        <v>6</v>
      </c>
      <c r="L117" s="132">
        <v>6</v>
      </c>
      <c r="M117" s="132">
        <v>6</v>
      </c>
      <c r="N117" s="234">
        <v>6</v>
      </c>
      <c r="O117" s="234">
        <v>6</v>
      </c>
      <c r="P117" s="234">
        <v>6</v>
      </c>
      <c r="Q117" s="234">
        <v>6</v>
      </c>
      <c r="R117" s="234">
        <v>6</v>
      </c>
      <c r="S117" s="234">
        <v>6</v>
      </c>
      <c r="T117" s="234">
        <v>6</v>
      </c>
      <c r="U117" s="234">
        <v>6</v>
      </c>
      <c r="V117" s="234">
        <v>6</v>
      </c>
      <c r="W117" s="234">
        <v>2</v>
      </c>
      <c r="X117" s="238">
        <v>0</v>
      </c>
      <c r="Y117" s="234">
        <v>0</v>
      </c>
      <c r="Z117" s="234">
        <v>0</v>
      </c>
      <c r="AA117" s="234">
        <v>0</v>
      </c>
      <c r="AB117" s="234">
        <v>0</v>
      </c>
      <c r="AC117" s="225">
        <v>0</v>
      </c>
      <c r="AD117" s="225">
        <v>0</v>
      </c>
      <c r="AE117" s="33"/>
      <c r="AF117" s="33"/>
      <c r="AG117" s="33"/>
      <c r="AH117" s="34"/>
    </row>
    <row r="118" spans="1:34" ht="15" customHeight="1">
      <c r="A118" s="142"/>
      <c r="B118" s="145"/>
      <c r="C118" s="25"/>
      <c r="D118" s="84"/>
      <c r="E118" s="241"/>
      <c r="F118" s="241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9">
        <v>-1</v>
      </c>
      <c r="Y118" s="234"/>
      <c r="Z118" s="234"/>
      <c r="AA118" s="234"/>
      <c r="AB118" s="234"/>
      <c r="AC118" s="225"/>
      <c r="AD118" s="225"/>
      <c r="AE118" s="33"/>
      <c r="AF118" s="33"/>
      <c r="AG118" s="33"/>
      <c r="AH118" s="34"/>
    </row>
    <row r="119" spans="1:34" ht="15" customHeight="1">
      <c r="A119" s="142"/>
      <c r="B119" s="143" t="s">
        <v>8</v>
      </c>
      <c r="C119" s="25" t="s">
        <v>300</v>
      </c>
      <c r="D119" s="124" t="s">
        <v>308</v>
      </c>
      <c r="E119" s="241">
        <v>1</v>
      </c>
      <c r="F119" s="241">
        <v>2</v>
      </c>
      <c r="G119" s="132">
        <v>2</v>
      </c>
      <c r="H119" s="132">
        <v>2</v>
      </c>
      <c r="I119" s="132">
        <v>2</v>
      </c>
      <c r="J119" s="132">
        <v>2</v>
      </c>
      <c r="K119" s="132">
        <v>2</v>
      </c>
      <c r="L119" s="132">
        <v>2</v>
      </c>
      <c r="M119" s="132">
        <v>2</v>
      </c>
      <c r="N119" s="234">
        <v>2</v>
      </c>
      <c r="O119" s="234">
        <v>2</v>
      </c>
      <c r="P119" s="234">
        <v>2</v>
      </c>
      <c r="Q119" s="234">
        <v>2</v>
      </c>
      <c r="R119" s="234">
        <v>2</v>
      </c>
      <c r="S119" s="234">
        <v>2</v>
      </c>
      <c r="T119" s="234">
        <v>2</v>
      </c>
      <c r="U119" s="234">
        <v>2</v>
      </c>
      <c r="V119" s="234">
        <v>2</v>
      </c>
      <c r="W119" s="234">
        <v>2</v>
      </c>
      <c r="X119" s="234">
        <v>2</v>
      </c>
      <c r="Y119" s="238">
        <v>0</v>
      </c>
      <c r="Z119" s="234">
        <v>0</v>
      </c>
      <c r="AA119" s="234">
        <v>0</v>
      </c>
      <c r="AB119" s="234">
        <v>0</v>
      </c>
      <c r="AC119" s="225">
        <v>0</v>
      </c>
      <c r="AD119" s="225">
        <v>0</v>
      </c>
      <c r="AE119" s="33"/>
      <c r="AF119" s="33"/>
      <c r="AG119" s="33"/>
      <c r="AH119" s="34"/>
    </row>
    <row r="120" spans="1:34" ht="15" customHeight="1">
      <c r="A120" s="142"/>
      <c r="B120" s="144"/>
      <c r="C120" s="3"/>
      <c r="D120" s="129"/>
      <c r="E120" s="241"/>
      <c r="F120" s="241"/>
      <c r="G120" s="234"/>
      <c r="H120" s="132"/>
      <c r="I120" s="234"/>
      <c r="J120" s="132"/>
      <c r="K120" s="234"/>
      <c r="L120" s="132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9">
        <v>-1</v>
      </c>
      <c r="Z120" s="234"/>
      <c r="AA120" s="234"/>
      <c r="AB120" s="234"/>
      <c r="AC120" s="225"/>
      <c r="AD120" s="225"/>
      <c r="AE120" s="33"/>
      <c r="AF120" s="33"/>
      <c r="AG120" s="33"/>
      <c r="AH120" s="34"/>
    </row>
    <row r="121" spans="1:34" ht="15" customHeight="1">
      <c r="A121" s="142"/>
      <c r="B121" s="144"/>
      <c r="C121" s="25" t="s">
        <v>320</v>
      </c>
      <c r="D121" s="124" t="s">
        <v>308</v>
      </c>
      <c r="E121" s="241">
        <v>1</v>
      </c>
      <c r="F121" s="241">
        <v>2</v>
      </c>
      <c r="G121" s="132">
        <v>2</v>
      </c>
      <c r="H121" s="132">
        <v>2</v>
      </c>
      <c r="I121" s="132">
        <v>2</v>
      </c>
      <c r="J121" s="132">
        <v>2</v>
      </c>
      <c r="K121" s="132">
        <v>2</v>
      </c>
      <c r="L121" s="132">
        <v>2</v>
      </c>
      <c r="M121" s="132">
        <v>2</v>
      </c>
      <c r="N121" s="234">
        <v>2</v>
      </c>
      <c r="O121" s="234">
        <v>2</v>
      </c>
      <c r="P121" s="234">
        <v>2</v>
      </c>
      <c r="Q121" s="234">
        <v>2</v>
      </c>
      <c r="R121" s="234">
        <v>2</v>
      </c>
      <c r="S121" s="234">
        <v>2</v>
      </c>
      <c r="T121" s="234">
        <v>2</v>
      </c>
      <c r="U121" s="234">
        <v>2</v>
      </c>
      <c r="V121" s="234">
        <v>2</v>
      </c>
      <c r="W121" s="234">
        <v>2</v>
      </c>
      <c r="X121" s="234">
        <v>2</v>
      </c>
      <c r="Y121" s="238">
        <v>0</v>
      </c>
      <c r="Z121" s="234">
        <v>0</v>
      </c>
      <c r="AA121" s="234">
        <v>0</v>
      </c>
      <c r="AB121" s="234">
        <v>0</v>
      </c>
      <c r="AC121" s="225">
        <v>0</v>
      </c>
      <c r="AD121" s="225">
        <v>0</v>
      </c>
      <c r="AE121" s="33"/>
      <c r="AF121" s="33"/>
      <c r="AG121" s="33"/>
      <c r="AH121" s="34"/>
    </row>
    <row r="122" spans="1:34" ht="15" customHeight="1">
      <c r="A122" s="142"/>
      <c r="B122" s="144"/>
      <c r="C122" s="3"/>
      <c r="D122" s="129"/>
      <c r="E122" s="241"/>
      <c r="F122" s="241"/>
      <c r="G122" s="234"/>
      <c r="H122" s="132"/>
      <c r="I122" s="234"/>
      <c r="J122" s="132"/>
      <c r="K122" s="234"/>
      <c r="L122" s="132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9">
        <v>-1</v>
      </c>
      <c r="Z122" s="234"/>
      <c r="AA122" s="234"/>
      <c r="AB122" s="234"/>
      <c r="AC122" s="225"/>
      <c r="AD122" s="225"/>
      <c r="AE122" s="33"/>
      <c r="AF122" s="33"/>
      <c r="AG122" s="33"/>
      <c r="AH122" s="34"/>
    </row>
    <row r="123" spans="1:34" ht="15" customHeight="1">
      <c r="A123" s="142"/>
      <c r="B123" s="144"/>
      <c r="C123" s="25" t="s">
        <v>328</v>
      </c>
      <c r="D123" s="124" t="s">
        <v>346</v>
      </c>
      <c r="E123" s="241">
        <v>2</v>
      </c>
      <c r="F123" s="241">
        <v>3</v>
      </c>
      <c r="G123" s="132">
        <v>3</v>
      </c>
      <c r="H123" s="132">
        <v>3</v>
      </c>
      <c r="I123" s="132">
        <v>3</v>
      </c>
      <c r="J123" s="132">
        <v>3</v>
      </c>
      <c r="K123" s="132">
        <v>3</v>
      </c>
      <c r="L123" s="132">
        <v>3</v>
      </c>
      <c r="M123" s="132">
        <v>3</v>
      </c>
      <c r="N123" s="234">
        <v>3</v>
      </c>
      <c r="O123" s="234">
        <v>3</v>
      </c>
      <c r="P123" s="234">
        <v>3</v>
      </c>
      <c r="Q123" s="234">
        <v>3</v>
      </c>
      <c r="R123" s="234">
        <v>3</v>
      </c>
      <c r="S123" s="234">
        <v>3</v>
      </c>
      <c r="T123" s="234">
        <v>3</v>
      </c>
      <c r="U123" s="234">
        <v>3</v>
      </c>
      <c r="V123" s="234">
        <v>3</v>
      </c>
      <c r="W123" s="234">
        <v>3</v>
      </c>
      <c r="X123" s="234">
        <v>3</v>
      </c>
      <c r="Y123" s="238">
        <v>0</v>
      </c>
      <c r="Z123" s="234">
        <v>0</v>
      </c>
      <c r="AA123" s="234">
        <v>0</v>
      </c>
      <c r="AB123" s="234">
        <v>0</v>
      </c>
      <c r="AC123" s="225">
        <v>0</v>
      </c>
      <c r="AD123" s="225">
        <v>0</v>
      </c>
      <c r="AE123" s="33"/>
      <c r="AF123" s="33"/>
      <c r="AG123" s="33"/>
      <c r="AH123" s="34"/>
    </row>
    <row r="124" spans="1:34" ht="15" customHeight="1">
      <c r="A124" s="142"/>
      <c r="B124" s="144"/>
      <c r="C124" s="25"/>
      <c r="D124" s="129"/>
      <c r="E124" s="241"/>
      <c r="F124" s="241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9">
        <v>-1</v>
      </c>
      <c r="Z124" s="234"/>
      <c r="AA124" s="234"/>
      <c r="AB124" s="234"/>
      <c r="AC124" s="225"/>
      <c r="AD124" s="225"/>
      <c r="AE124" s="33"/>
      <c r="AF124" s="33"/>
      <c r="AG124" s="33"/>
      <c r="AH124" s="34"/>
    </row>
    <row r="125" spans="1:34" ht="15" customHeight="1">
      <c r="A125" s="142"/>
      <c r="B125" s="144"/>
      <c r="C125" s="25" t="s">
        <v>332</v>
      </c>
      <c r="D125" s="123" t="s">
        <v>346</v>
      </c>
      <c r="E125" s="241">
        <v>2</v>
      </c>
      <c r="F125" s="241">
        <v>2</v>
      </c>
      <c r="G125" s="132">
        <v>2</v>
      </c>
      <c r="H125" s="132">
        <v>2</v>
      </c>
      <c r="I125" s="132">
        <v>2</v>
      </c>
      <c r="J125" s="132">
        <v>2</v>
      </c>
      <c r="K125" s="132">
        <v>2</v>
      </c>
      <c r="L125" s="132">
        <v>2</v>
      </c>
      <c r="M125" s="132">
        <v>2</v>
      </c>
      <c r="N125" s="234">
        <v>2</v>
      </c>
      <c r="O125" s="234">
        <v>2</v>
      </c>
      <c r="P125" s="234">
        <v>2</v>
      </c>
      <c r="Q125" s="234">
        <v>2</v>
      </c>
      <c r="R125" s="234">
        <v>2</v>
      </c>
      <c r="S125" s="234">
        <v>2</v>
      </c>
      <c r="T125" s="234">
        <v>2</v>
      </c>
      <c r="U125" s="234">
        <v>2</v>
      </c>
      <c r="V125" s="234">
        <v>2</v>
      </c>
      <c r="W125" s="234">
        <v>2</v>
      </c>
      <c r="X125" s="234">
        <v>2</v>
      </c>
      <c r="Y125" s="234">
        <v>2</v>
      </c>
      <c r="Z125" s="238">
        <v>0</v>
      </c>
      <c r="AA125" s="234">
        <v>0</v>
      </c>
      <c r="AB125" s="234">
        <v>0</v>
      </c>
      <c r="AC125" s="225">
        <v>0</v>
      </c>
      <c r="AD125" s="225">
        <v>0</v>
      </c>
      <c r="AE125" s="33"/>
      <c r="AF125" s="33"/>
      <c r="AG125" s="33"/>
      <c r="AH125" s="34"/>
    </row>
    <row r="126" spans="1:34" ht="15" customHeight="1">
      <c r="A126" s="142"/>
      <c r="B126" s="144"/>
      <c r="C126" s="25"/>
      <c r="D126" s="84"/>
      <c r="E126" s="241"/>
      <c r="F126" s="241"/>
      <c r="G126" s="234"/>
      <c r="H126" s="132"/>
      <c r="I126" s="234"/>
      <c r="J126" s="132"/>
      <c r="K126" s="234"/>
      <c r="L126" s="132"/>
      <c r="M126" s="234"/>
      <c r="N126" s="132"/>
      <c r="O126" s="234"/>
      <c r="P126" s="132"/>
      <c r="Q126" s="234"/>
      <c r="R126" s="132"/>
      <c r="S126" s="234"/>
      <c r="T126" s="234"/>
      <c r="U126" s="234"/>
      <c r="V126" s="234"/>
      <c r="W126" s="236"/>
      <c r="X126" s="236"/>
      <c r="Y126" s="236"/>
      <c r="Z126" s="236"/>
      <c r="AA126" s="236"/>
      <c r="AB126" s="236"/>
      <c r="AC126" s="33"/>
      <c r="AD126" s="33"/>
      <c r="AE126" s="33"/>
      <c r="AF126" s="33"/>
      <c r="AG126" s="33"/>
      <c r="AH126" s="34"/>
    </row>
    <row r="127" spans="1:34" ht="15" customHeight="1">
      <c r="A127" s="142"/>
      <c r="B127" s="144"/>
      <c r="C127" s="25" t="s">
        <v>337</v>
      </c>
      <c r="D127" s="124" t="s">
        <v>346</v>
      </c>
      <c r="E127" s="241">
        <v>2</v>
      </c>
      <c r="F127" s="241">
        <v>2</v>
      </c>
      <c r="G127" s="132">
        <v>2</v>
      </c>
      <c r="H127" s="132">
        <v>2</v>
      </c>
      <c r="I127" s="132">
        <v>2</v>
      </c>
      <c r="J127" s="132">
        <v>2</v>
      </c>
      <c r="K127" s="132">
        <v>2</v>
      </c>
      <c r="L127" s="132">
        <v>2</v>
      </c>
      <c r="M127" s="132">
        <v>2</v>
      </c>
      <c r="N127" s="234">
        <v>2</v>
      </c>
      <c r="O127" s="234">
        <v>2</v>
      </c>
      <c r="P127" s="234">
        <v>2</v>
      </c>
      <c r="Q127" s="234">
        <v>2</v>
      </c>
      <c r="R127" s="234">
        <v>2</v>
      </c>
      <c r="S127" s="234">
        <v>2</v>
      </c>
      <c r="T127" s="234">
        <v>2</v>
      </c>
      <c r="U127" s="234">
        <v>2</v>
      </c>
      <c r="V127" s="234">
        <v>2</v>
      </c>
      <c r="W127" s="234">
        <v>2</v>
      </c>
      <c r="X127" s="234">
        <v>2</v>
      </c>
      <c r="Y127" s="234">
        <v>2</v>
      </c>
      <c r="Z127" s="238">
        <v>0</v>
      </c>
      <c r="AA127" s="234">
        <v>0</v>
      </c>
      <c r="AB127" s="234">
        <v>0</v>
      </c>
      <c r="AC127" s="225">
        <v>0</v>
      </c>
      <c r="AD127" s="225">
        <v>0</v>
      </c>
      <c r="AE127" s="33"/>
      <c r="AF127" s="33"/>
      <c r="AG127" s="33"/>
      <c r="AH127" s="34"/>
    </row>
    <row r="128" spans="1:34" ht="15" customHeight="1">
      <c r="A128" s="142"/>
      <c r="B128" s="144"/>
      <c r="C128" s="25"/>
      <c r="D128" s="123"/>
      <c r="E128" s="241"/>
      <c r="F128" s="241"/>
      <c r="G128" s="132"/>
      <c r="H128" s="132"/>
      <c r="I128" s="132"/>
      <c r="J128" s="132"/>
      <c r="K128" s="132"/>
      <c r="L128" s="132"/>
      <c r="M128" s="132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  <c r="AA128" s="234"/>
      <c r="AB128" s="234"/>
      <c r="AC128" s="225"/>
      <c r="AD128" s="225"/>
      <c r="AE128" s="33"/>
      <c r="AF128" s="33"/>
      <c r="AG128" s="33"/>
      <c r="AH128" s="34"/>
    </row>
    <row r="129" spans="1:34" ht="15" customHeight="1">
      <c r="A129" s="142"/>
      <c r="B129" s="144"/>
      <c r="C129" s="25" t="s">
        <v>342</v>
      </c>
      <c r="D129" s="124" t="s">
        <v>308</v>
      </c>
      <c r="E129" s="241">
        <v>2</v>
      </c>
      <c r="F129" s="241">
        <v>3</v>
      </c>
      <c r="G129" s="132">
        <v>3</v>
      </c>
      <c r="H129" s="132">
        <v>3</v>
      </c>
      <c r="I129" s="132">
        <v>3</v>
      </c>
      <c r="J129" s="132">
        <v>3</v>
      </c>
      <c r="K129" s="132">
        <v>3</v>
      </c>
      <c r="L129" s="132">
        <v>3</v>
      </c>
      <c r="M129" s="132">
        <v>3</v>
      </c>
      <c r="N129" s="132">
        <v>3</v>
      </c>
      <c r="O129" s="132">
        <v>3</v>
      </c>
      <c r="P129" s="132">
        <v>3</v>
      </c>
      <c r="Q129" s="132">
        <v>3</v>
      </c>
      <c r="R129" s="132">
        <v>3</v>
      </c>
      <c r="S129" s="132">
        <v>3</v>
      </c>
      <c r="T129" s="132">
        <v>3</v>
      </c>
      <c r="U129" s="132">
        <v>3</v>
      </c>
      <c r="V129" s="132">
        <v>3</v>
      </c>
      <c r="W129" s="132">
        <v>3</v>
      </c>
      <c r="X129" s="132">
        <v>3</v>
      </c>
      <c r="Y129" s="132">
        <v>3</v>
      </c>
      <c r="Z129" s="238">
        <v>0</v>
      </c>
      <c r="AA129" s="132">
        <v>0</v>
      </c>
      <c r="AB129" s="132">
        <v>0</v>
      </c>
      <c r="AC129" s="132">
        <v>0</v>
      </c>
      <c r="AD129" s="132">
        <v>0</v>
      </c>
      <c r="AE129" s="33"/>
      <c r="AF129" s="33"/>
      <c r="AG129" s="33"/>
      <c r="AH129" s="34"/>
    </row>
    <row r="130" spans="1:34" ht="15" customHeight="1">
      <c r="A130" s="142"/>
      <c r="B130" s="145"/>
      <c r="C130" s="25"/>
      <c r="D130" s="84"/>
      <c r="E130" s="241"/>
      <c r="F130" s="241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9">
        <v>-1</v>
      </c>
      <c r="AA130" s="234"/>
      <c r="AB130" s="234"/>
      <c r="AC130" s="225"/>
      <c r="AD130" s="225"/>
      <c r="AE130" s="33"/>
      <c r="AF130" s="33"/>
      <c r="AG130" s="33"/>
      <c r="AH130" s="34"/>
    </row>
    <row r="131" spans="1:34" ht="15" customHeight="1">
      <c r="A131" s="142"/>
      <c r="B131" s="143" t="s">
        <v>9</v>
      </c>
      <c r="C131" s="25" t="s">
        <v>301</v>
      </c>
      <c r="D131" s="124" t="s">
        <v>364</v>
      </c>
      <c r="E131" s="241">
        <v>2</v>
      </c>
      <c r="F131" s="241">
        <v>2</v>
      </c>
      <c r="G131" s="234">
        <v>2</v>
      </c>
      <c r="H131" s="234">
        <v>2</v>
      </c>
      <c r="I131" s="234">
        <v>2</v>
      </c>
      <c r="J131" s="234">
        <v>2</v>
      </c>
      <c r="K131" s="234">
        <v>2</v>
      </c>
      <c r="L131" s="234">
        <v>2</v>
      </c>
      <c r="M131" s="234">
        <v>2</v>
      </c>
      <c r="N131" s="132">
        <v>2</v>
      </c>
      <c r="O131" s="132">
        <v>2</v>
      </c>
      <c r="P131" s="132">
        <v>2</v>
      </c>
      <c r="Q131" s="132">
        <v>2</v>
      </c>
      <c r="R131" s="132">
        <v>2</v>
      </c>
      <c r="S131" s="132">
        <v>2</v>
      </c>
      <c r="T131" s="132">
        <v>2</v>
      </c>
      <c r="U131" s="132">
        <v>2</v>
      </c>
      <c r="V131" s="132">
        <v>2</v>
      </c>
      <c r="W131" s="132">
        <v>2</v>
      </c>
      <c r="X131" s="132">
        <v>2</v>
      </c>
      <c r="Y131" s="132">
        <v>2</v>
      </c>
      <c r="Z131" s="132">
        <v>2</v>
      </c>
      <c r="AA131" s="238">
        <v>0</v>
      </c>
      <c r="AB131" s="132">
        <v>0</v>
      </c>
      <c r="AC131" s="132">
        <v>0</v>
      </c>
      <c r="AD131" s="132">
        <v>0</v>
      </c>
      <c r="AE131" s="33"/>
      <c r="AF131" s="33"/>
      <c r="AG131" s="33"/>
      <c r="AH131" s="34"/>
    </row>
    <row r="132" spans="1:34" ht="15" customHeight="1">
      <c r="A132" s="142"/>
      <c r="B132" s="144"/>
      <c r="C132" s="25"/>
      <c r="D132" s="129"/>
      <c r="E132" s="241"/>
      <c r="F132" s="241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  <c r="AA132" s="234"/>
      <c r="AB132" s="234"/>
      <c r="AC132" s="225"/>
      <c r="AD132" s="225"/>
      <c r="AE132" s="33"/>
      <c r="AF132" s="33"/>
      <c r="AG132" s="33"/>
      <c r="AH132" s="34"/>
    </row>
    <row r="133" spans="1:34" ht="15" customHeight="1">
      <c r="A133" s="142"/>
      <c r="B133" s="144"/>
      <c r="C133" s="25" t="s">
        <v>321</v>
      </c>
      <c r="D133" s="124" t="s">
        <v>364</v>
      </c>
      <c r="E133" s="241">
        <v>2</v>
      </c>
      <c r="F133" s="241">
        <v>2</v>
      </c>
      <c r="G133" s="234">
        <v>2</v>
      </c>
      <c r="H133" s="234">
        <v>2</v>
      </c>
      <c r="I133" s="234">
        <v>2</v>
      </c>
      <c r="J133" s="234">
        <v>2</v>
      </c>
      <c r="K133" s="234">
        <v>2</v>
      </c>
      <c r="L133" s="234">
        <v>2</v>
      </c>
      <c r="M133" s="234">
        <v>2</v>
      </c>
      <c r="N133" s="234">
        <v>2</v>
      </c>
      <c r="O133" s="234">
        <v>2</v>
      </c>
      <c r="P133" s="234">
        <v>2</v>
      </c>
      <c r="Q133" s="234">
        <v>2</v>
      </c>
      <c r="R133" s="234">
        <v>2</v>
      </c>
      <c r="S133" s="234">
        <v>2</v>
      </c>
      <c r="T133" s="234">
        <v>2</v>
      </c>
      <c r="U133" s="234">
        <v>2</v>
      </c>
      <c r="V133" s="234">
        <v>2</v>
      </c>
      <c r="W133" s="234">
        <v>2</v>
      </c>
      <c r="X133" s="234">
        <v>2</v>
      </c>
      <c r="Y133" s="234">
        <v>2</v>
      </c>
      <c r="Z133" s="234">
        <v>2</v>
      </c>
      <c r="AA133" s="234">
        <v>2</v>
      </c>
      <c r="AB133" s="238">
        <v>0</v>
      </c>
      <c r="AC133" s="225">
        <v>0</v>
      </c>
      <c r="AD133" s="225">
        <v>0</v>
      </c>
      <c r="AE133" s="33"/>
      <c r="AF133" s="33"/>
      <c r="AG133" s="33"/>
      <c r="AH133" s="34"/>
    </row>
    <row r="134" spans="1:34" ht="15" customHeight="1">
      <c r="A134" s="142"/>
      <c r="B134" s="144"/>
      <c r="C134" s="25"/>
      <c r="D134" s="129"/>
      <c r="E134" s="241"/>
      <c r="F134" s="241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  <c r="AA134" s="234"/>
      <c r="AB134" s="234"/>
      <c r="AC134" s="225"/>
      <c r="AD134" s="225"/>
      <c r="AE134" s="33"/>
      <c r="AF134" s="33"/>
      <c r="AG134" s="33"/>
      <c r="AH134" s="34"/>
    </row>
    <row r="135" spans="1:34" ht="15" customHeight="1">
      <c r="A135" s="142"/>
      <c r="B135" s="144"/>
      <c r="C135" s="25" t="s">
        <v>326</v>
      </c>
      <c r="D135" s="123" t="s">
        <v>365</v>
      </c>
      <c r="E135" s="241">
        <v>3</v>
      </c>
      <c r="F135" s="241">
        <v>3</v>
      </c>
      <c r="G135" s="234">
        <v>3</v>
      </c>
      <c r="H135" s="234">
        <v>3</v>
      </c>
      <c r="I135" s="234">
        <v>3</v>
      </c>
      <c r="J135" s="234">
        <v>3</v>
      </c>
      <c r="K135" s="234">
        <v>3</v>
      </c>
      <c r="L135" s="234">
        <v>3</v>
      </c>
      <c r="M135" s="234">
        <v>3</v>
      </c>
      <c r="N135" s="234">
        <v>3</v>
      </c>
      <c r="O135" s="234">
        <v>3</v>
      </c>
      <c r="P135" s="234">
        <v>3</v>
      </c>
      <c r="Q135" s="234">
        <v>3</v>
      </c>
      <c r="R135" s="234">
        <v>3</v>
      </c>
      <c r="S135" s="234">
        <v>3</v>
      </c>
      <c r="T135" s="234">
        <v>3</v>
      </c>
      <c r="U135" s="234">
        <v>3</v>
      </c>
      <c r="V135" s="234">
        <v>3</v>
      </c>
      <c r="W135" s="234">
        <v>3</v>
      </c>
      <c r="X135" s="234">
        <v>3</v>
      </c>
      <c r="Y135" s="234">
        <v>3</v>
      </c>
      <c r="Z135" s="234">
        <v>3</v>
      </c>
      <c r="AA135" s="238">
        <v>0</v>
      </c>
      <c r="AB135" s="234">
        <v>0</v>
      </c>
      <c r="AC135" s="225">
        <v>0</v>
      </c>
      <c r="AD135" s="225">
        <v>0</v>
      </c>
      <c r="AE135" s="33"/>
      <c r="AF135" s="33"/>
      <c r="AG135" s="33"/>
      <c r="AH135" s="34"/>
    </row>
    <row r="136" spans="1:34" ht="15" customHeight="1">
      <c r="A136" s="142"/>
      <c r="B136" s="144"/>
      <c r="C136" s="25"/>
      <c r="D136" s="129"/>
      <c r="E136" s="241"/>
      <c r="F136" s="241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  <c r="AA136" s="234"/>
      <c r="AB136" s="234"/>
      <c r="AC136" s="225"/>
      <c r="AD136" s="225"/>
      <c r="AE136" s="33"/>
      <c r="AF136" s="33"/>
      <c r="AG136" s="33"/>
      <c r="AH136" s="34"/>
    </row>
    <row r="137" spans="1:34" ht="15" customHeight="1">
      <c r="A137" s="142"/>
      <c r="B137" s="144"/>
      <c r="C137" s="25" t="s">
        <v>333</v>
      </c>
      <c r="D137" s="124" t="s">
        <v>365</v>
      </c>
      <c r="E137" s="241">
        <v>1</v>
      </c>
      <c r="F137" s="241">
        <v>2</v>
      </c>
      <c r="G137" s="234">
        <v>2</v>
      </c>
      <c r="H137" s="234">
        <v>2</v>
      </c>
      <c r="I137" s="234">
        <v>2</v>
      </c>
      <c r="J137" s="234">
        <v>2</v>
      </c>
      <c r="K137" s="234">
        <v>2</v>
      </c>
      <c r="L137" s="234">
        <v>2</v>
      </c>
      <c r="M137" s="234">
        <v>2</v>
      </c>
      <c r="N137" s="234">
        <v>2</v>
      </c>
      <c r="O137" s="234">
        <v>2</v>
      </c>
      <c r="P137" s="234">
        <v>2</v>
      </c>
      <c r="Q137" s="234">
        <v>2</v>
      </c>
      <c r="R137" s="234">
        <v>2</v>
      </c>
      <c r="S137" s="234">
        <v>2</v>
      </c>
      <c r="T137" s="234">
        <v>2</v>
      </c>
      <c r="U137" s="234">
        <v>2</v>
      </c>
      <c r="V137" s="234">
        <v>2</v>
      </c>
      <c r="W137" s="234">
        <v>2</v>
      </c>
      <c r="X137" s="234">
        <v>2</v>
      </c>
      <c r="Y137" s="234">
        <v>2</v>
      </c>
      <c r="Z137" s="234">
        <v>2</v>
      </c>
      <c r="AA137" s="234">
        <v>2</v>
      </c>
      <c r="AB137" s="238">
        <v>0</v>
      </c>
      <c r="AC137" s="225">
        <v>0</v>
      </c>
      <c r="AD137" s="225">
        <v>0</v>
      </c>
      <c r="AE137" s="33"/>
      <c r="AF137" s="33"/>
      <c r="AG137" s="33"/>
      <c r="AH137" s="34"/>
    </row>
    <row r="138" spans="1:34" ht="15" customHeight="1">
      <c r="A138" s="142"/>
      <c r="B138" s="144"/>
      <c r="C138" s="25"/>
      <c r="D138" s="84"/>
      <c r="E138" s="241"/>
      <c r="F138" s="241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  <c r="AA138" s="234"/>
      <c r="AB138" s="239">
        <v>-1</v>
      </c>
      <c r="AC138" s="225"/>
      <c r="AD138" s="225"/>
      <c r="AE138" s="33"/>
      <c r="AF138" s="33"/>
      <c r="AG138" s="33"/>
      <c r="AH138" s="34"/>
    </row>
    <row r="139" spans="1:34" ht="15" customHeight="1">
      <c r="A139" s="142"/>
      <c r="B139" s="144"/>
      <c r="C139" s="25" t="s">
        <v>338</v>
      </c>
      <c r="D139" s="124" t="s">
        <v>345</v>
      </c>
      <c r="E139" s="241">
        <v>1</v>
      </c>
      <c r="F139" s="241">
        <v>2</v>
      </c>
      <c r="G139" s="234">
        <v>2</v>
      </c>
      <c r="H139" s="234">
        <v>2</v>
      </c>
      <c r="I139" s="234">
        <v>2</v>
      </c>
      <c r="J139" s="234">
        <v>2</v>
      </c>
      <c r="K139" s="234">
        <v>2</v>
      </c>
      <c r="L139" s="234">
        <v>2</v>
      </c>
      <c r="M139" s="234">
        <v>2</v>
      </c>
      <c r="N139" s="234">
        <v>2</v>
      </c>
      <c r="O139" s="234">
        <v>2</v>
      </c>
      <c r="P139" s="234">
        <v>2</v>
      </c>
      <c r="Q139" s="234">
        <v>2</v>
      </c>
      <c r="R139" s="234">
        <v>2</v>
      </c>
      <c r="S139" s="234">
        <v>2</v>
      </c>
      <c r="T139" s="234">
        <v>2</v>
      </c>
      <c r="U139" s="234">
        <v>2</v>
      </c>
      <c r="V139" s="234">
        <v>2</v>
      </c>
      <c r="W139" s="234">
        <v>2</v>
      </c>
      <c r="X139" s="234">
        <v>2</v>
      </c>
      <c r="Y139" s="234">
        <v>2</v>
      </c>
      <c r="Z139" s="234">
        <v>2</v>
      </c>
      <c r="AA139" s="238">
        <v>0</v>
      </c>
      <c r="AB139" s="234">
        <v>0</v>
      </c>
      <c r="AC139" s="225">
        <v>0</v>
      </c>
      <c r="AD139" s="225">
        <v>0</v>
      </c>
      <c r="AE139" s="33"/>
      <c r="AF139" s="33"/>
      <c r="AG139" s="33"/>
      <c r="AH139" s="34"/>
    </row>
    <row r="140" spans="1:34" ht="15" customHeight="1">
      <c r="A140" s="142"/>
      <c r="B140" s="144"/>
      <c r="C140" s="25"/>
      <c r="D140" s="123"/>
      <c r="E140" s="241"/>
      <c r="F140" s="241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  <c r="AA140" s="239">
        <v>-1</v>
      </c>
      <c r="AB140" s="234"/>
      <c r="AC140" s="225"/>
      <c r="AD140" s="225"/>
      <c r="AE140" s="33"/>
      <c r="AF140" s="33"/>
      <c r="AG140" s="33"/>
      <c r="AH140" s="34"/>
    </row>
    <row r="141" spans="1:34" ht="15" customHeight="1">
      <c r="A141" s="142"/>
      <c r="B141" s="144"/>
      <c r="C141" s="25" t="s">
        <v>344</v>
      </c>
      <c r="D141" s="124" t="s">
        <v>345</v>
      </c>
      <c r="E141" s="241">
        <v>4</v>
      </c>
      <c r="F141" s="241">
        <v>3</v>
      </c>
      <c r="G141" s="234">
        <v>3</v>
      </c>
      <c r="H141" s="234">
        <v>3</v>
      </c>
      <c r="I141" s="234">
        <v>3</v>
      </c>
      <c r="J141" s="234">
        <v>3</v>
      </c>
      <c r="K141" s="234">
        <v>3</v>
      </c>
      <c r="L141" s="234">
        <v>3</v>
      </c>
      <c r="M141" s="234">
        <v>3</v>
      </c>
      <c r="N141" s="234">
        <v>3</v>
      </c>
      <c r="O141" s="234">
        <v>3</v>
      </c>
      <c r="P141" s="234">
        <v>3</v>
      </c>
      <c r="Q141" s="234">
        <v>3</v>
      </c>
      <c r="R141" s="234">
        <v>3</v>
      </c>
      <c r="S141" s="234">
        <v>3</v>
      </c>
      <c r="T141" s="234">
        <v>3</v>
      </c>
      <c r="U141" s="234">
        <v>3</v>
      </c>
      <c r="V141" s="234">
        <v>3</v>
      </c>
      <c r="W141" s="234">
        <v>3</v>
      </c>
      <c r="X141" s="234">
        <v>3</v>
      </c>
      <c r="Y141" s="234">
        <v>3</v>
      </c>
      <c r="Z141" s="234">
        <v>3</v>
      </c>
      <c r="AA141" s="234">
        <v>3</v>
      </c>
      <c r="AB141" s="238">
        <v>0</v>
      </c>
      <c r="AC141" s="225">
        <v>0</v>
      </c>
      <c r="AD141" s="225">
        <v>0</v>
      </c>
      <c r="AE141" s="33"/>
      <c r="AF141" s="33"/>
      <c r="AG141" s="33"/>
      <c r="AH141" s="34"/>
    </row>
    <row r="142" spans="1:34" ht="15" customHeight="1">
      <c r="A142" s="142"/>
      <c r="B142" s="145"/>
      <c r="C142" s="25"/>
      <c r="D142" s="84"/>
      <c r="E142" s="241"/>
      <c r="F142" s="24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135"/>
      <c r="V142" s="8"/>
      <c r="W142" s="100"/>
      <c r="X142" s="33"/>
      <c r="Y142" s="33"/>
      <c r="Z142" s="33"/>
      <c r="AA142" s="33"/>
      <c r="AB142" s="240">
        <v>1</v>
      </c>
      <c r="AC142" s="33"/>
      <c r="AD142" s="33"/>
      <c r="AE142" s="33"/>
      <c r="AF142" s="33"/>
      <c r="AG142" s="33"/>
      <c r="AH142" s="34"/>
    </row>
    <row r="143" spans="1:34" ht="15" customHeight="1">
      <c r="A143" s="142"/>
      <c r="B143" s="143" t="s">
        <v>229</v>
      </c>
      <c r="C143" s="31" t="s">
        <v>145</v>
      </c>
      <c r="D143" s="123" t="s">
        <v>5</v>
      </c>
      <c r="E143" s="241">
        <v>4</v>
      </c>
      <c r="F143" s="241">
        <v>4</v>
      </c>
      <c r="G143" s="8">
        <v>4</v>
      </c>
      <c r="H143" s="234">
        <v>4</v>
      </c>
      <c r="I143" s="234">
        <v>4</v>
      </c>
      <c r="J143" s="234">
        <v>4</v>
      </c>
      <c r="K143" s="234">
        <v>4</v>
      </c>
      <c r="L143" s="234">
        <v>4</v>
      </c>
      <c r="M143" s="234">
        <v>4</v>
      </c>
      <c r="N143" s="234">
        <v>4</v>
      </c>
      <c r="O143" s="234">
        <v>4</v>
      </c>
      <c r="P143" s="234">
        <v>4</v>
      </c>
      <c r="Q143" s="234">
        <v>4</v>
      </c>
      <c r="R143" s="234">
        <v>4</v>
      </c>
      <c r="S143" s="234">
        <v>4</v>
      </c>
      <c r="T143" s="234">
        <v>4</v>
      </c>
      <c r="U143" s="234">
        <v>4</v>
      </c>
      <c r="V143" s="234">
        <v>4</v>
      </c>
      <c r="W143" s="234">
        <v>4</v>
      </c>
      <c r="X143" s="234">
        <v>4</v>
      </c>
      <c r="Y143" s="234">
        <v>4</v>
      </c>
      <c r="Z143" s="234">
        <v>4</v>
      </c>
      <c r="AA143" s="234">
        <v>4</v>
      </c>
      <c r="AB143" s="234">
        <v>4</v>
      </c>
      <c r="AC143" s="238">
        <v>0</v>
      </c>
      <c r="AD143" s="225">
        <v>0</v>
      </c>
      <c r="AE143" s="33"/>
      <c r="AF143" s="33"/>
      <c r="AG143" s="33"/>
      <c r="AH143" s="34"/>
    </row>
    <row r="144" spans="1:34" ht="15" customHeight="1">
      <c r="A144" s="142"/>
      <c r="B144" s="144"/>
      <c r="C144" s="97"/>
      <c r="D144" s="123"/>
      <c r="E144" s="241"/>
      <c r="F144" s="24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4"/>
    </row>
    <row r="145" spans="1:34" ht="15" customHeight="1">
      <c r="A145" s="142"/>
      <c r="B145" s="144"/>
      <c r="C145" s="31" t="s">
        <v>42</v>
      </c>
      <c r="D145" s="123" t="s">
        <v>5</v>
      </c>
      <c r="E145" s="241">
        <v>4</v>
      </c>
      <c r="F145" s="241">
        <v>4</v>
      </c>
      <c r="G145" s="8">
        <v>4</v>
      </c>
      <c r="H145" s="234">
        <v>4</v>
      </c>
      <c r="I145" s="234">
        <v>4</v>
      </c>
      <c r="J145" s="234">
        <v>4</v>
      </c>
      <c r="K145" s="234">
        <v>4</v>
      </c>
      <c r="L145" s="234">
        <v>4</v>
      </c>
      <c r="M145" s="234">
        <v>4</v>
      </c>
      <c r="N145" s="234">
        <v>4</v>
      </c>
      <c r="O145" s="234">
        <v>4</v>
      </c>
      <c r="P145" s="234">
        <v>4</v>
      </c>
      <c r="Q145" s="234">
        <v>4</v>
      </c>
      <c r="R145" s="234">
        <v>4</v>
      </c>
      <c r="S145" s="234">
        <v>4</v>
      </c>
      <c r="T145" s="234">
        <v>4</v>
      </c>
      <c r="U145" s="234">
        <v>4</v>
      </c>
      <c r="V145" s="234">
        <v>4</v>
      </c>
      <c r="W145" s="234">
        <v>4</v>
      </c>
      <c r="X145" s="234">
        <v>4</v>
      </c>
      <c r="Y145" s="234">
        <v>4</v>
      </c>
      <c r="Z145" s="234">
        <v>4</v>
      </c>
      <c r="AA145" s="234">
        <v>4</v>
      </c>
      <c r="AB145" s="234">
        <v>4</v>
      </c>
      <c r="AC145" s="234">
        <v>4</v>
      </c>
      <c r="AD145" s="238">
        <v>0</v>
      </c>
      <c r="AE145" s="33"/>
      <c r="AF145" s="33"/>
      <c r="AG145" s="33"/>
      <c r="AH145" s="34"/>
    </row>
    <row r="146" spans="1:34" ht="15" customHeight="1">
      <c r="A146" s="142"/>
      <c r="B146" s="145"/>
      <c r="C146" s="98"/>
      <c r="E146" s="31"/>
      <c r="F146" s="3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100"/>
      <c r="W146" s="100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4"/>
    </row>
    <row r="147" spans="1:34" ht="15" customHeight="1">
      <c r="C147" s="24"/>
      <c r="D147" s="31" t="s">
        <v>10</v>
      </c>
      <c r="E147" s="3"/>
      <c r="F147" s="31">
        <f>SUM(E63:E145)</f>
        <v>166</v>
      </c>
      <c r="G147" s="97">
        <f>SUM(G63:G146)</f>
        <v>158</v>
      </c>
      <c r="H147" s="97">
        <f>SUM(H63:H146)</f>
        <v>143</v>
      </c>
      <c r="I147" s="97">
        <f>SUM(I63:I146)</f>
        <v>135</v>
      </c>
      <c r="J147" s="97">
        <f t="shared" ref="J147:AD147" si="1">SUM(J63:J146)</f>
        <v>132</v>
      </c>
      <c r="K147" s="97">
        <f t="shared" si="1"/>
        <v>124</v>
      </c>
      <c r="L147" s="97">
        <f t="shared" si="1"/>
        <v>119</v>
      </c>
      <c r="M147" s="97">
        <f t="shared" si="1"/>
        <v>113</v>
      </c>
      <c r="N147" s="97">
        <f t="shared" si="1"/>
        <v>104</v>
      </c>
      <c r="O147" s="97">
        <f t="shared" si="1"/>
        <v>97</v>
      </c>
      <c r="P147" s="97">
        <f t="shared" si="1"/>
        <v>94</v>
      </c>
      <c r="Q147" s="97">
        <f t="shared" si="1"/>
        <v>85</v>
      </c>
      <c r="R147" s="97">
        <f t="shared" si="1"/>
        <v>78</v>
      </c>
      <c r="S147" s="97">
        <f t="shared" si="1"/>
        <v>73</v>
      </c>
      <c r="T147" s="97">
        <f t="shared" si="1"/>
        <v>65</v>
      </c>
      <c r="U147" s="108">
        <f t="shared" si="1"/>
        <v>57</v>
      </c>
      <c r="V147" s="108">
        <f t="shared" si="1"/>
        <v>49</v>
      </c>
      <c r="W147" s="108">
        <f t="shared" si="1"/>
        <v>38</v>
      </c>
      <c r="X147" s="108">
        <f t="shared" si="1"/>
        <v>35</v>
      </c>
      <c r="Y147" s="108">
        <f t="shared" si="1"/>
        <v>26</v>
      </c>
      <c r="Z147" s="108">
        <f t="shared" si="1"/>
        <v>21</v>
      </c>
      <c r="AA147" s="108">
        <f t="shared" si="1"/>
        <v>14</v>
      </c>
      <c r="AB147" s="108">
        <f t="shared" si="1"/>
        <v>8</v>
      </c>
      <c r="AC147" s="108">
        <f t="shared" si="1"/>
        <v>4</v>
      </c>
      <c r="AD147" s="235">
        <f t="shared" si="1"/>
        <v>0</v>
      </c>
      <c r="AE147" s="129"/>
      <c r="AF147" s="129"/>
      <c r="AG147" s="129"/>
      <c r="AH147" s="129"/>
    </row>
    <row r="148" spans="1:34" ht="15" customHeight="1">
      <c r="C148" s="1"/>
      <c r="D148" s="31" t="s">
        <v>16</v>
      </c>
      <c r="E148" s="3"/>
      <c r="F148" s="31">
        <f>SUM(F63:F145)</f>
        <v>158</v>
      </c>
      <c r="G148" s="102">
        <f>SUM(G17:G58)</f>
        <v>158</v>
      </c>
      <c r="H148" s="102">
        <f t="shared" ref="H148:AD148" si="2">SUM(H17:H58)</f>
        <v>154</v>
      </c>
      <c r="I148" s="102">
        <f t="shared" si="2"/>
        <v>142</v>
      </c>
      <c r="J148" s="102">
        <f t="shared" si="2"/>
        <v>130</v>
      </c>
      <c r="K148" s="102">
        <f t="shared" si="2"/>
        <v>123</v>
      </c>
      <c r="L148" s="102">
        <f t="shared" si="2"/>
        <v>117</v>
      </c>
      <c r="M148" s="102">
        <f t="shared" si="2"/>
        <v>110</v>
      </c>
      <c r="N148" s="102">
        <f t="shared" si="2"/>
        <v>110</v>
      </c>
      <c r="O148" s="102">
        <f t="shared" si="2"/>
        <v>101</v>
      </c>
      <c r="P148" s="102">
        <f t="shared" si="2"/>
        <v>92</v>
      </c>
      <c r="Q148" s="102">
        <f t="shared" si="2"/>
        <v>85</v>
      </c>
      <c r="R148" s="102">
        <f t="shared" si="2"/>
        <v>78</v>
      </c>
      <c r="S148" s="102">
        <f t="shared" si="2"/>
        <v>71</v>
      </c>
      <c r="T148" s="102">
        <f t="shared" si="2"/>
        <v>64</v>
      </c>
      <c r="U148" s="108">
        <f t="shared" si="2"/>
        <v>64</v>
      </c>
      <c r="V148" s="108">
        <f t="shared" si="2"/>
        <v>57</v>
      </c>
      <c r="W148" s="108">
        <f t="shared" si="2"/>
        <v>43</v>
      </c>
      <c r="X148" s="108">
        <f t="shared" si="2"/>
        <v>36</v>
      </c>
      <c r="Y148" s="108">
        <f t="shared" si="2"/>
        <v>29</v>
      </c>
      <c r="Z148" s="108">
        <f t="shared" si="2"/>
        <v>22</v>
      </c>
      <c r="AA148" s="108">
        <f t="shared" si="2"/>
        <v>15</v>
      </c>
      <c r="AB148" s="108">
        <f t="shared" si="2"/>
        <v>8</v>
      </c>
      <c r="AC148" s="108">
        <f t="shared" si="2"/>
        <v>4</v>
      </c>
      <c r="AD148" s="235">
        <f t="shared" si="2"/>
        <v>0</v>
      </c>
      <c r="AE148" s="129"/>
      <c r="AF148" s="129"/>
      <c r="AG148" s="129"/>
      <c r="AH148" s="129"/>
    </row>
  </sheetData>
  <mergeCells count="44">
    <mergeCell ref="F3:U3"/>
    <mergeCell ref="B7:F7"/>
    <mergeCell ref="E8:F8"/>
    <mergeCell ref="E9:F9"/>
    <mergeCell ref="E11:F11"/>
    <mergeCell ref="J11:L11"/>
    <mergeCell ref="C1:D1"/>
    <mergeCell ref="C2:D2"/>
    <mergeCell ref="C3:D3"/>
    <mergeCell ref="C4:D4"/>
    <mergeCell ref="C5:D5"/>
    <mergeCell ref="J10:L10"/>
    <mergeCell ref="B51:B56"/>
    <mergeCell ref="B69:C69"/>
    <mergeCell ref="B65:C65"/>
    <mergeCell ref="B57:B58"/>
    <mergeCell ref="B67:C67"/>
    <mergeCell ref="B63:C63"/>
    <mergeCell ref="E12:F12"/>
    <mergeCell ref="B18:C18"/>
    <mergeCell ref="E14:F14"/>
    <mergeCell ref="E10:F10"/>
    <mergeCell ref="E13:F13"/>
    <mergeCell ref="B143:B146"/>
    <mergeCell ref="B131:B142"/>
    <mergeCell ref="B119:B130"/>
    <mergeCell ref="B107:B118"/>
    <mergeCell ref="B95:B106"/>
    <mergeCell ref="J8:L8"/>
    <mergeCell ref="J9:L9"/>
    <mergeCell ref="J7:L7"/>
    <mergeCell ref="A63:A146"/>
    <mergeCell ref="A17:A58"/>
    <mergeCell ref="B33:B38"/>
    <mergeCell ref="B21:B26"/>
    <mergeCell ref="B14:C14"/>
    <mergeCell ref="B27:B32"/>
    <mergeCell ref="B17:C17"/>
    <mergeCell ref="B19:C19"/>
    <mergeCell ref="B20:C20"/>
    <mergeCell ref="B83:B94"/>
    <mergeCell ref="B71:B82"/>
    <mergeCell ref="B45:B50"/>
    <mergeCell ref="B39:B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showWhiteSpace="0" zoomScale="70" zoomScaleNormal="70" workbookViewId="0">
      <selection activeCell="C158" sqref="C158"/>
    </sheetView>
  </sheetViews>
  <sheetFormatPr defaultColWidth="15.09765625" defaultRowHeight="15" customHeight="1"/>
  <cols>
    <col min="1" max="1" width="8" style="5" customWidth="1"/>
    <col min="2" max="2" width="20.09765625" style="5" bestFit="1" customWidth="1"/>
    <col min="3" max="3" width="62.796875" style="5" bestFit="1" customWidth="1"/>
    <col min="4" max="4" width="14.3984375" style="5" customWidth="1"/>
    <col min="5" max="5" width="5.5" style="5" customWidth="1"/>
    <col min="6" max="6" width="5" style="5" bestFit="1" customWidth="1"/>
    <col min="7" max="36" width="5" style="5" customWidth="1"/>
    <col min="37" max="16384" width="15.09765625" style="5"/>
  </cols>
  <sheetData>
    <row r="1" spans="1:36" ht="66" customHeight="1">
      <c r="B1" s="90" t="s">
        <v>26</v>
      </c>
      <c r="C1" s="156" t="s">
        <v>307</v>
      </c>
      <c r="D1" s="157"/>
      <c r="E1" s="14"/>
      <c r="F1" s="14"/>
      <c r="G1" s="14"/>
      <c r="H1" s="14"/>
      <c r="I1" s="14"/>
      <c r="J1" s="14"/>
      <c r="K1" s="14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36" ht="16.8">
      <c r="B2" s="89" t="s">
        <v>24</v>
      </c>
      <c r="C2" s="158" t="s">
        <v>17</v>
      </c>
      <c r="D2" s="159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36" ht="16.5" customHeight="1">
      <c r="B3" s="89" t="s">
        <v>23</v>
      </c>
      <c r="C3" s="158" t="s">
        <v>358</v>
      </c>
      <c r="D3" s="159"/>
      <c r="E3" s="13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</row>
    <row r="4" spans="1:36" ht="16.8">
      <c r="B4" s="89" t="s">
        <v>20</v>
      </c>
      <c r="C4" s="160">
        <v>43553</v>
      </c>
      <c r="D4" s="161"/>
      <c r="E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</row>
    <row r="5" spans="1:36" ht="16.8">
      <c r="B5" s="89" t="s">
        <v>25</v>
      </c>
      <c r="C5" s="160">
        <v>43947</v>
      </c>
      <c r="D5" s="161"/>
      <c r="E5" s="126"/>
      <c r="F5" s="12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</row>
    <row r="6" spans="1:36" ht="15" customHeight="1">
      <c r="A6" s="38"/>
      <c r="B6" s="38"/>
      <c r="C6" s="15"/>
      <c r="D6" s="91"/>
      <c r="E6" s="16"/>
      <c r="I6" s="17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</row>
    <row r="7" spans="1:36" ht="16.8">
      <c r="B7" s="163" t="s">
        <v>21</v>
      </c>
      <c r="C7" s="164"/>
      <c r="D7" s="164"/>
      <c r="E7" s="164"/>
      <c r="F7" s="165"/>
      <c r="H7" s="18"/>
      <c r="I7" s="112"/>
      <c r="J7" s="140" t="s">
        <v>352</v>
      </c>
      <c r="K7" s="140"/>
      <c r="L7" s="140"/>
      <c r="M7" s="14"/>
      <c r="N7" s="14"/>
      <c r="O7" s="14"/>
      <c r="P7" s="14"/>
      <c r="Q7" s="14"/>
      <c r="R7" s="14"/>
      <c r="S7" s="14"/>
      <c r="T7" s="14"/>
      <c r="U7" s="14"/>
    </row>
    <row r="8" spans="1:36" ht="15" customHeight="1">
      <c r="B8" s="28" t="s">
        <v>22</v>
      </c>
      <c r="C8" s="10" t="s">
        <v>19</v>
      </c>
      <c r="D8" s="11" t="s">
        <v>10</v>
      </c>
      <c r="E8" s="166" t="s">
        <v>11</v>
      </c>
      <c r="F8" s="167"/>
      <c r="H8" s="18"/>
      <c r="I8" s="113"/>
      <c r="J8" s="139" t="s">
        <v>353</v>
      </c>
      <c r="K8" s="139"/>
      <c r="L8" s="139"/>
      <c r="M8" s="126"/>
      <c r="N8" s="126"/>
      <c r="O8" s="126"/>
      <c r="P8" s="126"/>
      <c r="Q8" s="126"/>
      <c r="R8" s="126"/>
      <c r="S8" s="126"/>
      <c r="T8" s="126"/>
      <c r="U8" s="126"/>
    </row>
    <row r="9" spans="1:36" ht="15" customHeight="1">
      <c r="B9" s="125">
        <v>1</v>
      </c>
      <c r="C9" s="9" t="s">
        <v>304</v>
      </c>
      <c r="D9" s="205">
        <f>SUMIF($D$68:$D$161,"Trung",$E$68:$AI$161) + SUMIF($D$68:$D$161,"Team",E68:AI161)/5</f>
        <v>55.4</v>
      </c>
      <c r="E9" s="152">
        <f>SUMIF($D$17:$D$63,"Trung", $F$17:$AC$63) + SUMIF($D$17:$D$63, "Team", $F$17:$AC$63)/5</f>
        <v>58.4</v>
      </c>
      <c r="F9" s="153"/>
      <c r="H9" s="18"/>
      <c r="I9" s="114"/>
      <c r="J9" s="139" t="s">
        <v>354</v>
      </c>
      <c r="K9" s="139"/>
      <c r="L9" s="139"/>
      <c r="M9" s="126"/>
      <c r="N9" s="126"/>
      <c r="O9" s="126"/>
      <c r="P9" s="126"/>
      <c r="Q9" s="126"/>
      <c r="R9" s="126"/>
      <c r="S9" s="126"/>
      <c r="T9" s="126"/>
      <c r="U9" s="126"/>
    </row>
    <row r="10" spans="1:36" ht="15" customHeight="1">
      <c r="B10" s="125">
        <v>2</v>
      </c>
      <c r="C10" s="9" t="s">
        <v>305</v>
      </c>
      <c r="D10" s="205">
        <f>SUMIF($D$68:$D$161,"Phước",$E$68:$AI$161) + SUMIF($D$68:$D$161,"Team",E68:AI161)/5</f>
        <v>58.4</v>
      </c>
      <c r="E10" s="152">
        <f>SUMIF($D$17:$D$63,"Phước", $F$17:$AC$63) + SUMIF($D$17:$D$63, "Team", $F$17:$AC$63)/5</f>
        <v>66.400000000000006</v>
      </c>
      <c r="F10" s="153"/>
      <c r="H10" s="18"/>
      <c r="I10" s="115"/>
      <c r="J10" s="139" t="s">
        <v>355</v>
      </c>
      <c r="K10" s="139"/>
      <c r="L10" s="139"/>
      <c r="M10" s="126"/>
      <c r="N10" s="126"/>
      <c r="O10" s="126"/>
      <c r="P10" s="126"/>
      <c r="Q10" s="126"/>
      <c r="R10" s="126"/>
      <c r="S10" s="126"/>
      <c r="T10" s="126"/>
      <c r="U10" s="126"/>
    </row>
    <row r="11" spans="1:36" ht="15" customHeight="1">
      <c r="B11" s="125">
        <v>3</v>
      </c>
      <c r="C11" s="9" t="s">
        <v>359</v>
      </c>
      <c r="D11" s="205">
        <f>SUMIF($D$68:$D$161,"Trin",$E$68:$AI$161) + SUMIF($D$68:$D$161,"Team",E68:AI161)/5 + SUMIF($D$68:$D$161,"Team Test",E68:AI161)/3</f>
        <v>27.066666666666666</v>
      </c>
      <c r="E11" s="152">
        <f>SUMIF($D$17:$D$63,"Trin", $F$17:$AC$63) + SUMIF($D$17:$D$63, "Team", $F$17:$AC$63)/5 + SUMIF($D$17:$D$63, "Team Test", $F$17:$AC$63)/3</f>
        <v>33.066666666666663</v>
      </c>
      <c r="F11" s="153"/>
      <c r="H11" s="18"/>
      <c r="I11" s="116"/>
      <c r="J11" s="139" t="s">
        <v>356</v>
      </c>
      <c r="K11" s="139"/>
      <c r="L11" s="139"/>
      <c r="M11" s="117"/>
      <c r="N11" s="126"/>
      <c r="O11" s="126"/>
      <c r="P11" s="126"/>
      <c r="Q11" s="126"/>
      <c r="R11" s="126"/>
      <c r="S11" s="126"/>
      <c r="T11" s="126"/>
      <c r="U11" s="126"/>
    </row>
    <row r="12" spans="1:36" ht="15" customHeight="1">
      <c r="B12" s="125">
        <v>4</v>
      </c>
      <c r="C12" s="9" t="s">
        <v>360</v>
      </c>
      <c r="D12" s="205">
        <f>SUMIF($D$68:$D$161,"Thiện",$E$68:$AI$161) + SUMIF($D$68:$D$161,"Team",E68:AI161)/5 + SUMIF($D$68:$D$161,"Team Test",E68:AI161)/3</f>
        <v>20.066666666666666</v>
      </c>
      <c r="E12" s="152">
        <f>SUMIF($D$17:$D$63,"Thiện", $F$17:$AC$63) + SUMIF($D$17:$D$63, "Team", $F$17:$AC$63)/5 + SUMIF($D$17:$D$63, "Team Test", $F$17:$AD$63)/3</f>
        <v>23.066666666666666</v>
      </c>
      <c r="F12" s="153"/>
      <c r="H12" s="18"/>
      <c r="I12" s="122"/>
      <c r="J12" s="122"/>
      <c r="K12" s="122"/>
      <c r="L12" s="122"/>
      <c r="M12" s="117"/>
      <c r="N12" s="126"/>
      <c r="O12" s="126"/>
      <c r="P12" s="126"/>
      <c r="Q12" s="126"/>
      <c r="R12" s="126"/>
      <c r="S12" s="126"/>
      <c r="T12" s="126"/>
      <c r="U12" s="126"/>
    </row>
    <row r="13" spans="1:36" ht="15" customHeight="1">
      <c r="B13" s="125">
        <v>5</v>
      </c>
      <c r="C13" s="9" t="s">
        <v>306</v>
      </c>
      <c r="D13" s="205">
        <f>SUMIF($D$68:$D$161,"Thẩm",$E$68:$AI$161) + SUMIF($D$68:$D$161,"Team",E68:AI161)/5 + SUMIF($D$68:$D$161,"Team Test",E68:AI161)/3</f>
        <v>21.066666666666666</v>
      </c>
      <c r="E13" s="152">
        <f>SUMIF($D$17:$D$63,"Thẩm", $F$17:$AC$63) + SUMIF($D$17:$D$63, "Team", $F$17:$AC$63)/5 + SUMIF($D$17:$D$63, "Team Test", $F$17:$AD$63)/3</f>
        <v>23.066666666666666</v>
      </c>
      <c r="F13" s="153"/>
      <c r="H13" s="18"/>
      <c r="I13" s="126"/>
      <c r="J13" s="20"/>
      <c r="K13" s="19"/>
      <c r="L13" s="19"/>
      <c r="M13" s="126"/>
      <c r="N13" s="126"/>
      <c r="O13" s="126"/>
      <c r="P13" s="126"/>
      <c r="Q13" s="126"/>
      <c r="R13" s="126"/>
      <c r="S13" s="126"/>
      <c r="T13" s="126"/>
      <c r="U13" s="126"/>
    </row>
    <row r="14" spans="1:36" ht="15" customHeight="1">
      <c r="B14" s="147" t="s">
        <v>3</v>
      </c>
      <c r="C14" s="148"/>
      <c r="D14" s="137">
        <f>SUM(D9:D13)</f>
        <v>182</v>
      </c>
      <c r="E14" s="154">
        <f>SUM(E9:F13)</f>
        <v>204</v>
      </c>
      <c r="F14" s="155"/>
    </row>
    <row r="16" spans="1:36" s="6" customFormat="1" ht="54.6">
      <c r="A16" s="21" t="s">
        <v>0</v>
      </c>
      <c r="B16" s="21" t="s">
        <v>1</v>
      </c>
      <c r="C16" s="21" t="s">
        <v>2</v>
      </c>
      <c r="D16" s="4" t="s">
        <v>361</v>
      </c>
      <c r="E16" s="4"/>
      <c r="F16" s="22" t="s">
        <v>11</v>
      </c>
      <c r="G16" s="138">
        <v>43919</v>
      </c>
      <c r="H16" s="138">
        <v>43920</v>
      </c>
      <c r="I16" s="138">
        <v>43921</v>
      </c>
      <c r="J16" s="138">
        <v>43922</v>
      </c>
      <c r="K16" s="138">
        <v>43923</v>
      </c>
      <c r="L16" s="138">
        <v>43924</v>
      </c>
      <c r="M16" s="138">
        <v>43925</v>
      </c>
      <c r="N16" s="138">
        <v>43926</v>
      </c>
      <c r="O16" s="138">
        <v>43927</v>
      </c>
      <c r="P16" s="138">
        <v>43928</v>
      </c>
      <c r="Q16" s="138">
        <v>43929</v>
      </c>
      <c r="R16" s="138">
        <v>43930</v>
      </c>
      <c r="S16" s="138">
        <v>43931</v>
      </c>
      <c r="T16" s="138">
        <v>43932</v>
      </c>
      <c r="U16" s="138">
        <v>43933</v>
      </c>
      <c r="V16" s="138">
        <v>43934</v>
      </c>
      <c r="W16" s="138">
        <v>43935</v>
      </c>
      <c r="X16" s="138">
        <v>43936</v>
      </c>
      <c r="Y16" s="138">
        <v>43937</v>
      </c>
      <c r="Z16" s="138">
        <v>43938</v>
      </c>
      <c r="AA16" s="138">
        <v>43939</v>
      </c>
      <c r="AB16" s="138">
        <v>43940</v>
      </c>
      <c r="AC16" s="138">
        <v>43941</v>
      </c>
      <c r="AD16" s="138">
        <v>43942</v>
      </c>
      <c r="AE16" s="138">
        <v>43943</v>
      </c>
      <c r="AF16" s="138">
        <v>43944</v>
      </c>
      <c r="AG16" s="138">
        <v>43945</v>
      </c>
      <c r="AH16" s="138">
        <v>43946</v>
      </c>
      <c r="AI16" s="138">
        <v>43947</v>
      </c>
      <c r="AJ16" s="138">
        <v>43948</v>
      </c>
    </row>
    <row r="17" spans="1:36" ht="15" customHeight="1">
      <c r="A17" s="143">
        <v>2</v>
      </c>
      <c r="B17" s="149" t="s">
        <v>103</v>
      </c>
      <c r="C17" s="149"/>
      <c r="D17" s="124" t="s">
        <v>5</v>
      </c>
      <c r="E17" s="129"/>
      <c r="F17" s="124">
        <v>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08"/>
      <c r="W17" s="108"/>
      <c r="X17" s="108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4"/>
    </row>
    <row r="18" spans="1:36" ht="15" customHeight="1">
      <c r="A18" s="144"/>
      <c r="B18" s="149" t="s">
        <v>105</v>
      </c>
      <c r="C18" s="149"/>
      <c r="D18" s="124" t="s">
        <v>308</v>
      </c>
      <c r="E18" s="129"/>
      <c r="F18" s="124">
        <v>8</v>
      </c>
      <c r="G18" s="132"/>
      <c r="H18" s="132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108"/>
      <c r="X18" s="8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4"/>
    </row>
    <row r="19" spans="1:36" ht="15" customHeight="1">
      <c r="A19" s="144"/>
      <c r="B19" s="149" t="s">
        <v>152</v>
      </c>
      <c r="C19" s="149"/>
      <c r="D19" s="124" t="s">
        <v>362</v>
      </c>
      <c r="E19" s="108"/>
      <c r="F19" s="124">
        <v>8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8"/>
      <c r="X19" s="8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4"/>
    </row>
    <row r="20" spans="1:36" ht="15" customHeight="1">
      <c r="A20" s="144"/>
      <c r="B20" s="146" t="s">
        <v>7</v>
      </c>
      <c r="C20" s="124" t="s">
        <v>347</v>
      </c>
      <c r="D20" s="124" t="s">
        <v>346</v>
      </c>
      <c r="E20" s="23"/>
      <c r="F20" s="124">
        <v>4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08"/>
      <c r="W20" s="108"/>
      <c r="X20" s="108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4"/>
    </row>
    <row r="21" spans="1:36" ht="15" customHeight="1">
      <c r="A21" s="144"/>
      <c r="B21" s="146"/>
      <c r="C21" s="124" t="s">
        <v>366</v>
      </c>
      <c r="D21" s="124" t="s">
        <v>308</v>
      </c>
      <c r="E21" s="23"/>
      <c r="F21" s="124">
        <v>4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08"/>
      <c r="W21" s="108"/>
      <c r="X21" s="108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4"/>
    </row>
    <row r="22" spans="1:36" ht="15" customHeight="1">
      <c r="A22" s="144"/>
      <c r="B22" s="146"/>
      <c r="C22" s="124" t="s">
        <v>348</v>
      </c>
      <c r="D22" s="124" t="s">
        <v>346</v>
      </c>
      <c r="E22" s="23"/>
      <c r="F22" s="124">
        <v>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</row>
    <row r="23" spans="1:36" ht="15" customHeight="1">
      <c r="A23" s="144"/>
      <c r="B23" s="146"/>
      <c r="C23" s="124" t="s">
        <v>349</v>
      </c>
      <c r="D23" s="124" t="s">
        <v>308</v>
      </c>
      <c r="E23" s="23"/>
      <c r="F23" s="124">
        <v>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4"/>
    </row>
    <row r="24" spans="1:36" ht="15" customHeight="1">
      <c r="A24" s="144"/>
      <c r="B24" s="146"/>
      <c r="C24" s="124" t="s">
        <v>367</v>
      </c>
      <c r="D24" s="124" t="s">
        <v>346</v>
      </c>
      <c r="E24" s="23"/>
      <c r="F24" s="124">
        <v>4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4"/>
    </row>
    <row r="25" spans="1:36" ht="15" customHeight="1">
      <c r="A25" s="144"/>
      <c r="B25" s="146"/>
      <c r="C25" s="124" t="s">
        <v>368</v>
      </c>
      <c r="D25" s="124" t="s">
        <v>308</v>
      </c>
      <c r="E25" s="23"/>
      <c r="F25" s="124">
        <v>4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4"/>
    </row>
    <row r="26" spans="1:36" ht="15" customHeight="1">
      <c r="A26" s="144"/>
      <c r="B26" s="146"/>
      <c r="C26" s="124" t="s">
        <v>369</v>
      </c>
      <c r="D26" s="124" t="s">
        <v>346</v>
      </c>
      <c r="E26" s="23"/>
      <c r="F26" s="124">
        <v>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</row>
    <row r="27" spans="1:36" ht="15" customHeight="1">
      <c r="A27" s="144"/>
      <c r="B27" s="146" t="s">
        <v>13</v>
      </c>
      <c r="C27" s="124" t="s">
        <v>370</v>
      </c>
      <c r="D27" s="124" t="s">
        <v>364</v>
      </c>
      <c r="E27" s="108"/>
      <c r="F27" s="124">
        <v>3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</row>
    <row r="28" spans="1:36" ht="15" customHeight="1">
      <c r="A28" s="144"/>
      <c r="B28" s="146"/>
      <c r="C28" s="124" t="s">
        <v>371</v>
      </c>
      <c r="D28" s="124" t="s">
        <v>365</v>
      </c>
      <c r="E28" s="108"/>
      <c r="F28" s="124">
        <v>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</row>
    <row r="29" spans="1:36" ht="15" customHeight="1">
      <c r="A29" s="144"/>
      <c r="B29" s="146"/>
      <c r="C29" s="124" t="s">
        <v>372</v>
      </c>
      <c r="D29" s="124" t="s">
        <v>345</v>
      </c>
      <c r="E29" s="108"/>
      <c r="F29" s="124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/>
    </row>
    <row r="30" spans="1:36" ht="15" customHeight="1">
      <c r="A30" s="144"/>
      <c r="B30" s="146"/>
      <c r="C30" s="124" t="s">
        <v>373</v>
      </c>
      <c r="D30" s="124" t="s">
        <v>364</v>
      </c>
      <c r="E30" s="108"/>
      <c r="F30" s="124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4"/>
    </row>
    <row r="31" spans="1:36" ht="15" customHeight="1">
      <c r="A31" s="144"/>
      <c r="B31" s="146"/>
      <c r="C31" s="124" t="s">
        <v>374</v>
      </c>
      <c r="D31" s="124" t="s">
        <v>365</v>
      </c>
      <c r="E31" s="108"/>
      <c r="F31" s="124">
        <v>3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4"/>
    </row>
    <row r="32" spans="1:36" ht="15" customHeight="1">
      <c r="A32" s="144"/>
      <c r="B32" s="146"/>
      <c r="C32" s="124" t="s">
        <v>375</v>
      </c>
      <c r="D32" s="124" t="s">
        <v>345</v>
      </c>
      <c r="E32" s="108"/>
      <c r="F32" s="124">
        <v>3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/>
    </row>
    <row r="33" spans="1:36" ht="15" customHeight="1">
      <c r="A33" s="144"/>
      <c r="B33" s="146"/>
      <c r="C33" s="124" t="s">
        <v>376</v>
      </c>
      <c r="D33" s="124" t="s">
        <v>364</v>
      </c>
      <c r="E33" s="129"/>
      <c r="F33" s="124">
        <v>4</v>
      </c>
      <c r="G33" s="132"/>
      <c r="H33" s="132"/>
      <c r="I33" s="132"/>
      <c r="J33" s="132"/>
      <c r="K33" s="132"/>
      <c r="L33" s="132"/>
      <c r="M33" s="132"/>
      <c r="N33" s="132"/>
      <c r="O33" s="132"/>
      <c r="P33" s="8"/>
      <c r="Q33" s="8"/>
      <c r="R33" s="8"/>
      <c r="S33" s="8"/>
      <c r="T33" s="8"/>
      <c r="U33" s="8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</row>
    <row r="34" spans="1:36" ht="15" customHeight="1">
      <c r="A34" s="144"/>
      <c r="B34" s="146" t="s">
        <v>27</v>
      </c>
      <c r="C34" s="124" t="s">
        <v>377</v>
      </c>
      <c r="D34" s="124" t="s">
        <v>346</v>
      </c>
      <c r="E34" s="23"/>
      <c r="F34" s="124">
        <v>8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4"/>
    </row>
    <row r="35" spans="1:36" ht="15" customHeight="1">
      <c r="A35" s="144"/>
      <c r="B35" s="146"/>
      <c r="C35" s="124" t="s">
        <v>378</v>
      </c>
      <c r="D35" s="124" t="s">
        <v>308</v>
      </c>
      <c r="E35" s="23"/>
      <c r="F35" s="124">
        <v>8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/>
    </row>
    <row r="36" spans="1:36" ht="15" customHeight="1">
      <c r="A36" s="144"/>
      <c r="B36" s="146"/>
      <c r="C36" s="124" t="s">
        <v>379</v>
      </c>
      <c r="D36" s="124" t="s">
        <v>346</v>
      </c>
      <c r="E36" s="23"/>
      <c r="F36" s="124">
        <v>8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4"/>
    </row>
    <row r="37" spans="1:36" ht="15" customHeight="1">
      <c r="A37" s="144"/>
      <c r="B37" s="146"/>
      <c r="C37" s="124" t="s">
        <v>380</v>
      </c>
      <c r="D37" s="124" t="s">
        <v>308</v>
      </c>
      <c r="E37" s="23"/>
      <c r="F37" s="124">
        <v>8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4"/>
    </row>
    <row r="38" spans="1:36" ht="15" customHeight="1">
      <c r="A38" s="144"/>
      <c r="B38" s="146"/>
      <c r="C38" s="124" t="s">
        <v>381</v>
      </c>
      <c r="D38" s="124" t="s">
        <v>346</v>
      </c>
      <c r="E38" s="23"/>
      <c r="F38" s="124">
        <v>8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/>
    </row>
    <row r="39" spans="1:36" ht="15" customHeight="1">
      <c r="A39" s="144"/>
      <c r="B39" s="146"/>
      <c r="C39" s="124" t="s">
        <v>382</v>
      </c>
      <c r="D39" s="124" t="s">
        <v>308</v>
      </c>
      <c r="E39" s="23"/>
      <c r="F39" s="124">
        <v>8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4"/>
    </row>
    <row r="40" spans="1:36" ht="15" customHeight="1">
      <c r="A40" s="144"/>
      <c r="B40" s="146"/>
      <c r="C40" s="124" t="s">
        <v>383</v>
      </c>
      <c r="D40" s="124" t="s">
        <v>346</v>
      </c>
      <c r="E40" s="23"/>
      <c r="F40" s="124">
        <v>8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4"/>
    </row>
    <row r="41" spans="1:36" ht="15" customHeight="1">
      <c r="A41" s="144"/>
      <c r="B41" s="146" t="s">
        <v>28</v>
      </c>
      <c r="C41" s="124" t="s">
        <v>384</v>
      </c>
      <c r="D41" s="124" t="s">
        <v>364</v>
      </c>
      <c r="E41" s="23"/>
      <c r="F41" s="124">
        <v>4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/>
    </row>
    <row r="42" spans="1:36" ht="15" customHeight="1">
      <c r="A42" s="144"/>
      <c r="B42" s="146"/>
      <c r="C42" s="124" t="s">
        <v>385</v>
      </c>
      <c r="D42" s="124" t="s">
        <v>365</v>
      </c>
      <c r="E42" s="23"/>
      <c r="F42" s="124">
        <v>4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129"/>
      <c r="W42" s="129"/>
      <c r="X42" s="129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4"/>
    </row>
    <row r="43" spans="1:36" ht="15" customHeight="1">
      <c r="A43" s="144"/>
      <c r="B43" s="146"/>
      <c r="C43" s="124" t="s">
        <v>386</v>
      </c>
      <c r="D43" s="124" t="s">
        <v>345</v>
      </c>
      <c r="E43" s="23"/>
      <c r="F43" s="124">
        <v>4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129"/>
      <c r="W43" s="129"/>
      <c r="X43" s="129"/>
      <c r="Y43" s="33"/>
      <c r="Z43" s="33"/>
      <c r="AA43" s="33"/>
      <c r="AB43" s="34"/>
      <c r="AC43" s="33"/>
      <c r="AD43" s="33"/>
      <c r="AE43" s="33"/>
      <c r="AF43" s="33"/>
      <c r="AG43" s="33"/>
      <c r="AH43" s="33"/>
      <c r="AI43" s="33"/>
      <c r="AJ43" s="34"/>
    </row>
    <row r="44" spans="1:36" ht="15" customHeight="1">
      <c r="A44" s="144"/>
      <c r="B44" s="146"/>
      <c r="C44" s="124" t="s">
        <v>387</v>
      </c>
      <c r="D44" s="124" t="s">
        <v>364</v>
      </c>
      <c r="E44" s="23"/>
      <c r="F44" s="124">
        <v>4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129"/>
      <c r="W44" s="129"/>
      <c r="X44" s="129"/>
      <c r="Y44" s="33"/>
      <c r="Z44" s="33"/>
      <c r="AA44" s="33"/>
      <c r="AB44" s="34"/>
      <c r="AC44" s="33"/>
      <c r="AD44" s="33"/>
      <c r="AE44" s="33"/>
      <c r="AF44" s="33"/>
      <c r="AG44" s="33"/>
      <c r="AH44" s="33"/>
      <c r="AI44" s="33"/>
      <c r="AJ44" s="34"/>
    </row>
    <row r="45" spans="1:36" ht="15" customHeight="1">
      <c r="A45" s="144"/>
      <c r="B45" s="146"/>
      <c r="C45" s="124" t="s">
        <v>388</v>
      </c>
      <c r="D45" s="124" t="s">
        <v>365</v>
      </c>
      <c r="E45" s="23"/>
      <c r="F45" s="124">
        <v>4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129"/>
      <c r="W45" s="129"/>
      <c r="X45" s="129"/>
      <c r="Y45" s="33"/>
      <c r="Z45" s="33"/>
      <c r="AA45" s="33"/>
      <c r="AB45" s="34"/>
      <c r="AC45" s="33"/>
      <c r="AD45" s="33"/>
      <c r="AE45" s="33"/>
      <c r="AF45" s="33"/>
      <c r="AG45" s="33"/>
      <c r="AH45" s="33"/>
      <c r="AI45" s="33"/>
      <c r="AJ45" s="34"/>
    </row>
    <row r="46" spans="1:36" ht="15" customHeight="1">
      <c r="A46" s="144"/>
      <c r="B46" s="146"/>
      <c r="C46" s="124" t="s">
        <v>389</v>
      </c>
      <c r="D46" s="124" t="s">
        <v>345</v>
      </c>
      <c r="E46" s="23"/>
      <c r="F46" s="124">
        <v>4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129"/>
      <c r="W46" s="129"/>
      <c r="X46" s="129"/>
      <c r="Y46" s="33"/>
      <c r="Z46" s="33"/>
      <c r="AA46" s="33"/>
      <c r="AB46" s="34"/>
      <c r="AC46" s="33"/>
      <c r="AD46" s="33"/>
      <c r="AE46" s="33"/>
      <c r="AF46" s="33"/>
      <c r="AG46" s="33"/>
      <c r="AH46" s="33"/>
      <c r="AI46" s="33"/>
      <c r="AJ46" s="34"/>
    </row>
    <row r="47" spans="1:36" ht="15" customHeight="1">
      <c r="A47" s="144"/>
      <c r="B47" s="146"/>
      <c r="C47" s="124" t="s">
        <v>390</v>
      </c>
      <c r="D47" s="124" t="s">
        <v>364</v>
      </c>
      <c r="E47" s="82"/>
      <c r="F47" s="124">
        <v>4</v>
      </c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8"/>
      <c r="S47" s="8"/>
      <c r="T47" s="8"/>
      <c r="U47" s="8"/>
      <c r="V47" s="129"/>
      <c r="W47" s="129"/>
      <c r="X47" s="129"/>
      <c r="Y47" s="33"/>
      <c r="Z47" s="33"/>
      <c r="AA47" s="33"/>
      <c r="AB47" s="34"/>
      <c r="AC47" s="33"/>
      <c r="AD47" s="33"/>
      <c r="AE47" s="33"/>
      <c r="AF47" s="33"/>
      <c r="AG47" s="33"/>
      <c r="AH47" s="33"/>
      <c r="AI47" s="33"/>
      <c r="AJ47" s="34"/>
    </row>
    <row r="48" spans="1:36" ht="15" customHeight="1">
      <c r="A48" s="144"/>
      <c r="B48" s="146" t="s">
        <v>134</v>
      </c>
      <c r="C48" s="124" t="s">
        <v>391</v>
      </c>
      <c r="D48" s="124" t="s">
        <v>346</v>
      </c>
      <c r="E48" s="23"/>
      <c r="F48" s="124">
        <v>4</v>
      </c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8"/>
      <c r="T48" s="8"/>
      <c r="U48" s="8"/>
      <c r="V48" s="33"/>
      <c r="W48" s="33"/>
      <c r="X48" s="33"/>
      <c r="Y48" s="33"/>
      <c r="Z48" s="33"/>
      <c r="AA48" s="33"/>
      <c r="AB48" s="34"/>
      <c r="AC48" s="33"/>
      <c r="AD48" s="33"/>
      <c r="AE48" s="33"/>
      <c r="AF48" s="33"/>
      <c r="AG48" s="33"/>
      <c r="AH48" s="33"/>
      <c r="AI48" s="33"/>
      <c r="AJ48" s="34"/>
    </row>
    <row r="49" spans="1:36" ht="15" customHeight="1">
      <c r="A49" s="144"/>
      <c r="B49" s="146"/>
      <c r="C49" s="124" t="s">
        <v>392</v>
      </c>
      <c r="D49" s="124" t="s">
        <v>308</v>
      </c>
      <c r="E49" s="23"/>
      <c r="F49" s="124">
        <v>4</v>
      </c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8"/>
      <c r="T49" s="8"/>
      <c r="U49" s="8"/>
      <c r="V49" s="33"/>
      <c r="W49" s="33"/>
      <c r="X49" s="33"/>
      <c r="Y49" s="33"/>
      <c r="Z49" s="33"/>
      <c r="AA49" s="33"/>
      <c r="AB49" s="34"/>
      <c r="AC49" s="33"/>
      <c r="AD49" s="33"/>
      <c r="AE49" s="33"/>
      <c r="AF49" s="33"/>
      <c r="AG49" s="33"/>
      <c r="AH49" s="33"/>
      <c r="AI49" s="33"/>
      <c r="AJ49" s="34"/>
    </row>
    <row r="50" spans="1:36" ht="15" customHeight="1">
      <c r="A50" s="144"/>
      <c r="B50" s="146"/>
      <c r="C50" s="124" t="s">
        <v>393</v>
      </c>
      <c r="D50" s="124" t="s">
        <v>346</v>
      </c>
      <c r="E50" s="23"/>
      <c r="F50" s="124">
        <v>4</v>
      </c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8"/>
      <c r="T50" s="8"/>
      <c r="U50" s="8"/>
      <c r="V50" s="33"/>
      <c r="W50" s="33"/>
      <c r="X50" s="33"/>
      <c r="Y50" s="33"/>
      <c r="Z50" s="33"/>
      <c r="AA50" s="33"/>
      <c r="AB50" s="33"/>
      <c r="AC50" s="33"/>
      <c r="AD50" s="34"/>
      <c r="AE50" s="34"/>
      <c r="AF50" s="33"/>
      <c r="AG50" s="33"/>
      <c r="AH50" s="33"/>
      <c r="AI50" s="33"/>
      <c r="AJ50" s="34"/>
    </row>
    <row r="51" spans="1:36" ht="15" customHeight="1">
      <c r="A51" s="144"/>
      <c r="B51" s="146"/>
      <c r="C51" s="124" t="s">
        <v>394</v>
      </c>
      <c r="D51" s="124" t="s">
        <v>308</v>
      </c>
      <c r="E51" s="23"/>
      <c r="F51" s="124">
        <v>4</v>
      </c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8"/>
      <c r="T51" s="8"/>
      <c r="U51" s="8"/>
      <c r="V51" s="33"/>
      <c r="W51" s="33"/>
      <c r="X51" s="33"/>
      <c r="Y51" s="33"/>
      <c r="Z51" s="33"/>
      <c r="AA51" s="33"/>
      <c r="AB51" s="33"/>
      <c r="AC51" s="33"/>
      <c r="AD51" s="34"/>
      <c r="AE51" s="34"/>
      <c r="AF51" s="33"/>
      <c r="AG51" s="33"/>
      <c r="AH51" s="33"/>
      <c r="AI51" s="33"/>
      <c r="AJ51" s="34"/>
    </row>
    <row r="52" spans="1:36" ht="15" customHeight="1">
      <c r="A52" s="144"/>
      <c r="B52" s="146"/>
      <c r="C52" s="124" t="s">
        <v>395</v>
      </c>
      <c r="D52" s="124" t="s">
        <v>346</v>
      </c>
      <c r="E52" s="23"/>
      <c r="F52" s="124">
        <v>4</v>
      </c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8"/>
      <c r="T52" s="8"/>
      <c r="U52" s="8"/>
      <c r="V52" s="33"/>
      <c r="W52" s="33"/>
      <c r="X52" s="33"/>
      <c r="Y52" s="33"/>
      <c r="Z52" s="33"/>
      <c r="AA52" s="33"/>
      <c r="AB52" s="33"/>
      <c r="AC52" s="33"/>
      <c r="AD52" s="34"/>
      <c r="AE52" s="34"/>
      <c r="AF52" s="33"/>
      <c r="AG52" s="33"/>
      <c r="AH52" s="33"/>
      <c r="AI52" s="33"/>
      <c r="AJ52" s="34"/>
    </row>
    <row r="53" spans="1:36" ht="15" customHeight="1">
      <c r="A53" s="144"/>
      <c r="B53" s="146"/>
      <c r="C53" s="124" t="s">
        <v>396</v>
      </c>
      <c r="D53" s="124" t="s">
        <v>308</v>
      </c>
      <c r="E53" s="23"/>
      <c r="F53" s="124">
        <v>4</v>
      </c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8"/>
      <c r="U53" s="8"/>
      <c r="V53" s="33"/>
      <c r="W53" s="33"/>
      <c r="X53" s="33"/>
      <c r="Y53" s="33"/>
      <c r="Z53" s="33"/>
      <c r="AA53" s="33"/>
      <c r="AB53" s="33"/>
      <c r="AC53" s="33"/>
      <c r="AD53" s="34"/>
      <c r="AE53" s="34"/>
      <c r="AF53" s="33"/>
      <c r="AG53" s="33"/>
      <c r="AH53" s="33"/>
      <c r="AI53" s="33"/>
      <c r="AJ53" s="34"/>
    </row>
    <row r="54" spans="1:36" ht="15" customHeight="1">
      <c r="A54" s="144"/>
      <c r="B54" s="146"/>
      <c r="C54" s="124" t="s">
        <v>397</v>
      </c>
      <c r="D54" s="124" t="s">
        <v>346</v>
      </c>
      <c r="E54" s="23"/>
      <c r="F54" s="124">
        <v>4</v>
      </c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8"/>
      <c r="U54" s="8"/>
      <c r="V54" s="33"/>
      <c r="W54" s="33"/>
      <c r="X54" s="33"/>
      <c r="Y54" s="33"/>
      <c r="Z54" s="33"/>
      <c r="AA54" s="33"/>
      <c r="AB54" s="33"/>
      <c r="AC54" s="33"/>
      <c r="AD54" s="34"/>
      <c r="AE54" s="34"/>
      <c r="AF54" s="33"/>
      <c r="AG54" s="33"/>
      <c r="AH54" s="33"/>
      <c r="AI54" s="33"/>
      <c r="AJ54" s="34"/>
    </row>
    <row r="55" spans="1:36" ht="15" customHeight="1">
      <c r="A55" s="144"/>
      <c r="B55" s="146" t="s">
        <v>298</v>
      </c>
      <c r="C55" s="124" t="s">
        <v>398</v>
      </c>
      <c r="D55" s="124" t="s">
        <v>364</v>
      </c>
      <c r="E55" s="23"/>
      <c r="F55" s="124">
        <v>2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33"/>
      <c r="W55" s="33"/>
      <c r="X55" s="33"/>
      <c r="Y55" s="33"/>
      <c r="Z55" s="33"/>
      <c r="AA55" s="33"/>
      <c r="AB55" s="33"/>
      <c r="AC55" s="33"/>
      <c r="AD55" s="34"/>
      <c r="AE55" s="34"/>
      <c r="AF55" s="33"/>
      <c r="AG55" s="33"/>
      <c r="AH55" s="33"/>
      <c r="AI55" s="33"/>
      <c r="AJ55" s="34"/>
    </row>
    <row r="56" spans="1:36" ht="15" customHeight="1">
      <c r="A56" s="144"/>
      <c r="B56" s="146"/>
      <c r="C56" s="124" t="s">
        <v>399</v>
      </c>
      <c r="D56" s="124" t="s">
        <v>365</v>
      </c>
      <c r="E56" s="23"/>
      <c r="F56" s="124">
        <v>2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33"/>
      <c r="W56" s="33"/>
      <c r="X56" s="33"/>
      <c r="Y56" s="33"/>
      <c r="Z56" s="33"/>
      <c r="AA56" s="33"/>
      <c r="AB56" s="33"/>
      <c r="AC56" s="33"/>
      <c r="AD56" s="34"/>
      <c r="AE56" s="34"/>
      <c r="AF56" s="33"/>
      <c r="AG56" s="33"/>
      <c r="AH56" s="33"/>
      <c r="AI56" s="33"/>
      <c r="AJ56" s="34"/>
    </row>
    <row r="57" spans="1:36" ht="15" customHeight="1">
      <c r="A57" s="144"/>
      <c r="B57" s="146"/>
      <c r="C57" s="124" t="s">
        <v>400</v>
      </c>
      <c r="D57" s="124" t="s">
        <v>345</v>
      </c>
      <c r="E57" s="23"/>
      <c r="F57" s="124">
        <v>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33"/>
      <c r="W57" s="33"/>
      <c r="X57" s="33"/>
      <c r="Y57" s="33"/>
      <c r="Z57" s="33"/>
      <c r="AA57" s="33"/>
      <c r="AB57" s="33"/>
      <c r="AC57" s="33"/>
      <c r="AD57" s="34"/>
      <c r="AE57" s="34"/>
      <c r="AF57" s="33"/>
      <c r="AG57" s="33"/>
      <c r="AH57" s="33"/>
      <c r="AI57" s="33"/>
      <c r="AJ57" s="34"/>
    </row>
    <row r="58" spans="1:36" ht="15" customHeight="1">
      <c r="A58" s="144"/>
      <c r="B58" s="146"/>
      <c r="C58" s="124" t="s">
        <v>401</v>
      </c>
      <c r="D58" s="124" t="s">
        <v>364</v>
      </c>
      <c r="E58" s="23"/>
      <c r="F58" s="124">
        <v>2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4"/>
      <c r="AG58" s="34"/>
      <c r="AH58" s="34"/>
      <c r="AI58" s="33"/>
      <c r="AJ58" s="34"/>
    </row>
    <row r="59" spans="1:36" ht="15" customHeight="1">
      <c r="A59" s="144"/>
      <c r="B59" s="146"/>
      <c r="C59" s="124" t="s">
        <v>402</v>
      </c>
      <c r="D59" s="124" t="s">
        <v>365</v>
      </c>
      <c r="E59" s="23"/>
      <c r="F59" s="124">
        <v>2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4"/>
      <c r="AG59" s="34"/>
      <c r="AH59" s="34"/>
      <c r="AI59" s="33"/>
      <c r="AJ59" s="34"/>
    </row>
    <row r="60" spans="1:36" ht="15" customHeight="1">
      <c r="A60" s="144"/>
      <c r="B60" s="146"/>
      <c r="C60" s="124" t="s">
        <v>403</v>
      </c>
      <c r="D60" s="124" t="s">
        <v>345</v>
      </c>
      <c r="E60" s="23"/>
      <c r="F60" s="124">
        <v>2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4"/>
      <c r="AG60" s="34"/>
      <c r="AH60" s="34"/>
      <c r="AI60" s="33"/>
      <c r="AJ60" s="34"/>
    </row>
    <row r="61" spans="1:36" ht="15" customHeight="1">
      <c r="A61" s="144"/>
      <c r="B61" s="146"/>
      <c r="C61" s="124" t="s">
        <v>404</v>
      </c>
      <c r="D61" s="124" t="s">
        <v>364</v>
      </c>
      <c r="E61" s="23"/>
      <c r="F61" s="124">
        <v>2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4"/>
    </row>
    <row r="62" spans="1:36" ht="18" customHeight="1">
      <c r="A62" s="144"/>
      <c r="B62" s="143" t="s">
        <v>14</v>
      </c>
      <c r="C62" s="108" t="s">
        <v>215</v>
      </c>
      <c r="D62" s="124" t="s">
        <v>5</v>
      </c>
      <c r="E62" s="23"/>
      <c r="F62" s="124">
        <v>4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4"/>
    </row>
    <row r="63" spans="1:36" ht="18" customHeight="1">
      <c r="A63" s="145"/>
      <c r="B63" s="145"/>
      <c r="C63" s="108" t="s">
        <v>15</v>
      </c>
      <c r="D63" s="124" t="s">
        <v>5</v>
      </c>
      <c r="E63" s="108"/>
      <c r="F63" s="124">
        <v>4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4"/>
    </row>
    <row r="64" spans="1:36" ht="15" customHeight="1">
      <c r="B64" s="1"/>
      <c r="D64" s="2" t="s">
        <v>16</v>
      </c>
      <c r="E64" s="2"/>
      <c r="F64" s="2">
        <f t="shared" ref="F64:AC64" si="0">SUM(F17:F63)</f>
        <v>204</v>
      </c>
      <c r="G64" s="2">
        <f t="shared" si="0"/>
        <v>0</v>
      </c>
      <c r="H64" s="2">
        <f t="shared" si="0"/>
        <v>0</v>
      </c>
      <c r="I64" s="2">
        <f t="shared" si="0"/>
        <v>0</v>
      </c>
      <c r="J64" s="2">
        <f t="shared" si="0"/>
        <v>0</v>
      </c>
      <c r="K64" s="2">
        <f t="shared" si="0"/>
        <v>0</v>
      </c>
      <c r="L64" s="2">
        <f t="shared" si="0"/>
        <v>0</v>
      </c>
      <c r="M64" s="2">
        <f t="shared" si="0"/>
        <v>0</v>
      </c>
      <c r="N64" s="2">
        <f t="shared" si="0"/>
        <v>0</v>
      </c>
      <c r="O64" s="2">
        <f t="shared" si="0"/>
        <v>0</v>
      </c>
      <c r="P64" s="2">
        <f t="shared" si="0"/>
        <v>0</v>
      </c>
      <c r="Q64" s="2">
        <f t="shared" si="0"/>
        <v>0</v>
      </c>
      <c r="R64" s="2">
        <f t="shared" si="0"/>
        <v>0</v>
      </c>
      <c r="S64" s="2">
        <f t="shared" si="0"/>
        <v>0</v>
      </c>
      <c r="T64" s="2">
        <f t="shared" si="0"/>
        <v>0</v>
      </c>
      <c r="U64" s="2">
        <f t="shared" si="0"/>
        <v>0</v>
      </c>
      <c r="V64" s="2">
        <f t="shared" si="0"/>
        <v>0</v>
      </c>
      <c r="W64" s="2">
        <f t="shared" si="0"/>
        <v>0</v>
      </c>
      <c r="X64" s="2">
        <f t="shared" si="0"/>
        <v>0</v>
      </c>
      <c r="Y64" s="2">
        <f t="shared" si="0"/>
        <v>0</v>
      </c>
      <c r="Z64" s="2">
        <f t="shared" si="0"/>
        <v>0</v>
      </c>
      <c r="AA64" s="2">
        <f t="shared" si="0"/>
        <v>0</v>
      </c>
      <c r="AB64" s="2">
        <f t="shared" si="0"/>
        <v>0</v>
      </c>
      <c r="AC64" s="2">
        <f t="shared" si="0"/>
        <v>0</v>
      </c>
      <c r="AD64" s="2">
        <f t="shared" ref="AD64" si="1">SUM(AD17:AD63)</f>
        <v>0</v>
      </c>
      <c r="AE64" s="2">
        <f t="shared" ref="AE64" si="2">SUM(AE17:AE63)</f>
        <v>0</v>
      </c>
      <c r="AF64" s="2">
        <f t="shared" ref="AF64" si="3">SUM(AF17:AF63)</f>
        <v>0</v>
      </c>
      <c r="AG64" s="2">
        <f t="shared" ref="AG64" si="4">SUM(AG17:AG63)</f>
        <v>0</v>
      </c>
      <c r="AH64" s="2">
        <f t="shared" ref="AH64" si="5">SUM(AH17:AH63)</f>
        <v>0</v>
      </c>
      <c r="AI64" s="2">
        <f t="shared" ref="AI64" si="6">SUM(AI17:AI63)</f>
        <v>0</v>
      </c>
      <c r="AJ64" s="2">
        <f t="shared" ref="AJ64" si="7">SUM(AJ17:AJ63)</f>
        <v>0</v>
      </c>
    </row>
    <row r="65" spans="1:36" ht="23.2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35"/>
      <c r="W65" s="35"/>
      <c r="X65" s="35"/>
      <c r="Y65" s="35"/>
      <c r="Z65" s="35"/>
      <c r="AA65" s="35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ht="6.75" hidden="1" customHeight="1">
      <c r="A66" s="9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5"/>
      <c r="W66" s="35"/>
      <c r="X66" s="35"/>
      <c r="Y66" s="35"/>
      <c r="Z66" s="35"/>
      <c r="AA66" s="35"/>
      <c r="AB66" s="36"/>
      <c r="AC66" s="36"/>
      <c r="AD66" s="36"/>
      <c r="AE66" s="36"/>
      <c r="AF66" s="36"/>
      <c r="AG66" s="36"/>
      <c r="AH66" s="36"/>
      <c r="AI66" s="36"/>
      <c r="AJ66" s="36"/>
    </row>
    <row r="67" spans="1:36" ht="56.25" customHeight="1">
      <c r="A67" s="21" t="s">
        <v>0</v>
      </c>
      <c r="B67" s="21" t="s">
        <v>1</v>
      </c>
      <c r="C67" s="21" t="s">
        <v>2</v>
      </c>
      <c r="D67" s="4" t="s">
        <v>361</v>
      </c>
      <c r="E67" s="22" t="s">
        <v>10</v>
      </c>
      <c r="F67" s="22" t="s">
        <v>11</v>
      </c>
      <c r="G67" s="138">
        <v>43919</v>
      </c>
      <c r="H67" s="138">
        <v>43920</v>
      </c>
      <c r="I67" s="138">
        <v>43921</v>
      </c>
      <c r="J67" s="138">
        <v>43922</v>
      </c>
      <c r="K67" s="138">
        <v>43923</v>
      </c>
      <c r="L67" s="138">
        <v>43924</v>
      </c>
      <c r="M67" s="138">
        <v>43925</v>
      </c>
      <c r="N67" s="138">
        <v>43926</v>
      </c>
      <c r="O67" s="138">
        <v>43927</v>
      </c>
      <c r="P67" s="138">
        <v>43928</v>
      </c>
      <c r="Q67" s="138">
        <v>43929</v>
      </c>
      <c r="R67" s="138">
        <v>43930</v>
      </c>
      <c r="S67" s="138">
        <v>43931</v>
      </c>
      <c r="T67" s="138">
        <v>43932</v>
      </c>
      <c r="U67" s="138">
        <v>43933</v>
      </c>
      <c r="V67" s="138">
        <v>43934</v>
      </c>
      <c r="W67" s="138">
        <v>43935</v>
      </c>
      <c r="X67" s="138">
        <v>43936</v>
      </c>
      <c r="Y67" s="138">
        <v>43937</v>
      </c>
      <c r="Z67" s="138">
        <v>43938</v>
      </c>
      <c r="AA67" s="138">
        <v>43939</v>
      </c>
      <c r="AB67" s="138">
        <v>43940</v>
      </c>
      <c r="AC67" s="138">
        <v>43941</v>
      </c>
      <c r="AD67" s="138">
        <v>43942</v>
      </c>
      <c r="AE67" s="138">
        <v>43943</v>
      </c>
      <c r="AF67" s="138">
        <v>43944</v>
      </c>
      <c r="AG67" s="138">
        <v>43945</v>
      </c>
      <c r="AH67" s="138">
        <v>43946</v>
      </c>
      <c r="AI67" s="138">
        <v>43947</v>
      </c>
      <c r="AJ67" s="138">
        <v>43948</v>
      </c>
    </row>
    <row r="68" spans="1:36" ht="15" customHeight="1">
      <c r="A68" s="141">
        <v>2</v>
      </c>
      <c r="B68" s="150" t="s">
        <v>4</v>
      </c>
      <c r="C68" s="151"/>
      <c r="D68" s="131" t="s">
        <v>5</v>
      </c>
      <c r="E68" s="131">
        <v>4</v>
      </c>
      <c r="F68" s="131">
        <v>4</v>
      </c>
      <c r="G68" s="8"/>
      <c r="H68" s="132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4"/>
    </row>
    <row r="69" spans="1:36" ht="15" customHeight="1">
      <c r="A69" s="142"/>
      <c r="B69" s="127"/>
      <c r="C69" s="128"/>
      <c r="D69" s="131"/>
      <c r="E69" s="131"/>
      <c r="F69" s="131"/>
      <c r="G69" s="8"/>
      <c r="H69" s="132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4"/>
    </row>
    <row r="70" spans="1:36" ht="15" customHeight="1">
      <c r="A70" s="142"/>
      <c r="B70" s="150" t="s">
        <v>6</v>
      </c>
      <c r="C70" s="151"/>
      <c r="D70" s="131" t="s">
        <v>308</v>
      </c>
      <c r="E70" s="131">
        <v>8</v>
      </c>
      <c r="F70" s="131">
        <v>8</v>
      </c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8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4"/>
    </row>
    <row r="71" spans="1:36" ht="15" customHeight="1">
      <c r="A71" s="142"/>
      <c r="B71" s="127"/>
      <c r="C71" s="128"/>
      <c r="D71" s="131"/>
      <c r="E71" s="131"/>
      <c r="F71" s="131"/>
      <c r="G71" s="132"/>
      <c r="H71" s="132"/>
      <c r="I71" s="132"/>
      <c r="J71" s="132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4"/>
    </row>
    <row r="72" spans="1:36" ht="15" customHeight="1">
      <c r="A72" s="142"/>
      <c r="B72" s="150" t="s">
        <v>152</v>
      </c>
      <c r="C72" s="151"/>
      <c r="D72" s="131" t="s">
        <v>362</v>
      </c>
      <c r="E72" s="131">
        <v>8</v>
      </c>
      <c r="F72" s="131">
        <v>8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4"/>
    </row>
    <row r="73" spans="1:36" ht="15" customHeight="1">
      <c r="A73" s="142"/>
      <c r="B73" s="127"/>
      <c r="C73" s="128"/>
      <c r="D73" s="131"/>
      <c r="E73" s="131"/>
      <c r="F73" s="131"/>
      <c r="G73" s="8"/>
      <c r="H73" s="8"/>
      <c r="I73" s="13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4"/>
    </row>
    <row r="74" spans="1:36" ht="15" customHeight="1">
      <c r="A74" s="142"/>
      <c r="B74" s="143" t="s">
        <v>7</v>
      </c>
      <c r="C74" s="129" t="s">
        <v>347</v>
      </c>
      <c r="D74" s="131" t="s">
        <v>346</v>
      </c>
      <c r="E74" s="131">
        <v>3</v>
      </c>
      <c r="F74" s="131">
        <v>4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4"/>
    </row>
    <row r="75" spans="1:36" ht="15" customHeight="1">
      <c r="A75" s="142"/>
      <c r="B75" s="144"/>
      <c r="C75" s="129"/>
      <c r="D75" s="131"/>
      <c r="E75" s="131"/>
      <c r="F75" s="131"/>
      <c r="G75" s="8"/>
      <c r="H75" s="8"/>
      <c r="I75" s="13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4"/>
    </row>
    <row r="76" spans="1:36" ht="15" customHeight="1">
      <c r="A76" s="142"/>
      <c r="B76" s="144"/>
      <c r="C76" s="129" t="s">
        <v>366</v>
      </c>
      <c r="D76" s="131" t="s">
        <v>308</v>
      </c>
      <c r="E76" s="131">
        <v>3</v>
      </c>
      <c r="F76" s="131">
        <v>4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4"/>
    </row>
    <row r="77" spans="1:36" ht="15" customHeight="1">
      <c r="A77" s="142"/>
      <c r="B77" s="144"/>
      <c r="C77" s="129"/>
      <c r="D77" s="131"/>
      <c r="E77" s="131"/>
      <c r="F77" s="13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4"/>
    </row>
    <row r="78" spans="1:36" ht="15" customHeight="1">
      <c r="A78" s="142"/>
      <c r="B78" s="144"/>
      <c r="C78" s="129" t="s">
        <v>348</v>
      </c>
      <c r="D78" s="131" t="s">
        <v>346</v>
      </c>
      <c r="E78" s="131">
        <v>5</v>
      </c>
      <c r="F78" s="131">
        <v>4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4"/>
    </row>
    <row r="79" spans="1:36" ht="15" customHeight="1">
      <c r="A79" s="142"/>
      <c r="B79" s="144"/>
      <c r="C79" s="129"/>
      <c r="D79" s="131"/>
      <c r="E79" s="131"/>
      <c r="F79" s="131"/>
      <c r="G79" s="8"/>
      <c r="H79" s="8"/>
      <c r="I79" s="13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4"/>
    </row>
    <row r="80" spans="1:36" ht="15" customHeight="1">
      <c r="A80" s="142"/>
      <c r="B80" s="144"/>
      <c r="C80" s="129" t="s">
        <v>349</v>
      </c>
      <c r="D80" s="131" t="s">
        <v>308</v>
      </c>
      <c r="E80" s="131">
        <v>5</v>
      </c>
      <c r="F80" s="131">
        <v>4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4"/>
    </row>
    <row r="81" spans="1:36" ht="15" customHeight="1">
      <c r="A81" s="142"/>
      <c r="B81" s="144"/>
      <c r="C81" s="129"/>
      <c r="D81" s="131"/>
      <c r="E81" s="131"/>
      <c r="F81" s="131"/>
      <c r="G81" s="8"/>
      <c r="H81" s="8"/>
      <c r="I81" s="13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4"/>
    </row>
    <row r="82" spans="1:36" ht="15" customHeight="1">
      <c r="A82" s="142"/>
      <c r="B82" s="144"/>
      <c r="C82" s="129" t="s">
        <v>367</v>
      </c>
      <c r="D82" s="131" t="s">
        <v>346</v>
      </c>
      <c r="E82" s="131">
        <v>3</v>
      </c>
      <c r="F82" s="131">
        <v>4</v>
      </c>
      <c r="G82" s="8"/>
      <c r="H82" s="8"/>
      <c r="I82" s="8"/>
      <c r="J82" s="8"/>
      <c r="K82" s="8"/>
      <c r="L82" s="8"/>
      <c r="M82" s="8"/>
      <c r="N82" s="133"/>
      <c r="O82" s="133"/>
      <c r="P82" s="133"/>
      <c r="Q82" s="133"/>
      <c r="R82" s="133"/>
      <c r="S82" s="133"/>
      <c r="T82" s="133"/>
      <c r="U82" s="133"/>
      <c r="V82" s="8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4"/>
    </row>
    <row r="83" spans="1:36" ht="15" customHeight="1">
      <c r="A83" s="142"/>
      <c r="B83" s="144"/>
      <c r="C83" s="129"/>
      <c r="D83" s="131"/>
      <c r="E83" s="131"/>
      <c r="F83" s="131"/>
      <c r="G83" s="8"/>
      <c r="H83" s="8"/>
      <c r="I83" s="8"/>
      <c r="J83" s="8"/>
      <c r="K83" s="133"/>
      <c r="L83" s="133"/>
      <c r="M83" s="8"/>
      <c r="N83" s="133"/>
      <c r="O83" s="133"/>
      <c r="P83" s="133"/>
      <c r="Q83" s="8"/>
      <c r="R83" s="8"/>
      <c r="S83" s="8"/>
      <c r="T83" s="8"/>
      <c r="U83" s="8"/>
      <c r="V83" s="8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4"/>
    </row>
    <row r="84" spans="1:36" ht="15" customHeight="1">
      <c r="A84" s="142"/>
      <c r="B84" s="144"/>
      <c r="C84" s="129" t="s">
        <v>368</v>
      </c>
      <c r="D84" s="131" t="s">
        <v>308</v>
      </c>
      <c r="E84" s="131">
        <v>5</v>
      </c>
      <c r="F84" s="131">
        <v>4</v>
      </c>
      <c r="G84" s="8"/>
      <c r="H84" s="8"/>
      <c r="I84" s="8"/>
      <c r="J84" s="8"/>
      <c r="K84" s="8"/>
      <c r="L84" s="8"/>
      <c r="M84" s="8"/>
      <c r="N84" s="133"/>
      <c r="O84" s="133"/>
      <c r="P84" s="133"/>
      <c r="Q84" s="133"/>
      <c r="R84" s="133"/>
      <c r="S84" s="133"/>
      <c r="T84" s="133"/>
      <c r="U84" s="133"/>
      <c r="V84" s="133"/>
      <c r="W84" s="37"/>
      <c r="X84" s="37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4"/>
    </row>
    <row r="85" spans="1:36" ht="15" customHeight="1">
      <c r="A85" s="142"/>
      <c r="B85" s="144"/>
      <c r="C85" s="129"/>
      <c r="D85" s="131"/>
      <c r="E85" s="131"/>
      <c r="F85" s="131"/>
      <c r="G85" s="8"/>
      <c r="H85" s="8"/>
      <c r="I85" s="8"/>
      <c r="J85" s="8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37"/>
      <c r="X85" s="37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4"/>
    </row>
    <row r="86" spans="1:36" ht="15" customHeight="1">
      <c r="A86" s="142"/>
      <c r="B86" s="144"/>
      <c r="C86" s="129" t="s">
        <v>369</v>
      </c>
      <c r="D86" s="131" t="s">
        <v>346</v>
      </c>
      <c r="E86" s="131">
        <v>3</v>
      </c>
      <c r="F86" s="131">
        <v>4</v>
      </c>
      <c r="G86" s="8"/>
      <c r="H86" s="8"/>
      <c r="I86" s="8"/>
      <c r="J86" s="8"/>
      <c r="K86" s="8"/>
      <c r="L86" s="8"/>
      <c r="M86" s="8"/>
      <c r="N86" s="133"/>
      <c r="O86" s="133"/>
      <c r="P86" s="133"/>
      <c r="Q86" s="133"/>
      <c r="R86" s="133"/>
      <c r="S86" s="133"/>
      <c r="T86" s="133"/>
      <c r="U86" s="133"/>
      <c r="V86" s="133"/>
      <c r="W86" s="37"/>
      <c r="X86" s="37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4"/>
    </row>
    <row r="87" spans="1:36" ht="15" customHeight="1">
      <c r="A87" s="142"/>
      <c r="B87" s="145"/>
      <c r="C87" s="129"/>
      <c r="D87" s="131"/>
      <c r="E87" s="131"/>
      <c r="F87" s="131"/>
      <c r="G87" s="8"/>
      <c r="H87" s="8"/>
      <c r="I87" s="8"/>
      <c r="J87" s="8"/>
      <c r="K87" s="8"/>
      <c r="L87" s="8"/>
      <c r="M87" s="8"/>
      <c r="N87" s="8"/>
      <c r="O87" s="8"/>
      <c r="P87" s="133"/>
      <c r="Q87" s="8"/>
      <c r="R87" s="8"/>
      <c r="S87" s="8"/>
      <c r="T87" s="8"/>
      <c r="U87" s="8"/>
      <c r="V87" s="8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4"/>
    </row>
    <row r="88" spans="1:36" ht="15" customHeight="1">
      <c r="A88" s="142"/>
      <c r="B88" s="143" t="s">
        <v>13</v>
      </c>
      <c r="C88" s="25" t="s">
        <v>370</v>
      </c>
      <c r="D88" s="131" t="s">
        <v>364</v>
      </c>
      <c r="E88" s="131">
        <v>1</v>
      </c>
      <c r="F88" s="131">
        <v>3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4"/>
    </row>
    <row r="89" spans="1:36" ht="15" customHeight="1">
      <c r="A89" s="142"/>
      <c r="B89" s="144"/>
      <c r="C89" s="129"/>
      <c r="D89" s="131"/>
      <c r="E89" s="131"/>
      <c r="F89" s="131"/>
      <c r="G89" s="8"/>
      <c r="H89" s="8"/>
      <c r="I89" s="8"/>
      <c r="J89" s="8"/>
      <c r="K89" s="8"/>
      <c r="L89" s="8"/>
      <c r="M89" s="8"/>
      <c r="N89" s="8"/>
      <c r="O89" s="132"/>
      <c r="P89" s="134"/>
      <c r="Q89" s="8"/>
      <c r="R89" s="8"/>
      <c r="S89" s="8"/>
      <c r="T89" s="8"/>
      <c r="U89" s="8"/>
      <c r="V89" s="8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4"/>
    </row>
    <row r="90" spans="1:36" ht="15" customHeight="1">
      <c r="A90" s="142"/>
      <c r="B90" s="144"/>
      <c r="C90" s="25" t="s">
        <v>371</v>
      </c>
      <c r="D90" s="131" t="s">
        <v>365</v>
      </c>
      <c r="E90" s="131">
        <v>2</v>
      </c>
      <c r="F90" s="131">
        <v>3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4"/>
    </row>
    <row r="91" spans="1:36" ht="15" customHeight="1">
      <c r="A91" s="142"/>
      <c r="B91" s="144"/>
      <c r="C91" s="129"/>
      <c r="D91" s="131"/>
      <c r="E91" s="131"/>
      <c r="F91" s="131"/>
      <c r="G91" s="8"/>
      <c r="H91" s="8"/>
      <c r="I91" s="8"/>
      <c r="J91" s="8"/>
      <c r="K91" s="8"/>
      <c r="L91" s="8"/>
      <c r="M91" s="8"/>
      <c r="N91" s="8"/>
      <c r="O91" s="8"/>
      <c r="P91" s="8"/>
      <c r="Q91" s="133"/>
      <c r="R91" s="132"/>
      <c r="S91" s="8"/>
      <c r="T91" s="8"/>
      <c r="U91" s="8"/>
      <c r="V91" s="8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4"/>
    </row>
    <row r="92" spans="1:36" ht="15" customHeight="1">
      <c r="A92" s="142"/>
      <c r="B92" s="144"/>
      <c r="C92" s="129" t="s">
        <v>372</v>
      </c>
      <c r="D92" s="131" t="s">
        <v>345</v>
      </c>
      <c r="E92" s="131">
        <v>4</v>
      </c>
      <c r="F92" s="131">
        <v>3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133"/>
      <c r="R92" s="132"/>
      <c r="S92" s="8"/>
      <c r="T92" s="8"/>
      <c r="U92" s="8"/>
      <c r="V92" s="8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4"/>
    </row>
    <row r="93" spans="1:36" ht="15" customHeight="1">
      <c r="A93" s="142"/>
      <c r="B93" s="144"/>
      <c r="C93" s="129"/>
      <c r="D93" s="131"/>
      <c r="E93" s="131"/>
      <c r="F93" s="131"/>
      <c r="G93" s="8"/>
      <c r="H93" s="8"/>
      <c r="I93" s="8"/>
      <c r="J93" s="8"/>
      <c r="K93" s="8"/>
      <c r="L93" s="8"/>
      <c r="M93" s="8"/>
      <c r="N93" s="8"/>
      <c r="O93" s="8"/>
      <c r="P93" s="8"/>
      <c r="Q93" s="133"/>
      <c r="R93" s="132"/>
      <c r="S93" s="8"/>
      <c r="T93" s="8"/>
      <c r="U93" s="8"/>
      <c r="V93" s="8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4"/>
    </row>
    <row r="94" spans="1:36" ht="15" customHeight="1">
      <c r="A94" s="142"/>
      <c r="B94" s="144"/>
      <c r="C94" s="26" t="s">
        <v>373</v>
      </c>
      <c r="D94" s="131" t="s">
        <v>364</v>
      </c>
      <c r="E94" s="131">
        <v>2</v>
      </c>
      <c r="F94" s="131">
        <v>3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4"/>
    </row>
    <row r="95" spans="1:36" ht="15" customHeight="1">
      <c r="A95" s="142"/>
      <c r="B95" s="144"/>
      <c r="C95" s="25"/>
      <c r="D95" s="131"/>
      <c r="E95" s="131"/>
      <c r="F95" s="131"/>
      <c r="G95" s="8"/>
      <c r="H95" s="8"/>
      <c r="I95" s="8"/>
      <c r="J95" s="8"/>
      <c r="K95" s="8"/>
      <c r="L95" s="8"/>
      <c r="M95" s="8"/>
      <c r="N95" s="8"/>
      <c r="O95" s="8"/>
      <c r="P95" s="8"/>
      <c r="Q95" s="133"/>
      <c r="R95" s="132"/>
      <c r="S95" s="8"/>
      <c r="T95" s="8"/>
      <c r="U95" s="8"/>
      <c r="V95" s="8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4"/>
    </row>
    <row r="96" spans="1:36" ht="15" customHeight="1">
      <c r="A96" s="142"/>
      <c r="B96" s="144"/>
      <c r="C96" s="26" t="s">
        <v>374</v>
      </c>
      <c r="D96" s="131" t="s">
        <v>365</v>
      </c>
      <c r="E96" s="131">
        <v>4</v>
      </c>
      <c r="F96" s="131">
        <v>3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4"/>
    </row>
    <row r="97" spans="1:36" ht="15" customHeight="1">
      <c r="A97" s="142"/>
      <c r="B97" s="144"/>
      <c r="C97" s="26"/>
      <c r="D97" s="131"/>
      <c r="E97" s="131"/>
      <c r="F97" s="131"/>
      <c r="G97" s="8"/>
      <c r="H97" s="8"/>
      <c r="I97" s="8"/>
      <c r="J97" s="8"/>
      <c r="K97" s="8"/>
      <c r="L97" s="132"/>
      <c r="M97" s="8"/>
      <c r="N97" s="8"/>
      <c r="O97" s="8"/>
      <c r="P97" s="8"/>
      <c r="Q97" s="133"/>
      <c r="R97" s="132"/>
      <c r="S97" s="8"/>
      <c r="T97" s="8"/>
      <c r="U97" s="8"/>
      <c r="V97" s="8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4"/>
    </row>
    <row r="98" spans="1:36" ht="15" customHeight="1">
      <c r="A98" s="142"/>
      <c r="B98" s="144"/>
      <c r="C98" s="26" t="s">
        <v>375</v>
      </c>
      <c r="D98" s="131" t="s">
        <v>345</v>
      </c>
      <c r="E98" s="131">
        <v>4</v>
      </c>
      <c r="F98" s="131">
        <v>3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4"/>
    </row>
    <row r="99" spans="1:36" ht="15" customHeight="1">
      <c r="A99" s="142"/>
      <c r="B99" s="144"/>
      <c r="C99" s="26"/>
      <c r="D99" s="131"/>
      <c r="E99" s="131"/>
      <c r="F99" s="13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4"/>
    </row>
    <row r="100" spans="1:36" ht="15" customHeight="1">
      <c r="A100" s="142"/>
      <c r="B100" s="144"/>
      <c r="C100" s="26" t="s">
        <v>376</v>
      </c>
      <c r="D100" s="131" t="s">
        <v>364</v>
      </c>
      <c r="E100" s="131">
        <v>5</v>
      </c>
      <c r="F100" s="131">
        <v>4</v>
      </c>
      <c r="G100" s="132"/>
      <c r="H100" s="132"/>
      <c r="I100" s="132"/>
      <c r="J100" s="132"/>
      <c r="K100" s="132"/>
      <c r="L100" s="132"/>
      <c r="M100" s="132"/>
      <c r="N100" s="132"/>
      <c r="O100" s="132"/>
      <c r="P100" s="8"/>
      <c r="Q100" s="8"/>
      <c r="R100" s="8"/>
      <c r="S100" s="8"/>
      <c r="T100" s="8"/>
      <c r="U100" s="8"/>
      <c r="V100" s="8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4"/>
    </row>
    <row r="101" spans="1:36" ht="15" customHeight="1">
      <c r="A101" s="142"/>
      <c r="B101" s="145"/>
      <c r="C101" s="25"/>
      <c r="D101" s="131"/>
      <c r="E101" s="131"/>
      <c r="F101" s="131"/>
      <c r="G101" s="8"/>
      <c r="H101" s="8"/>
      <c r="I101" s="8"/>
      <c r="J101" s="8"/>
      <c r="K101" s="8"/>
      <c r="L101" s="132"/>
      <c r="M101" s="8"/>
      <c r="N101" s="8"/>
      <c r="O101" s="18"/>
      <c r="P101" s="8"/>
      <c r="Q101" s="134"/>
      <c r="R101" s="132"/>
      <c r="S101" s="8"/>
      <c r="T101" s="8"/>
      <c r="U101" s="8"/>
      <c r="V101" s="8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4"/>
    </row>
    <row r="102" spans="1:36" ht="15" customHeight="1">
      <c r="A102" s="142"/>
      <c r="B102" s="143" t="s">
        <v>27</v>
      </c>
      <c r="C102" s="25" t="s">
        <v>377</v>
      </c>
      <c r="D102" s="131" t="s">
        <v>346</v>
      </c>
      <c r="E102" s="131">
        <v>10</v>
      </c>
      <c r="F102" s="131">
        <v>8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4"/>
    </row>
    <row r="103" spans="1:36" ht="15" customHeight="1">
      <c r="A103" s="142"/>
      <c r="B103" s="144"/>
      <c r="C103" s="26"/>
      <c r="D103" s="131"/>
      <c r="E103" s="131"/>
      <c r="F103" s="1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33"/>
      <c r="R103" s="132"/>
      <c r="S103" s="8"/>
      <c r="T103" s="8"/>
      <c r="U103" s="8"/>
      <c r="V103" s="8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4"/>
    </row>
    <row r="104" spans="1:36" ht="15" customHeight="1">
      <c r="A104" s="142"/>
      <c r="B104" s="144"/>
      <c r="C104" s="25" t="s">
        <v>378</v>
      </c>
      <c r="D104" s="131" t="s">
        <v>308</v>
      </c>
      <c r="E104" s="131">
        <v>10</v>
      </c>
      <c r="F104" s="131">
        <v>8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135"/>
      <c r="W104" s="33"/>
      <c r="X104" s="100"/>
      <c r="Y104" s="33"/>
      <c r="Z104" s="100"/>
      <c r="AA104" s="33"/>
      <c r="AB104" s="33"/>
      <c r="AC104" s="33"/>
      <c r="AD104" s="33"/>
      <c r="AE104" s="33"/>
      <c r="AF104" s="33"/>
      <c r="AG104" s="33"/>
      <c r="AH104" s="33"/>
      <c r="AI104" s="33"/>
      <c r="AJ104" s="34"/>
    </row>
    <row r="105" spans="1:36" ht="15" customHeight="1">
      <c r="A105" s="142"/>
      <c r="B105" s="144"/>
      <c r="C105" s="26"/>
      <c r="D105" s="131"/>
      <c r="E105" s="131"/>
      <c r="F105" s="1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35"/>
      <c r="S105" s="135"/>
      <c r="T105" s="135"/>
      <c r="U105" s="8"/>
      <c r="V105" s="135"/>
      <c r="W105" s="33"/>
      <c r="X105" s="100"/>
      <c r="Y105" s="33"/>
      <c r="Z105" s="100"/>
      <c r="AA105" s="33"/>
      <c r="AB105" s="33"/>
      <c r="AC105" s="33"/>
      <c r="AD105" s="33"/>
      <c r="AE105" s="33"/>
      <c r="AF105" s="33"/>
      <c r="AG105" s="33"/>
      <c r="AH105" s="33"/>
      <c r="AI105" s="33"/>
      <c r="AJ105" s="34"/>
    </row>
    <row r="106" spans="1:36" ht="15" customHeight="1">
      <c r="A106" s="142"/>
      <c r="B106" s="144"/>
      <c r="C106" s="25" t="s">
        <v>379</v>
      </c>
      <c r="D106" s="131" t="s">
        <v>346</v>
      </c>
      <c r="E106" s="131">
        <v>8</v>
      </c>
      <c r="F106" s="131">
        <v>8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35"/>
      <c r="W106" s="33"/>
      <c r="X106" s="100"/>
      <c r="Y106" s="33"/>
      <c r="Z106" s="100"/>
      <c r="AA106" s="33"/>
      <c r="AB106" s="33"/>
      <c r="AC106" s="33"/>
      <c r="AD106" s="33"/>
      <c r="AE106" s="33"/>
      <c r="AF106" s="33"/>
      <c r="AG106" s="33"/>
      <c r="AH106" s="33"/>
      <c r="AI106" s="33"/>
      <c r="AJ106" s="34"/>
    </row>
    <row r="107" spans="1:36" ht="15" customHeight="1">
      <c r="A107" s="142"/>
      <c r="B107" s="144"/>
      <c r="C107" s="25"/>
      <c r="D107" s="131"/>
      <c r="E107" s="131"/>
      <c r="F107" s="1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35"/>
      <c r="S107" s="135"/>
      <c r="T107" s="135"/>
      <c r="U107" s="8"/>
      <c r="V107" s="135"/>
      <c r="W107" s="33"/>
      <c r="X107" s="100"/>
      <c r="Y107" s="33"/>
      <c r="Z107" s="100"/>
      <c r="AA107" s="33"/>
      <c r="AB107" s="33"/>
      <c r="AC107" s="33"/>
      <c r="AD107" s="33"/>
      <c r="AE107" s="33"/>
      <c r="AF107" s="33"/>
      <c r="AG107" s="33"/>
      <c r="AH107" s="33"/>
      <c r="AI107" s="33"/>
      <c r="AJ107" s="34"/>
    </row>
    <row r="108" spans="1:36" ht="15" customHeight="1">
      <c r="A108" s="142"/>
      <c r="B108" s="144"/>
      <c r="C108" s="25" t="s">
        <v>380</v>
      </c>
      <c r="D108" s="131" t="s">
        <v>308</v>
      </c>
      <c r="E108" s="131">
        <v>8</v>
      </c>
      <c r="F108" s="131">
        <v>8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35"/>
      <c r="S108" s="135"/>
      <c r="T108" s="135"/>
      <c r="U108" s="8"/>
      <c r="V108" s="135"/>
      <c r="W108" s="33"/>
      <c r="X108" s="100"/>
      <c r="Y108" s="33"/>
      <c r="Z108" s="100"/>
      <c r="AA108" s="33"/>
      <c r="AB108" s="33"/>
      <c r="AC108" s="33"/>
      <c r="AD108" s="33"/>
      <c r="AE108" s="33"/>
      <c r="AF108" s="33"/>
      <c r="AG108" s="33"/>
      <c r="AH108" s="33"/>
      <c r="AI108" s="33"/>
      <c r="AJ108" s="34"/>
    </row>
    <row r="109" spans="1:36" ht="15" customHeight="1">
      <c r="A109" s="142"/>
      <c r="B109" s="144"/>
      <c r="C109" s="25"/>
      <c r="D109" s="131"/>
      <c r="E109" s="131"/>
      <c r="F109" s="1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35"/>
      <c r="S109" s="135"/>
      <c r="T109" s="135"/>
      <c r="U109" s="8"/>
      <c r="V109" s="135"/>
      <c r="W109" s="33"/>
      <c r="X109" s="100"/>
      <c r="Y109" s="33"/>
      <c r="Z109" s="100"/>
      <c r="AA109" s="33"/>
      <c r="AB109" s="33"/>
      <c r="AC109" s="33"/>
      <c r="AD109" s="33"/>
      <c r="AE109" s="33"/>
      <c r="AF109" s="33"/>
      <c r="AG109" s="33"/>
      <c r="AH109" s="33"/>
      <c r="AI109" s="33"/>
      <c r="AJ109" s="34"/>
    </row>
    <row r="110" spans="1:36" ht="15" customHeight="1">
      <c r="A110" s="142"/>
      <c r="B110" s="144"/>
      <c r="C110" s="25" t="s">
        <v>381</v>
      </c>
      <c r="D110" s="131" t="s">
        <v>346</v>
      </c>
      <c r="E110" s="131">
        <v>6</v>
      </c>
      <c r="F110" s="131">
        <v>8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35"/>
      <c r="W110" s="33"/>
      <c r="X110" s="100"/>
      <c r="Y110" s="33"/>
      <c r="Z110" s="100"/>
      <c r="AA110" s="33"/>
      <c r="AB110" s="33"/>
      <c r="AC110" s="33"/>
      <c r="AD110" s="33"/>
      <c r="AE110" s="33"/>
      <c r="AF110" s="33"/>
      <c r="AG110" s="33"/>
      <c r="AH110" s="33"/>
      <c r="AI110" s="33"/>
      <c r="AJ110" s="34"/>
    </row>
    <row r="111" spans="1:36" ht="15" customHeight="1">
      <c r="A111" s="142"/>
      <c r="B111" s="144"/>
      <c r="C111" s="25"/>
      <c r="D111" s="131"/>
      <c r="E111" s="131"/>
      <c r="F111" s="131"/>
      <c r="G111" s="8"/>
      <c r="H111" s="8"/>
      <c r="I111" s="8"/>
      <c r="J111" s="8"/>
      <c r="K111" s="8"/>
      <c r="L111" s="8"/>
      <c r="M111" s="8"/>
      <c r="N111" s="132"/>
      <c r="O111" s="8"/>
      <c r="P111" s="8"/>
      <c r="Q111" s="8"/>
      <c r="R111" s="135"/>
      <c r="S111" s="135"/>
      <c r="T111" s="135"/>
      <c r="U111" s="8"/>
      <c r="V111" s="135"/>
      <c r="W111" s="33"/>
      <c r="X111" s="100"/>
      <c r="Y111" s="33"/>
      <c r="Z111" s="100"/>
      <c r="AA111" s="33"/>
      <c r="AB111" s="33"/>
      <c r="AC111" s="33"/>
      <c r="AD111" s="33"/>
      <c r="AE111" s="33"/>
      <c r="AF111" s="33"/>
      <c r="AG111" s="33"/>
      <c r="AH111" s="33"/>
      <c r="AI111" s="33"/>
      <c r="AJ111" s="34"/>
    </row>
    <row r="112" spans="1:36" ht="15" customHeight="1">
      <c r="A112" s="142"/>
      <c r="B112" s="144"/>
      <c r="C112" s="25" t="s">
        <v>382</v>
      </c>
      <c r="D112" s="131" t="s">
        <v>308</v>
      </c>
      <c r="E112" s="131">
        <v>6</v>
      </c>
      <c r="F112" s="131">
        <v>8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4"/>
    </row>
    <row r="113" spans="1:36" ht="15" customHeight="1">
      <c r="A113" s="142"/>
      <c r="B113" s="144"/>
      <c r="C113" s="25"/>
      <c r="D113" s="131"/>
      <c r="E113" s="131"/>
      <c r="F113" s="1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4"/>
    </row>
    <row r="114" spans="1:36" ht="15" customHeight="1">
      <c r="A114" s="142"/>
      <c r="B114" s="144"/>
      <c r="C114" s="25" t="s">
        <v>383</v>
      </c>
      <c r="D114" s="131" t="s">
        <v>346</v>
      </c>
      <c r="E114" s="131">
        <v>6</v>
      </c>
      <c r="F114" s="131">
        <v>8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4"/>
    </row>
    <row r="115" spans="1:36" ht="15" customHeight="1">
      <c r="A115" s="142"/>
      <c r="B115" s="145"/>
      <c r="C115" s="25"/>
      <c r="D115" s="131"/>
      <c r="E115" s="131"/>
      <c r="F115" s="131"/>
      <c r="G115" s="8"/>
      <c r="H115" s="8"/>
      <c r="I115" s="8"/>
      <c r="J115" s="8"/>
      <c r="K115" s="8"/>
      <c r="L115" s="8"/>
      <c r="M115" s="8"/>
      <c r="N115" s="132"/>
      <c r="O115" s="8"/>
      <c r="P115" s="8"/>
      <c r="Q115" s="8"/>
      <c r="R115" s="135"/>
      <c r="S115" s="135"/>
      <c r="T115" s="135"/>
      <c r="U115" s="8"/>
      <c r="V115" s="135"/>
      <c r="W115" s="33"/>
      <c r="X115" s="100"/>
      <c r="Y115" s="33"/>
      <c r="Z115" s="100"/>
      <c r="AA115" s="33"/>
      <c r="AB115" s="33"/>
      <c r="AC115" s="33"/>
      <c r="AD115" s="33"/>
      <c r="AE115" s="33"/>
      <c r="AF115" s="33"/>
      <c r="AG115" s="33"/>
      <c r="AH115" s="33"/>
      <c r="AI115" s="33"/>
      <c r="AJ115" s="34"/>
    </row>
    <row r="116" spans="1:36" ht="15" customHeight="1">
      <c r="A116" s="142"/>
      <c r="B116" s="143" t="s">
        <v>28</v>
      </c>
      <c r="C116" s="25" t="s">
        <v>384</v>
      </c>
      <c r="D116" s="131" t="s">
        <v>364</v>
      </c>
      <c r="E116" s="131">
        <v>2</v>
      </c>
      <c r="F116" s="131">
        <v>4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135"/>
      <c r="T116" s="135"/>
      <c r="U116" s="135"/>
      <c r="V116" s="135"/>
      <c r="W116" s="33"/>
      <c r="X116" s="100"/>
      <c r="Y116" s="33"/>
      <c r="Z116" s="100"/>
      <c r="AA116" s="33"/>
      <c r="AB116" s="33"/>
      <c r="AC116" s="33"/>
      <c r="AD116" s="33"/>
      <c r="AE116" s="33"/>
      <c r="AF116" s="33"/>
      <c r="AG116" s="33"/>
      <c r="AH116" s="33"/>
      <c r="AI116" s="33"/>
      <c r="AJ116" s="34"/>
    </row>
    <row r="117" spans="1:36" ht="15" customHeight="1">
      <c r="A117" s="142"/>
      <c r="B117" s="144"/>
      <c r="C117" s="25"/>
      <c r="D117" s="131"/>
      <c r="E117" s="131"/>
      <c r="F117" s="1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33"/>
      <c r="S117" s="135"/>
      <c r="T117" s="135"/>
      <c r="U117" s="8"/>
      <c r="V117" s="135"/>
      <c r="W117" s="33"/>
      <c r="X117" s="100"/>
      <c r="Y117" s="33"/>
      <c r="Z117" s="100"/>
      <c r="AA117" s="33"/>
      <c r="AB117" s="33"/>
      <c r="AC117" s="33"/>
      <c r="AD117" s="33"/>
      <c r="AE117" s="33"/>
      <c r="AF117" s="33"/>
      <c r="AG117" s="33"/>
      <c r="AH117" s="33"/>
      <c r="AI117" s="33"/>
      <c r="AJ117" s="34"/>
    </row>
    <row r="118" spans="1:36" ht="15" customHeight="1">
      <c r="A118" s="142"/>
      <c r="B118" s="144"/>
      <c r="C118" s="25" t="s">
        <v>385</v>
      </c>
      <c r="D118" s="131" t="s">
        <v>365</v>
      </c>
      <c r="E118" s="131">
        <v>2</v>
      </c>
      <c r="F118" s="131">
        <v>4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132"/>
      <c r="W118" s="33"/>
      <c r="X118" s="34"/>
      <c r="Y118" s="33"/>
      <c r="Z118" s="34"/>
      <c r="AA118" s="33"/>
      <c r="AB118" s="33"/>
      <c r="AC118" s="33"/>
      <c r="AD118" s="33"/>
      <c r="AE118" s="33"/>
      <c r="AF118" s="33"/>
      <c r="AG118" s="33"/>
      <c r="AH118" s="33"/>
      <c r="AI118" s="33"/>
      <c r="AJ118" s="34"/>
    </row>
    <row r="119" spans="1:36" ht="15" customHeight="1">
      <c r="A119" s="142"/>
      <c r="B119" s="144"/>
      <c r="C119" s="25"/>
      <c r="D119" s="131"/>
      <c r="E119" s="131"/>
      <c r="F119" s="131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34"/>
      <c r="X119" s="34"/>
      <c r="Y119" s="34"/>
      <c r="Z119" s="34"/>
      <c r="AA119" s="33"/>
      <c r="AB119" s="33"/>
      <c r="AC119" s="33"/>
      <c r="AD119" s="33"/>
      <c r="AE119" s="33"/>
      <c r="AF119" s="33"/>
      <c r="AG119" s="33"/>
      <c r="AH119" s="33"/>
      <c r="AI119" s="33"/>
      <c r="AJ119" s="34"/>
    </row>
    <row r="120" spans="1:36" ht="15" customHeight="1">
      <c r="A120" s="142"/>
      <c r="B120" s="144"/>
      <c r="C120" s="129" t="s">
        <v>386</v>
      </c>
      <c r="D120" s="131" t="s">
        <v>345</v>
      </c>
      <c r="E120" s="131">
        <v>3</v>
      </c>
      <c r="F120" s="131">
        <v>4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4"/>
    </row>
    <row r="121" spans="1:36" ht="15" customHeight="1">
      <c r="A121" s="142"/>
      <c r="B121" s="144"/>
      <c r="C121" s="129"/>
      <c r="D121" s="131"/>
      <c r="E121" s="131"/>
      <c r="F121" s="1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135"/>
      <c r="T121" s="132"/>
      <c r="U121" s="8"/>
      <c r="V121" s="132"/>
      <c r="W121" s="33"/>
      <c r="X121" s="34"/>
      <c r="Y121" s="33"/>
      <c r="Z121" s="34"/>
      <c r="AA121" s="33"/>
      <c r="AB121" s="33"/>
      <c r="AC121" s="33"/>
      <c r="AD121" s="33"/>
      <c r="AE121" s="33"/>
      <c r="AF121" s="33"/>
      <c r="AG121" s="33"/>
      <c r="AH121" s="33"/>
      <c r="AI121" s="33"/>
      <c r="AJ121" s="34"/>
    </row>
    <row r="122" spans="1:36" ht="15" customHeight="1">
      <c r="A122" s="142"/>
      <c r="B122" s="144"/>
      <c r="C122" s="129" t="s">
        <v>387</v>
      </c>
      <c r="D122" s="131" t="s">
        <v>364</v>
      </c>
      <c r="E122" s="131">
        <v>3</v>
      </c>
      <c r="F122" s="131">
        <v>4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132"/>
      <c r="W122" s="33"/>
      <c r="X122" s="34"/>
      <c r="Y122" s="33"/>
      <c r="Z122" s="34"/>
      <c r="AA122" s="33"/>
      <c r="AB122" s="33"/>
      <c r="AC122" s="33"/>
      <c r="AD122" s="33"/>
      <c r="AE122" s="33"/>
      <c r="AF122" s="33"/>
      <c r="AG122" s="33"/>
      <c r="AH122" s="33"/>
      <c r="AI122" s="33"/>
      <c r="AJ122" s="34"/>
    </row>
    <row r="123" spans="1:36" ht="15" customHeight="1">
      <c r="A123" s="142"/>
      <c r="B123" s="144"/>
      <c r="C123" s="129"/>
      <c r="D123" s="131"/>
      <c r="E123" s="131"/>
      <c r="F123" s="1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132"/>
      <c r="W123" s="33"/>
      <c r="X123" s="34"/>
      <c r="Y123" s="33"/>
      <c r="Z123" s="34"/>
      <c r="AA123" s="33"/>
      <c r="AB123" s="33"/>
      <c r="AC123" s="33"/>
      <c r="AD123" s="33"/>
      <c r="AE123" s="33"/>
      <c r="AF123" s="33"/>
      <c r="AG123" s="33"/>
      <c r="AH123" s="33"/>
      <c r="AI123" s="33"/>
      <c r="AJ123" s="34"/>
    </row>
    <row r="124" spans="1:36" ht="15" customHeight="1">
      <c r="A124" s="142"/>
      <c r="B124" s="144"/>
      <c r="C124" s="129" t="s">
        <v>388</v>
      </c>
      <c r="D124" s="131" t="s">
        <v>365</v>
      </c>
      <c r="E124" s="131">
        <v>4</v>
      </c>
      <c r="F124" s="131">
        <v>4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132"/>
      <c r="W124" s="33"/>
      <c r="X124" s="34"/>
      <c r="Y124" s="33"/>
      <c r="Z124" s="34"/>
      <c r="AA124" s="33"/>
      <c r="AB124" s="33"/>
      <c r="AC124" s="33"/>
      <c r="AD124" s="33"/>
      <c r="AE124" s="33"/>
      <c r="AF124" s="33"/>
      <c r="AG124" s="33"/>
      <c r="AH124" s="33"/>
      <c r="AI124" s="33"/>
      <c r="AJ124" s="34"/>
    </row>
    <row r="125" spans="1:36" ht="15" customHeight="1">
      <c r="A125" s="142"/>
      <c r="B125" s="144"/>
      <c r="C125" s="129"/>
      <c r="D125" s="131"/>
      <c r="E125" s="131"/>
      <c r="F125" s="13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4"/>
    </row>
    <row r="126" spans="1:36" ht="15" customHeight="1">
      <c r="A126" s="142"/>
      <c r="B126" s="144"/>
      <c r="C126" s="129" t="s">
        <v>389</v>
      </c>
      <c r="D126" s="131" t="s">
        <v>345</v>
      </c>
      <c r="E126" s="131">
        <v>2</v>
      </c>
      <c r="F126" s="131">
        <v>4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4"/>
    </row>
    <row r="127" spans="1:36" ht="15" customHeight="1">
      <c r="A127" s="142"/>
      <c r="B127" s="144"/>
      <c r="C127" s="129"/>
      <c r="D127" s="131"/>
      <c r="E127" s="131"/>
      <c r="F127" s="13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4"/>
    </row>
    <row r="128" spans="1:36" ht="15" customHeight="1">
      <c r="A128" s="142"/>
      <c r="B128" s="144"/>
      <c r="C128" s="129" t="s">
        <v>390</v>
      </c>
      <c r="D128" s="131" t="s">
        <v>364</v>
      </c>
      <c r="E128" s="131">
        <v>3</v>
      </c>
      <c r="F128" s="131">
        <v>4</v>
      </c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8"/>
      <c r="S128" s="8"/>
      <c r="T128" s="8"/>
      <c r="U128" s="8"/>
      <c r="V128" s="8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4"/>
    </row>
    <row r="129" spans="1:36" ht="15" customHeight="1">
      <c r="A129" s="142"/>
      <c r="B129" s="145"/>
      <c r="C129" s="25"/>
      <c r="D129" s="131"/>
      <c r="E129" s="131"/>
      <c r="F129" s="13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135"/>
      <c r="T129" s="132"/>
      <c r="U129" s="8"/>
      <c r="V129" s="132"/>
      <c r="W129" s="33"/>
      <c r="X129" s="34"/>
      <c r="Y129" s="33"/>
      <c r="Z129" s="34"/>
      <c r="AA129" s="33"/>
      <c r="AB129" s="33"/>
      <c r="AC129" s="33"/>
      <c r="AD129" s="33"/>
      <c r="AE129" s="33"/>
      <c r="AF129" s="33"/>
      <c r="AG129" s="33"/>
      <c r="AH129" s="33"/>
      <c r="AI129" s="33"/>
      <c r="AJ129" s="34"/>
    </row>
    <row r="130" spans="1:36" ht="15" customHeight="1">
      <c r="A130" s="142"/>
      <c r="B130" s="143" t="s">
        <v>8</v>
      </c>
      <c r="C130" s="25" t="s">
        <v>391</v>
      </c>
      <c r="D130" s="131" t="s">
        <v>346</v>
      </c>
      <c r="E130" s="131">
        <v>3</v>
      </c>
      <c r="F130" s="131">
        <v>4</v>
      </c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8"/>
      <c r="T130" s="132"/>
      <c r="U130" s="8"/>
      <c r="V130" s="132"/>
      <c r="W130" s="33"/>
      <c r="X130" s="34"/>
      <c r="Y130" s="33"/>
      <c r="Z130" s="34"/>
      <c r="AA130" s="33"/>
      <c r="AB130" s="33"/>
      <c r="AC130" s="33"/>
      <c r="AD130" s="33"/>
      <c r="AE130" s="33"/>
      <c r="AF130" s="33"/>
      <c r="AG130" s="33"/>
      <c r="AH130" s="33"/>
      <c r="AI130" s="33"/>
      <c r="AJ130" s="34"/>
    </row>
    <row r="131" spans="1:36" ht="15" customHeight="1">
      <c r="A131" s="142"/>
      <c r="B131" s="144"/>
      <c r="C131" s="129"/>
      <c r="D131" s="131"/>
      <c r="E131" s="131"/>
      <c r="F131" s="131"/>
      <c r="G131" s="8"/>
      <c r="H131" s="132"/>
      <c r="I131" s="8"/>
      <c r="J131" s="132"/>
      <c r="K131" s="8"/>
      <c r="L131" s="132"/>
      <c r="M131" s="8"/>
      <c r="N131" s="132"/>
      <c r="O131" s="8"/>
      <c r="P131" s="132"/>
      <c r="Q131" s="8"/>
      <c r="R131" s="132"/>
      <c r="S131" s="8"/>
      <c r="T131" s="8"/>
      <c r="U131" s="8"/>
      <c r="V131" s="8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4"/>
    </row>
    <row r="132" spans="1:36" ht="15" customHeight="1">
      <c r="A132" s="142"/>
      <c r="B132" s="144"/>
      <c r="C132" s="25" t="s">
        <v>392</v>
      </c>
      <c r="D132" s="131" t="s">
        <v>308</v>
      </c>
      <c r="E132" s="131">
        <v>2</v>
      </c>
      <c r="F132" s="131">
        <v>4</v>
      </c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8"/>
      <c r="T132" s="8"/>
      <c r="U132" s="135"/>
      <c r="V132" s="8"/>
      <c r="W132" s="100"/>
      <c r="X132" s="33"/>
      <c r="Y132" s="100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4"/>
    </row>
    <row r="133" spans="1:36" ht="15" customHeight="1">
      <c r="A133" s="142"/>
      <c r="B133" s="144"/>
      <c r="C133" s="129"/>
      <c r="D133" s="131"/>
      <c r="E133" s="131"/>
      <c r="F133" s="131"/>
      <c r="G133" s="8"/>
      <c r="H133" s="132"/>
      <c r="I133" s="8"/>
      <c r="J133" s="132"/>
      <c r="K133" s="8"/>
      <c r="L133" s="132"/>
      <c r="M133" s="8"/>
      <c r="N133" s="132"/>
      <c r="O133" s="8"/>
      <c r="P133" s="132"/>
      <c r="Q133" s="8"/>
      <c r="R133" s="132"/>
      <c r="S133" s="8"/>
      <c r="T133" s="8"/>
      <c r="U133" s="132"/>
      <c r="V133" s="8"/>
      <c r="W133" s="34"/>
      <c r="X133" s="33"/>
      <c r="Y133" s="34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4"/>
    </row>
    <row r="134" spans="1:36" ht="15" customHeight="1">
      <c r="A134" s="142"/>
      <c r="B134" s="144"/>
      <c r="C134" s="25" t="s">
        <v>393</v>
      </c>
      <c r="D134" s="131" t="s">
        <v>346</v>
      </c>
      <c r="E134" s="131">
        <v>3</v>
      </c>
      <c r="F134" s="131">
        <v>4</v>
      </c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8"/>
      <c r="T134" s="8"/>
      <c r="U134" s="132"/>
      <c r="V134" s="8"/>
      <c r="W134" s="34"/>
      <c r="X134" s="33"/>
      <c r="Y134" s="34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4"/>
    </row>
    <row r="135" spans="1:36" ht="15" customHeight="1">
      <c r="A135" s="142"/>
      <c r="B135" s="144"/>
      <c r="C135" s="25"/>
      <c r="D135" s="131"/>
      <c r="E135" s="131"/>
      <c r="F135" s="13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4"/>
    </row>
    <row r="136" spans="1:36" ht="15" customHeight="1">
      <c r="A136" s="142"/>
      <c r="B136" s="144"/>
      <c r="C136" s="25" t="s">
        <v>394</v>
      </c>
      <c r="D136" s="131" t="s">
        <v>308</v>
      </c>
      <c r="E136" s="131">
        <v>3</v>
      </c>
      <c r="F136" s="131">
        <v>4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4"/>
    </row>
    <row r="137" spans="1:36" ht="15" customHeight="1">
      <c r="A137" s="142"/>
      <c r="B137" s="144"/>
      <c r="C137" s="25"/>
      <c r="D137" s="131"/>
      <c r="E137" s="131"/>
      <c r="F137" s="13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4"/>
    </row>
    <row r="138" spans="1:36" ht="15" customHeight="1">
      <c r="A138" s="142"/>
      <c r="B138" s="144"/>
      <c r="C138" s="25" t="s">
        <v>395</v>
      </c>
      <c r="D138" s="131" t="s">
        <v>346</v>
      </c>
      <c r="E138" s="131">
        <v>3</v>
      </c>
      <c r="F138" s="131">
        <v>4</v>
      </c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8"/>
      <c r="T138" s="8"/>
      <c r="U138" s="8"/>
      <c r="V138" s="8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4"/>
    </row>
    <row r="139" spans="1:36" ht="15" customHeight="1">
      <c r="A139" s="142"/>
      <c r="B139" s="144"/>
      <c r="C139" s="25"/>
      <c r="D139" s="131"/>
      <c r="E139" s="131"/>
      <c r="F139" s="131"/>
      <c r="G139" s="8"/>
      <c r="H139" s="132"/>
      <c r="I139" s="8"/>
      <c r="J139" s="132"/>
      <c r="K139" s="8"/>
      <c r="L139" s="132"/>
      <c r="M139" s="8"/>
      <c r="N139" s="132"/>
      <c r="O139" s="8"/>
      <c r="P139" s="132"/>
      <c r="Q139" s="8"/>
      <c r="R139" s="132"/>
      <c r="S139" s="8"/>
      <c r="T139" s="8"/>
      <c r="U139" s="8"/>
      <c r="V139" s="8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4"/>
    </row>
    <row r="140" spans="1:36" ht="15" customHeight="1">
      <c r="A140" s="142"/>
      <c r="B140" s="144"/>
      <c r="C140" s="25" t="s">
        <v>396</v>
      </c>
      <c r="D140" s="131" t="s">
        <v>308</v>
      </c>
      <c r="E140" s="131">
        <v>3</v>
      </c>
      <c r="F140" s="131">
        <v>4</v>
      </c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8"/>
      <c r="U140" s="8"/>
      <c r="V140" s="8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4"/>
    </row>
    <row r="141" spans="1:36" ht="15" customHeight="1">
      <c r="A141" s="142"/>
      <c r="B141" s="144"/>
      <c r="C141" s="25"/>
      <c r="D141" s="131"/>
      <c r="E141" s="131"/>
      <c r="F141" s="131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8"/>
      <c r="T141" s="8"/>
      <c r="U141" s="8"/>
      <c r="V141" s="8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4"/>
    </row>
    <row r="142" spans="1:36" ht="15" customHeight="1">
      <c r="A142" s="142"/>
      <c r="B142" s="144"/>
      <c r="C142" s="25" t="s">
        <v>397</v>
      </c>
      <c r="D142" s="131" t="s">
        <v>346</v>
      </c>
      <c r="E142" s="131">
        <v>3</v>
      </c>
      <c r="F142" s="131">
        <v>4</v>
      </c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8"/>
      <c r="U142" s="8"/>
      <c r="V142" s="8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4"/>
    </row>
    <row r="143" spans="1:36" ht="15" customHeight="1">
      <c r="A143" s="142"/>
      <c r="B143" s="145"/>
      <c r="C143" s="25"/>
      <c r="D143" s="131"/>
      <c r="E143" s="131"/>
      <c r="F143" s="13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4"/>
    </row>
    <row r="144" spans="1:36" ht="15" customHeight="1">
      <c r="A144" s="142"/>
      <c r="B144" s="143" t="s">
        <v>9</v>
      </c>
      <c r="C144" s="25" t="s">
        <v>398</v>
      </c>
      <c r="D144" s="131" t="s">
        <v>364</v>
      </c>
      <c r="E144" s="131">
        <v>2</v>
      </c>
      <c r="F144" s="131">
        <v>2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4"/>
    </row>
    <row r="145" spans="1:36" ht="15" customHeight="1">
      <c r="A145" s="142"/>
      <c r="B145" s="144"/>
      <c r="C145" s="25"/>
      <c r="D145" s="131"/>
      <c r="E145" s="131"/>
      <c r="F145" s="13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135"/>
      <c r="V145" s="135"/>
      <c r="W145" s="100"/>
      <c r="X145" s="100"/>
      <c r="Y145" s="100"/>
      <c r="Z145" s="100"/>
      <c r="AA145" s="33"/>
      <c r="AB145" s="33"/>
      <c r="AC145" s="33"/>
      <c r="AD145" s="33"/>
      <c r="AE145" s="33"/>
      <c r="AF145" s="33"/>
      <c r="AG145" s="33"/>
      <c r="AH145" s="33"/>
      <c r="AI145" s="33"/>
      <c r="AJ145" s="34"/>
    </row>
    <row r="146" spans="1:36" ht="15" customHeight="1">
      <c r="A146" s="142"/>
      <c r="B146" s="144"/>
      <c r="C146" s="25" t="s">
        <v>399</v>
      </c>
      <c r="D146" s="131" t="s">
        <v>365</v>
      </c>
      <c r="E146" s="131">
        <v>2</v>
      </c>
      <c r="F146" s="131">
        <v>2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4"/>
    </row>
    <row r="147" spans="1:36" ht="15" customHeight="1">
      <c r="A147" s="142"/>
      <c r="B147" s="144"/>
      <c r="C147" s="25"/>
      <c r="D147" s="131"/>
      <c r="E147" s="131"/>
      <c r="F147" s="13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4"/>
    </row>
    <row r="148" spans="1:36" ht="15" customHeight="1">
      <c r="A148" s="142"/>
      <c r="B148" s="144"/>
      <c r="C148" s="25" t="s">
        <v>400</v>
      </c>
      <c r="D148" s="131" t="s">
        <v>345</v>
      </c>
      <c r="E148" s="131">
        <v>2</v>
      </c>
      <c r="F148" s="131">
        <v>2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4"/>
    </row>
    <row r="149" spans="1:36" ht="15" customHeight="1">
      <c r="A149" s="142"/>
      <c r="B149" s="144"/>
      <c r="C149" s="25"/>
      <c r="D149" s="131"/>
      <c r="E149" s="131"/>
      <c r="F149" s="13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135"/>
      <c r="V149" s="8"/>
      <c r="W149" s="100"/>
      <c r="X149" s="33"/>
      <c r="Y149" s="100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4"/>
    </row>
    <row r="150" spans="1:36" ht="15" customHeight="1">
      <c r="A150" s="142"/>
      <c r="B150" s="144"/>
      <c r="C150" s="25" t="s">
        <v>401</v>
      </c>
      <c r="D150" s="131" t="s">
        <v>364</v>
      </c>
      <c r="E150" s="131">
        <v>2</v>
      </c>
      <c r="F150" s="131">
        <v>2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4"/>
    </row>
    <row r="151" spans="1:36" ht="15" customHeight="1">
      <c r="A151" s="142"/>
      <c r="B151" s="144"/>
      <c r="C151" s="25"/>
      <c r="D151" s="131"/>
      <c r="E151" s="131"/>
      <c r="F151" s="13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35"/>
      <c r="V151" s="8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4"/>
    </row>
    <row r="152" spans="1:36" ht="15" customHeight="1">
      <c r="A152" s="142"/>
      <c r="B152" s="144"/>
      <c r="C152" s="25" t="s">
        <v>402</v>
      </c>
      <c r="D152" s="131" t="s">
        <v>365</v>
      </c>
      <c r="E152" s="131">
        <v>1</v>
      </c>
      <c r="F152" s="131">
        <v>2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4"/>
    </row>
    <row r="153" spans="1:36" ht="15" customHeight="1">
      <c r="A153" s="142"/>
      <c r="B153" s="144"/>
      <c r="C153" s="25"/>
      <c r="D153" s="131"/>
      <c r="E153" s="131"/>
      <c r="F153" s="13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135"/>
      <c r="W153" s="100"/>
      <c r="X153" s="100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4"/>
    </row>
    <row r="154" spans="1:36" ht="15" customHeight="1">
      <c r="A154" s="142"/>
      <c r="B154" s="144"/>
      <c r="C154" s="25" t="s">
        <v>403</v>
      </c>
      <c r="D154" s="131" t="s">
        <v>345</v>
      </c>
      <c r="E154" s="131">
        <v>1</v>
      </c>
      <c r="F154" s="131">
        <v>2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4"/>
    </row>
    <row r="155" spans="1:36" ht="15" customHeight="1">
      <c r="A155" s="142"/>
      <c r="B155" s="144"/>
      <c r="C155" s="25"/>
      <c r="D155" s="131"/>
      <c r="E155" s="131"/>
      <c r="F155" s="13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4"/>
    </row>
    <row r="156" spans="1:36" ht="15" customHeight="1">
      <c r="A156" s="142"/>
      <c r="B156" s="144"/>
      <c r="C156" s="25" t="s">
        <v>404</v>
      </c>
      <c r="D156" s="131" t="s">
        <v>364</v>
      </c>
      <c r="E156" s="131">
        <v>2</v>
      </c>
      <c r="F156" s="131">
        <v>2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4"/>
    </row>
    <row r="157" spans="1:36" ht="15" customHeight="1">
      <c r="A157" s="142"/>
      <c r="B157" s="145"/>
      <c r="C157" s="25"/>
      <c r="D157" s="131"/>
      <c r="E157" s="131"/>
      <c r="F157" s="13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135"/>
      <c r="V157" s="8"/>
      <c r="W157" s="100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4"/>
    </row>
    <row r="158" spans="1:36" ht="15" customHeight="1">
      <c r="A158" s="142"/>
      <c r="B158" s="143" t="s">
        <v>14</v>
      </c>
      <c r="C158" s="108" t="s">
        <v>215</v>
      </c>
      <c r="D158" s="131" t="s">
        <v>5</v>
      </c>
      <c r="E158" s="131">
        <v>4</v>
      </c>
      <c r="F158" s="131">
        <v>4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8"/>
      <c r="V158" s="8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4"/>
    </row>
    <row r="159" spans="1:36" ht="15" customHeight="1">
      <c r="A159" s="142"/>
      <c r="B159" s="144"/>
      <c r="C159" s="108"/>
      <c r="D159" s="131"/>
      <c r="E159" s="131"/>
      <c r="F159" s="13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4"/>
    </row>
    <row r="160" spans="1:36" ht="15" customHeight="1">
      <c r="A160" s="142"/>
      <c r="B160" s="144"/>
      <c r="C160" s="108" t="s">
        <v>15</v>
      </c>
      <c r="D160" s="131" t="s">
        <v>5</v>
      </c>
      <c r="E160" s="131">
        <v>4</v>
      </c>
      <c r="F160" s="131">
        <v>4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4"/>
    </row>
    <row r="161" spans="1:36" ht="15" customHeight="1">
      <c r="A161" s="142"/>
      <c r="B161" s="145"/>
      <c r="C161" s="129"/>
      <c r="E161" s="108"/>
      <c r="F161" s="108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100"/>
      <c r="W161" s="100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4"/>
    </row>
    <row r="162" spans="1:36" ht="15" customHeight="1">
      <c r="C162" s="24"/>
      <c r="D162" s="108" t="s">
        <v>10</v>
      </c>
      <c r="E162" s="129"/>
      <c r="F162" s="108">
        <f>SUM(E68:E160)</f>
        <v>182</v>
      </c>
      <c r="G162" s="108">
        <f t="shared" ref="G162:AC162" si="8">SUM(G68:G161)</f>
        <v>0</v>
      </c>
      <c r="H162" s="108">
        <f t="shared" si="8"/>
        <v>0</v>
      </c>
      <c r="I162" s="108">
        <f t="shared" si="8"/>
        <v>0</v>
      </c>
      <c r="J162" s="108">
        <f t="shared" si="8"/>
        <v>0</v>
      </c>
      <c r="K162" s="108">
        <f t="shared" si="8"/>
        <v>0</v>
      </c>
      <c r="L162" s="108">
        <f t="shared" si="8"/>
        <v>0</v>
      </c>
      <c r="M162" s="108">
        <f t="shared" si="8"/>
        <v>0</v>
      </c>
      <c r="N162" s="108">
        <f t="shared" si="8"/>
        <v>0</v>
      </c>
      <c r="O162" s="108">
        <f t="shared" si="8"/>
        <v>0</v>
      </c>
      <c r="P162" s="108">
        <f t="shared" si="8"/>
        <v>0</v>
      </c>
      <c r="Q162" s="108">
        <f t="shared" si="8"/>
        <v>0</v>
      </c>
      <c r="R162" s="108">
        <f t="shared" si="8"/>
        <v>0</v>
      </c>
      <c r="S162" s="108">
        <f t="shared" si="8"/>
        <v>0</v>
      </c>
      <c r="T162" s="108">
        <f t="shared" si="8"/>
        <v>0</v>
      </c>
      <c r="U162" s="108">
        <f t="shared" si="8"/>
        <v>0</v>
      </c>
      <c r="V162" s="108">
        <f t="shared" si="8"/>
        <v>0</v>
      </c>
      <c r="W162" s="108">
        <f t="shared" si="8"/>
        <v>0</v>
      </c>
      <c r="X162" s="108">
        <f t="shared" si="8"/>
        <v>0</v>
      </c>
      <c r="Y162" s="108">
        <f t="shared" si="8"/>
        <v>0</v>
      </c>
      <c r="Z162" s="108">
        <f t="shared" si="8"/>
        <v>0</v>
      </c>
      <c r="AA162" s="108">
        <f t="shared" si="8"/>
        <v>0</v>
      </c>
      <c r="AB162" s="108">
        <f t="shared" si="8"/>
        <v>0</v>
      </c>
      <c r="AC162" s="108">
        <f t="shared" si="8"/>
        <v>0</v>
      </c>
      <c r="AD162" s="108">
        <f t="shared" ref="AD162" si="9">SUM(AD68:AD161)</f>
        <v>0</v>
      </c>
      <c r="AE162" s="108">
        <f t="shared" ref="AE162" si="10">SUM(AE68:AE161)</f>
        <v>0</v>
      </c>
      <c r="AF162" s="108">
        <f t="shared" ref="AF162" si="11">SUM(AF68:AF161)</f>
        <v>0</v>
      </c>
      <c r="AG162" s="108">
        <f t="shared" ref="AG162" si="12">SUM(AG68:AG161)</f>
        <v>0</v>
      </c>
      <c r="AH162" s="108">
        <f t="shared" ref="AH162" si="13">SUM(AH68:AH161)</f>
        <v>0</v>
      </c>
      <c r="AI162" s="108">
        <f t="shared" ref="AI162" si="14">SUM(AI68:AI161)</f>
        <v>0</v>
      </c>
      <c r="AJ162" s="108">
        <f t="shared" ref="AJ162" si="15">SUM(AJ68:AJ161)</f>
        <v>0</v>
      </c>
    </row>
    <row r="163" spans="1:36" ht="15" customHeight="1">
      <c r="C163" s="1"/>
      <c r="D163" s="108" t="s">
        <v>16</v>
      </c>
      <c r="E163" s="129"/>
      <c r="F163" s="108">
        <f>SUM(F68:F160)</f>
        <v>204</v>
      </c>
      <c r="G163" s="108">
        <f>SUM(G17:G63)</f>
        <v>0</v>
      </c>
      <c r="H163" s="108">
        <f t="shared" ref="H163:AJ163" si="16">SUM(H17:H63)</f>
        <v>0</v>
      </c>
      <c r="I163" s="108">
        <f t="shared" si="16"/>
        <v>0</v>
      </c>
      <c r="J163" s="108">
        <f t="shared" si="16"/>
        <v>0</v>
      </c>
      <c r="K163" s="108">
        <f t="shared" si="16"/>
        <v>0</v>
      </c>
      <c r="L163" s="108">
        <f t="shared" si="16"/>
        <v>0</v>
      </c>
      <c r="M163" s="108">
        <f t="shared" si="16"/>
        <v>0</v>
      </c>
      <c r="N163" s="108">
        <f t="shared" si="16"/>
        <v>0</v>
      </c>
      <c r="O163" s="108">
        <f t="shared" si="16"/>
        <v>0</v>
      </c>
      <c r="P163" s="108">
        <f t="shared" si="16"/>
        <v>0</v>
      </c>
      <c r="Q163" s="108">
        <f t="shared" si="16"/>
        <v>0</v>
      </c>
      <c r="R163" s="108">
        <f t="shared" si="16"/>
        <v>0</v>
      </c>
      <c r="S163" s="108">
        <f t="shared" si="16"/>
        <v>0</v>
      </c>
      <c r="T163" s="108">
        <f t="shared" si="16"/>
        <v>0</v>
      </c>
      <c r="U163" s="108">
        <f t="shared" si="16"/>
        <v>0</v>
      </c>
      <c r="V163" s="108">
        <f t="shared" si="16"/>
        <v>0</v>
      </c>
      <c r="W163" s="108">
        <f t="shared" si="16"/>
        <v>0</v>
      </c>
      <c r="X163" s="108">
        <f t="shared" si="16"/>
        <v>0</v>
      </c>
      <c r="Y163" s="108">
        <f t="shared" si="16"/>
        <v>0</v>
      </c>
      <c r="Z163" s="108">
        <f t="shared" si="16"/>
        <v>0</v>
      </c>
      <c r="AA163" s="108">
        <f t="shared" si="16"/>
        <v>0</v>
      </c>
      <c r="AB163" s="108">
        <f t="shared" si="16"/>
        <v>0</v>
      </c>
      <c r="AC163" s="108">
        <f t="shared" si="16"/>
        <v>0</v>
      </c>
      <c r="AD163" s="108">
        <f t="shared" si="16"/>
        <v>0</v>
      </c>
      <c r="AE163" s="108">
        <f t="shared" si="16"/>
        <v>0</v>
      </c>
      <c r="AF163" s="108">
        <f t="shared" si="16"/>
        <v>0</v>
      </c>
      <c r="AG163" s="108">
        <f t="shared" si="16"/>
        <v>0</v>
      </c>
      <c r="AH163" s="108">
        <f t="shared" si="16"/>
        <v>0</v>
      </c>
      <c r="AI163" s="108">
        <f t="shared" si="16"/>
        <v>0</v>
      </c>
      <c r="AJ163" s="108">
        <f t="shared" si="16"/>
        <v>0</v>
      </c>
    </row>
  </sheetData>
  <mergeCells count="42">
    <mergeCell ref="C5:D5"/>
    <mergeCell ref="C1:D1"/>
    <mergeCell ref="C2:D2"/>
    <mergeCell ref="C3:D3"/>
    <mergeCell ref="F3:U3"/>
    <mergeCell ref="C4:D4"/>
    <mergeCell ref="E13:F13"/>
    <mergeCell ref="B7:F7"/>
    <mergeCell ref="J7:L7"/>
    <mergeCell ref="E8:F8"/>
    <mergeCell ref="J8:L8"/>
    <mergeCell ref="E9:F9"/>
    <mergeCell ref="J9:L9"/>
    <mergeCell ref="E10:F10"/>
    <mergeCell ref="J10:L10"/>
    <mergeCell ref="E11:F11"/>
    <mergeCell ref="J11:L11"/>
    <mergeCell ref="E12:F12"/>
    <mergeCell ref="B14:C14"/>
    <mergeCell ref="E14:F14"/>
    <mergeCell ref="A17:A63"/>
    <mergeCell ref="B17:C17"/>
    <mergeCell ref="B18:C18"/>
    <mergeCell ref="B19:C19"/>
    <mergeCell ref="B20:B26"/>
    <mergeCell ref="B27:B33"/>
    <mergeCell ref="B34:B40"/>
    <mergeCell ref="A68:A161"/>
    <mergeCell ref="B68:C68"/>
    <mergeCell ref="B70:C70"/>
    <mergeCell ref="B72:C72"/>
    <mergeCell ref="B74:B87"/>
    <mergeCell ref="B158:B161"/>
    <mergeCell ref="B41:B47"/>
    <mergeCell ref="B48:B54"/>
    <mergeCell ref="B55:B61"/>
    <mergeCell ref="B62:B63"/>
    <mergeCell ref="B88:B101"/>
    <mergeCell ref="B102:B115"/>
    <mergeCell ref="B116:B129"/>
    <mergeCell ref="B130:B143"/>
    <mergeCell ref="B144:B15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showWhiteSpace="0" zoomScale="80" zoomScaleNormal="80" workbookViewId="0">
      <selection activeCell="C109" sqref="C109"/>
    </sheetView>
  </sheetViews>
  <sheetFormatPr defaultColWidth="15.09765625" defaultRowHeight="15" customHeight="1"/>
  <cols>
    <col min="1" max="1" width="8" style="5" customWidth="1"/>
    <col min="2" max="2" width="20.09765625" style="5" bestFit="1" customWidth="1"/>
    <col min="3" max="3" width="46.59765625" style="5" bestFit="1" customWidth="1"/>
    <col min="4" max="4" width="14.3984375" style="5" customWidth="1"/>
    <col min="5" max="5" width="5.5" style="5" customWidth="1"/>
    <col min="6" max="6" width="5" style="5" bestFit="1" customWidth="1"/>
    <col min="7" max="34" width="5" style="5" customWidth="1"/>
    <col min="35" max="16384" width="15.09765625" style="5"/>
  </cols>
  <sheetData>
    <row r="1" spans="1:34" ht="66" customHeight="1">
      <c r="B1" s="90" t="s">
        <v>26</v>
      </c>
      <c r="C1" s="156" t="s">
        <v>307</v>
      </c>
      <c r="D1" s="157"/>
      <c r="E1" s="14"/>
      <c r="F1" s="14"/>
      <c r="G1" s="14"/>
      <c r="H1" s="14"/>
      <c r="I1" s="14"/>
      <c r="J1" s="14"/>
      <c r="K1" s="14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34" ht="16.8">
      <c r="B2" s="89" t="s">
        <v>24</v>
      </c>
      <c r="C2" s="158" t="s">
        <v>302</v>
      </c>
      <c r="D2" s="159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34" ht="16.5" customHeight="1">
      <c r="B3" s="89" t="s">
        <v>23</v>
      </c>
      <c r="C3" s="158" t="s">
        <v>358</v>
      </c>
      <c r="D3" s="159"/>
      <c r="E3" s="13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</row>
    <row r="4" spans="1:34" ht="16.8">
      <c r="B4" s="89" t="s">
        <v>20</v>
      </c>
      <c r="C4" s="160">
        <v>43582</v>
      </c>
      <c r="D4" s="161"/>
      <c r="E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</row>
    <row r="5" spans="1:34" ht="16.8">
      <c r="B5" s="89" t="s">
        <v>25</v>
      </c>
      <c r="C5" s="160">
        <v>43965</v>
      </c>
      <c r="D5" s="161"/>
      <c r="E5" s="126"/>
      <c r="F5" s="12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</row>
    <row r="6" spans="1:34" ht="15" customHeight="1">
      <c r="A6" s="38"/>
      <c r="B6" s="38"/>
      <c r="C6" s="15"/>
      <c r="D6" s="91"/>
      <c r="E6" s="16"/>
      <c r="I6" s="17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</row>
    <row r="7" spans="1:34" ht="16.8">
      <c r="B7" s="163" t="s">
        <v>21</v>
      </c>
      <c r="C7" s="164"/>
      <c r="D7" s="164"/>
      <c r="E7" s="164"/>
      <c r="F7" s="165"/>
      <c r="H7" s="18"/>
      <c r="I7" s="112"/>
      <c r="J7" s="140" t="s">
        <v>352</v>
      </c>
      <c r="K7" s="140"/>
      <c r="L7" s="140"/>
      <c r="M7" s="14"/>
      <c r="N7" s="14"/>
      <c r="O7" s="14"/>
      <c r="P7" s="14"/>
      <c r="Q7" s="14"/>
      <c r="R7" s="14"/>
      <c r="S7" s="14"/>
      <c r="T7" s="14"/>
      <c r="U7" s="14"/>
    </row>
    <row r="8" spans="1:34" ht="15" customHeight="1">
      <c r="B8" s="28" t="s">
        <v>22</v>
      </c>
      <c r="C8" s="10" t="s">
        <v>19</v>
      </c>
      <c r="D8" s="11" t="s">
        <v>10</v>
      </c>
      <c r="E8" s="166" t="s">
        <v>11</v>
      </c>
      <c r="F8" s="167"/>
      <c r="H8" s="18"/>
      <c r="I8" s="113"/>
      <c r="J8" s="139" t="s">
        <v>353</v>
      </c>
      <c r="K8" s="139"/>
      <c r="L8" s="139"/>
      <c r="M8" s="126"/>
      <c r="N8" s="126"/>
      <c r="O8" s="126"/>
      <c r="P8" s="126"/>
      <c r="Q8" s="126"/>
      <c r="R8" s="126"/>
      <c r="S8" s="126"/>
      <c r="T8" s="126"/>
      <c r="U8" s="126"/>
    </row>
    <row r="9" spans="1:34" ht="15" customHeight="1">
      <c r="B9" s="125">
        <v>1</v>
      </c>
      <c r="C9" s="9" t="s">
        <v>304</v>
      </c>
      <c r="D9" s="205">
        <f>SUMIF($D$50:$D$107,"Trung",$E$50:$V$107) + SUMIF($D$50:$D$107,"Team",E50:V107)/5</f>
        <v>34.4</v>
      </c>
      <c r="E9" s="152">
        <f>SUMIF($D$17:$D$45,"Trung", $F$17:$AC$45) + SUMIF($D$17:$D$45, "Team", $F$17:$AC$45)/5</f>
        <v>34.4</v>
      </c>
      <c r="F9" s="153"/>
      <c r="H9" s="18"/>
      <c r="I9" s="114"/>
      <c r="J9" s="139" t="s">
        <v>354</v>
      </c>
      <c r="K9" s="139"/>
      <c r="L9" s="139"/>
      <c r="M9" s="126"/>
      <c r="N9" s="126"/>
      <c r="O9" s="126"/>
      <c r="P9" s="126"/>
      <c r="Q9" s="126"/>
      <c r="R9" s="126"/>
      <c r="S9" s="126"/>
      <c r="T9" s="126"/>
      <c r="U9" s="126"/>
    </row>
    <row r="10" spans="1:34" ht="15" customHeight="1">
      <c r="B10" s="125">
        <v>2</v>
      </c>
      <c r="C10" s="9" t="s">
        <v>305</v>
      </c>
      <c r="D10" s="205">
        <f>SUMIF($D$50:$D$107,"Phước",$E$50:$V$107) + SUMIF($D$50:$D$107,"Team",E50:V107)/5</f>
        <v>40.4</v>
      </c>
      <c r="E10" s="152">
        <f>SUMIF($D$17:$D$45,"Phước", $F$17:$AC$45) + SUMIF($D$17:$D$45, "Team", $F$17:$AC$45)/5</f>
        <v>34.4</v>
      </c>
      <c r="F10" s="153"/>
      <c r="H10" s="18"/>
      <c r="I10" s="115"/>
      <c r="J10" s="139" t="s">
        <v>355</v>
      </c>
      <c r="K10" s="139"/>
      <c r="L10" s="139"/>
      <c r="M10" s="126"/>
      <c r="N10" s="126"/>
      <c r="O10" s="126"/>
      <c r="P10" s="126"/>
      <c r="Q10" s="126"/>
      <c r="R10" s="126"/>
      <c r="S10" s="126"/>
      <c r="T10" s="126"/>
      <c r="U10" s="126"/>
    </row>
    <row r="11" spans="1:34" ht="15" customHeight="1">
      <c r="B11" s="125">
        <v>3</v>
      </c>
      <c r="C11" s="9" t="s">
        <v>359</v>
      </c>
      <c r="D11" s="205">
        <f>SUMIF($D$50:$D$107,"Trin",$E$50:$V$107) + SUMIF($D$50:$D$107,"Team",E50:V107)/5 + SUMIF($D$50:$D$107,"Team Test",E50:V107)/3</f>
        <v>20.066666666666666</v>
      </c>
      <c r="E11" s="152">
        <f>SUMIF($D$17:$D$45,"Trin", $F$17:$AC$45) + SUMIF($D$17:$D$45, "Team", $F$17:$AC$45)/5 + SUMIF($D$17:$D$45, "Team Test", $F$17:$AC$45)/3</f>
        <v>18.066666666666666</v>
      </c>
      <c r="F11" s="153"/>
      <c r="H11" s="18"/>
      <c r="I11" s="116"/>
      <c r="J11" s="139" t="s">
        <v>356</v>
      </c>
      <c r="K11" s="139"/>
      <c r="L11" s="139"/>
      <c r="M11" s="117"/>
      <c r="N11" s="126"/>
      <c r="O11" s="126"/>
      <c r="P11" s="126"/>
      <c r="Q11" s="126"/>
      <c r="R11" s="126"/>
      <c r="S11" s="126"/>
      <c r="T11" s="126"/>
      <c r="U11" s="126"/>
    </row>
    <row r="12" spans="1:34" ht="15" customHeight="1">
      <c r="B12" s="125">
        <v>4</v>
      </c>
      <c r="C12" s="9" t="s">
        <v>360</v>
      </c>
      <c r="D12" s="205">
        <f>SUMIF($D$50:$D$107,"Thiện",$E$50:$V$107) + SUMIF($D$50:$D$107,"Team",E50:V107)/5 + SUMIF($D$50:$D$107,"Team Test",E50:V107)/3</f>
        <v>22.066666666666666</v>
      </c>
      <c r="E12" s="152">
        <f>SUMIF($D$17:$D$45,"Thiện", $F$17:$AC$45) + SUMIF($D$17:$D$45, "Team", $F$17:$AC$45)/5 + SUMIF($D$17:$D$45, "Team Test", $F$17:$AD$45)/3</f>
        <v>19.066666666666666</v>
      </c>
      <c r="F12" s="153"/>
      <c r="H12" s="18"/>
      <c r="I12" s="122"/>
      <c r="J12" s="122"/>
      <c r="K12" s="122"/>
      <c r="L12" s="122"/>
      <c r="M12" s="117"/>
      <c r="N12" s="126"/>
      <c r="O12" s="126"/>
      <c r="P12" s="126"/>
      <c r="Q12" s="126"/>
      <c r="R12" s="126"/>
      <c r="S12" s="126"/>
      <c r="T12" s="126"/>
      <c r="U12" s="126"/>
    </row>
    <row r="13" spans="1:34" ht="15" customHeight="1">
      <c r="B13" s="125">
        <v>5</v>
      </c>
      <c r="C13" s="9" t="s">
        <v>306</v>
      </c>
      <c r="D13" s="205">
        <f>SUMIF($D$50:$D$107,"Thẩm",$E$50:$V$107) + SUMIF($D$50:$D$107,"Team",E50:V107)/5 + SUMIF($D$50:$D$107,"Team Test",E50:V107)/3</f>
        <v>16.066666666666666</v>
      </c>
      <c r="E13" s="152">
        <f>SUMIF($D$17:$D$45,"Thẩm", $F$17:$AC$45) + SUMIF($D$17:$D$45, "Team", $F$17:$AC$45)/5 + SUMIF($D$17:$D$45, "Team Test", $F$17:$AD$45)/3</f>
        <v>15.066666666666666</v>
      </c>
      <c r="F13" s="153"/>
      <c r="H13" s="18"/>
      <c r="I13" s="126"/>
      <c r="J13" s="20"/>
      <c r="K13" s="19"/>
      <c r="L13" s="19"/>
      <c r="M13" s="126"/>
      <c r="N13" s="126"/>
      <c r="O13" s="126"/>
      <c r="P13" s="126"/>
      <c r="Q13" s="126"/>
      <c r="R13" s="126"/>
      <c r="S13" s="126"/>
      <c r="T13" s="126"/>
      <c r="U13" s="126"/>
    </row>
    <row r="14" spans="1:34" ht="15" customHeight="1">
      <c r="B14" s="147" t="s">
        <v>3</v>
      </c>
      <c r="C14" s="148"/>
      <c r="D14" s="137">
        <f>SUM(D9:D13)</f>
        <v>133</v>
      </c>
      <c r="E14" s="154">
        <f>SUM(E9:F13)</f>
        <v>120.99999999999999</v>
      </c>
      <c r="F14" s="155"/>
    </row>
    <row r="16" spans="1:34" s="6" customFormat="1" ht="54.6">
      <c r="A16" s="21" t="s">
        <v>0</v>
      </c>
      <c r="B16" s="21" t="s">
        <v>1</v>
      </c>
      <c r="C16" s="21" t="s">
        <v>2</v>
      </c>
      <c r="D16" s="4" t="s">
        <v>361</v>
      </c>
      <c r="E16" s="4"/>
      <c r="F16" s="22" t="s">
        <v>11</v>
      </c>
      <c r="G16" s="138">
        <v>43948</v>
      </c>
      <c r="H16" s="138">
        <v>43949</v>
      </c>
      <c r="I16" s="138">
        <v>43950</v>
      </c>
      <c r="J16" s="138">
        <v>43953</v>
      </c>
      <c r="K16" s="138">
        <v>43954</v>
      </c>
      <c r="L16" s="138">
        <v>43955</v>
      </c>
      <c r="M16" s="138">
        <v>43956</v>
      </c>
      <c r="N16" s="138">
        <v>43957</v>
      </c>
      <c r="O16" s="138">
        <v>43958</v>
      </c>
      <c r="P16" s="138">
        <v>43959</v>
      </c>
      <c r="Q16" s="138">
        <v>43960</v>
      </c>
      <c r="R16" s="138">
        <v>43961</v>
      </c>
      <c r="S16" s="138">
        <v>43962</v>
      </c>
      <c r="T16" s="138">
        <v>43963</v>
      </c>
      <c r="U16" s="138">
        <v>43964</v>
      </c>
      <c r="V16" s="138">
        <v>43965</v>
      </c>
      <c r="W16" s="138">
        <v>43966</v>
      </c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</row>
    <row r="17" spans="1:34" ht="15" customHeight="1">
      <c r="A17" s="143">
        <v>3</v>
      </c>
      <c r="B17" s="184" t="s">
        <v>103</v>
      </c>
      <c r="C17" s="184"/>
      <c r="D17" s="185" t="s">
        <v>5</v>
      </c>
      <c r="E17" s="132"/>
      <c r="F17" s="185">
        <v>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08"/>
      <c r="W17" s="108"/>
      <c r="X17" s="108"/>
      <c r="Y17" s="33"/>
      <c r="Z17" s="33"/>
      <c r="AA17" s="33"/>
      <c r="AB17" s="33"/>
      <c r="AC17" s="33"/>
      <c r="AD17" s="33"/>
      <c r="AE17" s="33"/>
      <c r="AF17" s="33"/>
      <c r="AG17" s="33"/>
      <c r="AH17" s="34"/>
    </row>
    <row r="18" spans="1:34" ht="15" customHeight="1">
      <c r="A18" s="144"/>
      <c r="B18" s="184" t="s">
        <v>105</v>
      </c>
      <c r="C18" s="184"/>
      <c r="D18" s="185" t="s">
        <v>308</v>
      </c>
      <c r="E18" s="132"/>
      <c r="F18" s="185">
        <v>8</v>
      </c>
      <c r="G18" s="132"/>
      <c r="H18" s="132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108"/>
      <c r="X18" s="8"/>
      <c r="Y18" s="33"/>
      <c r="Z18" s="33"/>
      <c r="AA18" s="33"/>
      <c r="AB18" s="33"/>
      <c r="AC18" s="33"/>
      <c r="AD18" s="33"/>
      <c r="AE18" s="33"/>
      <c r="AF18" s="33"/>
      <c r="AG18" s="33"/>
      <c r="AH18" s="34"/>
    </row>
    <row r="19" spans="1:34" ht="15" customHeight="1">
      <c r="A19" s="144"/>
      <c r="B19" s="184" t="s">
        <v>363</v>
      </c>
      <c r="C19" s="184"/>
      <c r="D19" s="186" t="s">
        <v>362</v>
      </c>
      <c r="E19" s="8"/>
      <c r="F19" s="185">
        <v>8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8"/>
      <c r="X19" s="8"/>
      <c r="Y19" s="33"/>
      <c r="Z19" s="33"/>
      <c r="AA19" s="33"/>
      <c r="AB19" s="33"/>
      <c r="AC19" s="33"/>
      <c r="AD19" s="33"/>
      <c r="AE19" s="33"/>
      <c r="AF19" s="33"/>
      <c r="AG19" s="33"/>
      <c r="AH19" s="34"/>
    </row>
    <row r="20" spans="1:34" ht="15" customHeight="1">
      <c r="A20" s="144"/>
      <c r="B20" s="187" t="s">
        <v>7</v>
      </c>
      <c r="C20" s="132" t="s">
        <v>406</v>
      </c>
      <c r="D20" s="185" t="s">
        <v>346</v>
      </c>
      <c r="E20" s="188"/>
      <c r="F20" s="185">
        <v>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08"/>
      <c r="W20" s="108"/>
      <c r="X20" s="108"/>
      <c r="Y20" s="33"/>
      <c r="Z20" s="33"/>
      <c r="AA20" s="33"/>
      <c r="AB20" s="33"/>
      <c r="AC20" s="33"/>
      <c r="AD20" s="33"/>
      <c r="AE20" s="33"/>
      <c r="AF20" s="33"/>
      <c r="AG20" s="33"/>
      <c r="AH20" s="34"/>
    </row>
    <row r="21" spans="1:34" ht="14.4" customHeight="1">
      <c r="A21" s="144"/>
      <c r="B21" s="187"/>
      <c r="C21" s="132" t="s">
        <v>407</v>
      </c>
      <c r="D21" s="185" t="s">
        <v>308</v>
      </c>
      <c r="E21" s="188"/>
      <c r="F21" s="185">
        <v>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08"/>
      <c r="W21" s="108"/>
      <c r="X21" s="108"/>
      <c r="Y21" s="33"/>
      <c r="Z21" s="33"/>
      <c r="AA21" s="33"/>
      <c r="AB21" s="33"/>
      <c r="AC21" s="33"/>
      <c r="AD21" s="33"/>
      <c r="AE21" s="33"/>
      <c r="AF21" s="33"/>
      <c r="AG21" s="33"/>
      <c r="AH21" s="34"/>
    </row>
    <row r="22" spans="1:34" ht="15" customHeight="1">
      <c r="A22" s="144"/>
      <c r="B22" s="187"/>
      <c r="C22" s="132" t="s">
        <v>408</v>
      </c>
      <c r="D22" s="185" t="s">
        <v>308</v>
      </c>
      <c r="E22" s="188"/>
      <c r="F22" s="185">
        <v>6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4"/>
    </row>
    <row r="23" spans="1:34" ht="15" customHeight="1">
      <c r="A23" s="144"/>
      <c r="B23" s="187"/>
      <c r="C23" s="132" t="s">
        <v>409</v>
      </c>
      <c r="D23" s="185" t="s">
        <v>346</v>
      </c>
      <c r="E23" s="188"/>
      <c r="F23" s="185">
        <v>6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 spans="1:34" ht="15" customHeight="1">
      <c r="A24" s="144"/>
      <c r="B24" s="187" t="s">
        <v>13</v>
      </c>
      <c r="C24" s="189" t="s">
        <v>410</v>
      </c>
      <c r="D24" s="185" t="s">
        <v>345</v>
      </c>
      <c r="E24" s="8"/>
      <c r="F24" s="185">
        <v>3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</row>
    <row r="25" spans="1:34" ht="15" customHeight="1">
      <c r="A25" s="144"/>
      <c r="B25" s="187"/>
      <c r="C25" s="190" t="s">
        <v>411</v>
      </c>
      <c r="D25" s="185" t="s">
        <v>365</v>
      </c>
      <c r="E25" s="8"/>
      <c r="F25" s="185">
        <v>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4"/>
    </row>
    <row r="26" spans="1:34" ht="15" customHeight="1">
      <c r="A26" s="144"/>
      <c r="B26" s="187"/>
      <c r="C26" s="190" t="s">
        <v>412</v>
      </c>
      <c r="D26" s="185" t="s">
        <v>365</v>
      </c>
      <c r="E26" s="8"/>
      <c r="F26" s="185">
        <v>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4"/>
    </row>
    <row r="27" spans="1:34" ht="15" customHeight="1">
      <c r="A27" s="144"/>
      <c r="B27" s="187"/>
      <c r="C27" s="190" t="s">
        <v>413</v>
      </c>
      <c r="D27" s="185" t="s">
        <v>364</v>
      </c>
      <c r="E27" s="132"/>
      <c r="F27" s="185">
        <v>4</v>
      </c>
      <c r="G27" s="132"/>
      <c r="H27" s="132"/>
      <c r="I27" s="132"/>
      <c r="J27" s="132"/>
      <c r="K27" s="132"/>
      <c r="L27" s="132"/>
      <c r="M27" s="132"/>
      <c r="N27" s="132"/>
      <c r="O27" s="132"/>
      <c r="P27" s="8"/>
      <c r="Q27" s="8"/>
      <c r="R27" s="8"/>
      <c r="S27" s="8"/>
      <c r="T27" s="8"/>
      <c r="U27" s="8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</row>
    <row r="28" spans="1:34" ht="15" customHeight="1">
      <c r="A28" s="144"/>
      <c r="B28" s="187" t="s">
        <v>27</v>
      </c>
      <c r="C28" s="189" t="s">
        <v>414</v>
      </c>
      <c r="D28" s="185" t="s">
        <v>346</v>
      </c>
      <c r="E28" s="188"/>
      <c r="F28" s="185">
        <v>8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4"/>
    </row>
    <row r="29" spans="1:34" ht="15" customHeight="1">
      <c r="A29" s="144"/>
      <c r="B29" s="187"/>
      <c r="C29" s="189" t="s">
        <v>415</v>
      </c>
      <c r="D29" s="185" t="s">
        <v>308</v>
      </c>
      <c r="E29" s="188"/>
      <c r="F29" s="185">
        <v>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4"/>
    </row>
    <row r="30" spans="1:34" ht="15" customHeight="1">
      <c r="A30" s="144"/>
      <c r="B30" s="187"/>
      <c r="C30" s="189" t="s">
        <v>416</v>
      </c>
      <c r="D30" s="185" t="s">
        <v>308</v>
      </c>
      <c r="E30" s="188"/>
      <c r="F30" s="185">
        <v>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4"/>
    </row>
    <row r="31" spans="1:34" ht="15" customHeight="1">
      <c r="A31" s="144"/>
      <c r="B31" s="187"/>
      <c r="C31" s="189" t="s">
        <v>417</v>
      </c>
      <c r="D31" s="185" t="s">
        <v>346</v>
      </c>
      <c r="E31" s="188"/>
      <c r="F31" s="185">
        <v>8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4"/>
    </row>
    <row r="32" spans="1:34" ht="15" customHeight="1">
      <c r="A32" s="144"/>
      <c r="B32" s="187" t="s">
        <v>28</v>
      </c>
      <c r="C32" s="189" t="s">
        <v>418</v>
      </c>
      <c r="D32" s="185" t="s">
        <v>345</v>
      </c>
      <c r="E32" s="188"/>
      <c r="F32" s="185">
        <v>4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4"/>
    </row>
    <row r="33" spans="1:34" ht="15" customHeight="1">
      <c r="A33" s="144"/>
      <c r="B33" s="187"/>
      <c r="C33" s="132" t="s">
        <v>419</v>
      </c>
      <c r="D33" s="185" t="s">
        <v>365</v>
      </c>
      <c r="E33" s="188"/>
      <c r="F33" s="185">
        <v>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129"/>
      <c r="W33" s="129"/>
      <c r="X33" s="129"/>
      <c r="Y33" s="33"/>
      <c r="Z33" s="33"/>
      <c r="AA33" s="33"/>
      <c r="AB33" s="34"/>
      <c r="AC33" s="33"/>
      <c r="AD33" s="33"/>
      <c r="AE33" s="33"/>
      <c r="AF33" s="33"/>
      <c r="AG33" s="33"/>
      <c r="AH33" s="34"/>
    </row>
    <row r="34" spans="1:34" ht="15" customHeight="1">
      <c r="A34" s="144"/>
      <c r="B34" s="187"/>
      <c r="C34" s="132" t="s">
        <v>420</v>
      </c>
      <c r="D34" s="185" t="s">
        <v>365</v>
      </c>
      <c r="E34" s="188"/>
      <c r="F34" s="185">
        <v>2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129"/>
      <c r="W34" s="129"/>
      <c r="X34" s="129"/>
      <c r="Y34" s="33"/>
      <c r="Z34" s="33"/>
      <c r="AA34" s="33"/>
      <c r="AB34" s="34"/>
      <c r="AC34" s="33"/>
      <c r="AD34" s="33"/>
      <c r="AE34" s="33"/>
      <c r="AF34" s="33"/>
      <c r="AG34" s="33"/>
      <c r="AH34" s="34"/>
    </row>
    <row r="35" spans="1:34" ht="15" customHeight="1">
      <c r="A35" s="144"/>
      <c r="B35" s="187"/>
      <c r="C35" s="132" t="s">
        <v>421</v>
      </c>
      <c r="D35" s="185" t="s">
        <v>364</v>
      </c>
      <c r="E35" s="191"/>
      <c r="F35" s="185">
        <v>6</v>
      </c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8"/>
      <c r="S35" s="8"/>
      <c r="T35" s="8"/>
      <c r="U35" s="8"/>
      <c r="V35" s="129"/>
      <c r="W35" s="129"/>
      <c r="X35" s="129"/>
      <c r="Y35" s="33"/>
      <c r="Z35" s="33"/>
      <c r="AA35" s="33"/>
      <c r="AB35" s="34"/>
      <c r="AC35" s="33"/>
      <c r="AD35" s="33"/>
      <c r="AE35" s="33"/>
      <c r="AF35" s="33"/>
      <c r="AG35" s="33"/>
      <c r="AH35" s="34"/>
    </row>
    <row r="36" spans="1:34" ht="15" customHeight="1">
      <c r="A36" s="144"/>
      <c r="B36" s="187" t="s">
        <v>134</v>
      </c>
      <c r="C36" s="189" t="s">
        <v>422</v>
      </c>
      <c r="D36" s="185" t="s">
        <v>346</v>
      </c>
      <c r="E36" s="188"/>
      <c r="F36" s="185">
        <v>2</v>
      </c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8"/>
      <c r="T36" s="8"/>
      <c r="U36" s="8"/>
      <c r="V36" s="33"/>
      <c r="W36" s="33"/>
      <c r="X36" s="33"/>
      <c r="Y36" s="33"/>
      <c r="Z36" s="33"/>
      <c r="AA36" s="33"/>
      <c r="AB36" s="34"/>
      <c r="AC36" s="33"/>
      <c r="AD36" s="33"/>
      <c r="AE36" s="33"/>
      <c r="AF36" s="33"/>
      <c r="AG36" s="33"/>
      <c r="AH36" s="34"/>
    </row>
    <row r="37" spans="1:34" ht="15" customHeight="1">
      <c r="A37" s="144"/>
      <c r="B37" s="187"/>
      <c r="C37" s="189" t="s">
        <v>423</v>
      </c>
      <c r="D37" s="185" t="s">
        <v>308</v>
      </c>
      <c r="E37" s="188"/>
      <c r="F37" s="185">
        <v>2</v>
      </c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8"/>
      <c r="T37" s="8"/>
      <c r="U37" s="8"/>
      <c r="V37" s="33"/>
      <c r="W37" s="33"/>
      <c r="X37" s="33"/>
      <c r="Y37" s="33"/>
      <c r="Z37" s="33"/>
      <c r="AA37" s="33"/>
      <c r="AB37" s="33"/>
      <c r="AC37" s="33"/>
      <c r="AD37" s="34"/>
      <c r="AE37" s="34"/>
      <c r="AF37" s="33"/>
      <c r="AG37" s="33"/>
      <c r="AH37" s="34"/>
    </row>
    <row r="38" spans="1:34" ht="15" customHeight="1">
      <c r="A38" s="144"/>
      <c r="B38" s="187"/>
      <c r="C38" s="189" t="s">
        <v>424</v>
      </c>
      <c r="D38" s="185" t="s">
        <v>308</v>
      </c>
      <c r="E38" s="188"/>
      <c r="F38" s="185">
        <v>2</v>
      </c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8"/>
      <c r="U38" s="8"/>
      <c r="V38" s="33"/>
      <c r="W38" s="33"/>
      <c r="X38" s="33"/>
      <c r="Y38" s="33"/>
      <c r="Z38" s="33"/>
      <c r="AA38" s="33"/>
      <c r="AB38" s="33"/>
      <c r="AC38" s="33"/>
      <c r="AD38" s="34"/>
      <c r="AE38" s="34"/>
      <c r="AF38" s="33"/>
      <c r="AG38" s="33"/>
      <c r="AH38" s="34"/>
    </row>
    <row r="39" spans="1:34" ht="15" customHeight="1">
      <c r="A39" s="144"/>
      <c r="B39" s="187"/>
      <c r="C39" s="189" t="s">
        <v>425</v>
      </c>
      <c r="D39" s="185" t="s">
        <v>346</v>
      </c>
      <c r="E39" s="188"/>
      <c r="F39" s="185">
        <v>2</v>
      </c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8"/>
      <c r="U39" s="8"/>
      <c r="V39" s="33"/>
      <c r="W39" s="33"/>
      <c r="X39" s="33"/>
      <c r="Y39" s="33"/>
      <c r="Z39" s="33"/>
      <c r="AA39" s="33"/>
      <c r="AB39" s="33"/>
      <c r="AC39" s="33"/>
      <c r="AD39" s="34"/>
      <c r="AE39" s="34"/>
      <c r="AF39" s="33"/>
      <c r="AG39" s="33"/>
      <c r="AH39" s="34"/>
    </row>
    <row r="40" spans="1:34" ht="15" customHeight="1">
      <c r="A40" s="144"/>
      <c r="B40" s="187" t="s">
        <v>298</v>
      </c>
      <c r="C40" s="189" t="s">
        <v>426</v>
      </c>
      <c r="D40" s="185" t="s">
        <v>345</v>
      </c>
      <c r="E40" s="188"/>
      <c r="F40" s="185">
        <v>3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3"/>
      <c r="W40" s="33"/>
      <c r="X40" s="33"/>
      <c r="Y40" s="33"/>
      <c r="Z40" s="33"/>
      <c r="AA40" s="33"/>
      <c r="AB40" s="33"/>
      <c r="AC40" s="33"/>
      <c r="AD40" s="34"/>
      <c r="AE40" s="34"/>
      <c r="AF40" s="33"/>
      <c r="AG40" s="33"/>
      <c r="AH40" s="34"/>
    </row>
    <row r="41" spans="1:34" ht="15" customHeight="1">
      <c r="A41" s="144"/>
      <c r="B41" s="187"/>
      <c r="C41" s="189" t="s">
        <v>427</v>
      </c>
      <c r="D41" s="185" t="s">
        <v>365</v>
      </c>
      <c r="E41" s="188"/>
      <c r="F41" s="185">
        <v>2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3"/>
      <c r="W41" s="33"/>
      <c r="X41" s="33"/>
      <c r="Y41" s="33"/>
      <c r="Z41" s="33"/>
      <c r="AA41" s="33"/>
      <c r="AB41" s="33"/>
      <c r="AC41" s="33"/>
      <c r="AD41" s="34"/>
      <c r="AE41" s="34"/>
      <c r="AF41" s="33"/>
      <c r="AG41" s="33"/>
      <c r="AH41" s="34"/>
    </row>
    <row r="42" spans="1:34" ht="15" customHeight="1">
      <c r="A42" s="144"/>
      <c r="B42" s="187"/>
      <c r="C42" s="189" t="s">
        <v>428</v>
      </c>
      <c r="D42" s="185" t="s">
        <v>365</v>
      </c>
      <c r="E42" s="188"/>
      <c r="F42" s="185">
        <v>2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4"/>
      <c r="AG42" s="33"/>
      <c r="AH42" s="34"/>
    </row>
    <row r="43" spans="1:34" ht="15" customHeight="1">
      <c r="A43" s="144"/>
      <c r="B43" s="187"/>
      <c r="C43" s="189" t="s">
        <v>429</v>
      </c>
      <c r="D43" s="185" t="s">
        <v>364</v>
      </c>
      <c r="E43" s="188"/>
      <c r="F43" s="185">
        <v>3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4"/>
      <c r="AH43" s="34"/>
    </row>
    <row r="44" spans="1:34" ht="18" customHeight="1">
      <c r="A44" s="144"/>
      <c r="B44" s="192" t="s">
        <v>405</v>
      </c>
      <c r="C44" s="8" t="s">
        <v>350</v>
      </c>
      <c r="D44" s="186" t="s">
        <v>5</v>
      </c>
      <c r="E44" s="188"/>
      <c r="F44" s="185">
        <v>4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4"/>
    </row>
    <row r="45" spans="1:34" ht="18" customHeight="1">
      <c r="A45" s="145"/>
      <c r="B45" s="193"/>
      <c r="C45" s="8" t="s">
        <v>351</v>
      </c>
      <c r="D45" s="186" t="s">
        <v>5</v>
      </c>
      <c r="E45" s="8"/>
      <c r="F45" s="185">
        <v>4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4"/>
    </row>
    <row r="46" spans="1:34" ht="15" customHeight="1">
      <c r="B46" s="194"/>
      <c r="C46" s="18"/>
      <c r="D46" s="195" t="s">
        <v>16</v>
      </c>
      <c r="E46" s="195"/>
      <c r="F46" s="195">
        <f t="shared" ref="F46:W46" si="0">SUM(F17:F45)</f>
        <v>121</v>
      </c>
      <c r="G46" s="2">
        <f t="shared" si="0"/>
        <v>0</v>
      </c>
      <c r="H46" s="2">
        <f t="shared" si="0"/>
        <v>0</v>
      </c>
      <c r="I46" s="2">
        <f t="shared" si="0"/>
        <v>0</v>
      </c>
      <c r="J46" s="2">
        <f t="shared" si="0"/>
        <v>0</v>
      </c>
      <c r="K46" s="2">
        <f t="shared" si="0"/>
        <v>0</v>
      </c>
      <c r="L46" s="2">
        <f t="shared" si="0"/>
        <v>0</v>
      </c>
      <c r="M46" s="2">
        <f t="shared" si="0"/>
        <v>0</v>
      </c>
      <c r="N46" s="2">
        <f t="shared" si="0"/>
        <v>0</v>
      </c>
      <c r="O46" s="2">
        <f t="shared" si="0"/>
        <v>0</v>
      </c>
      <c r="P46" s="2">
        <f t="shared" si="0"/>
        <v>0</v>
      </c>
      <c r="Q46" s="2">
        <f t="shared" si="0"/>
        <v>0</v>
      </c>
      <c r="R46" s="2">
        <f t="shared" si="0"/>
        <v>0</v>
      </c>
      <c r="S46" s="2">
        <f t="shared" si="0"/>
        <v>0</v>
      </c>
      <c r="T46" s="2">
        <f t="shared" si="0"/>
        <v>0</v>
      </c>
      <c r="U46" s="2">
        <f t="shared" si="0"/>
        <v>0</v>
      </c>
      <c r="V46" s="2">
        <f t="shared" si="0"/>
        <v>0</v>
      </c>
      <c r="W46" s="2">
        <f t="shared" si="0"/>
        <v>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23.25" customHeight="1">
      <c r="B47" s="194"/>
      <c r="C47" s="194"/>
      <c r="D47" s="194"/>
      <c r="E47" s="194"/>
      <c r="F47" s="19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5"/>
      <c r="W47" s="35"/>
      <c r="X47" s="35"/>
      <c r="Y47" s="35"/>
      <c r="Z47" s="35"/>
      <c r="AA47" s="35"/>
      <c r="AB47" s="36"/>
      <c r="AC47" s="36"/>
      <c r="AD47" s="36"/>
      <c r="AE47" s="36"/>
      <c r="AF47" s="36"/>
      <c r="AG47" s="36"/>
      <c r="AH47" s="36"/>
    </row>
    <row r="48" spans="1:34" ht="6.75" hidden="1" customHeight="1">
      <c r="A48" s="99"/>
      <c r="B48" s="18"/>
      <c r="C48" s="194"/>
      <c r="D48" s="194"/>
      <c r="E48" s="194"/>
      <c r="F48" s="19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35"/>
      <c r="W48" s="35"/>
      <c r="X48" s="35"/>
      <c r="Y48" s="35"/>
      <c r="Z48" s="35"/>
      <c r="AA48" s="35"/>
      <c r="AB48" s="36"/>
      <c r="AC48" s="36"/>
      <c r="AD48" s="36"/>
      <c r="AE48" s="36"/>
      <c r="AF48" s="36"/>
      <c r="AG48" s="36"/>
      <c r="AH48" s="36"/>
    </row>
    <row r="49" spans="1:34" ht="56.25" customHeight="1">
      <c r="A49" s="21" t="s">
        <v>0</v>
      </c>
      <c r="B49" s="196" t="s">
        <v>1</v>
      </c>
      <c r="C49" s="196" t="s">
        <v>2</v>
      </c>
      <c r="D49" s="197" t="s">
        <v>361</v>
      </c>
      <c r="E49" s="198" t="s">
        <v>10</v>
      </c>
      <c r="F49" s="198" t="s">
        <v>11</v>
      </c>
      <c r="G49" s="138">
        <v>43948</v>
      </c>
      <c r="H49" s="138">
        <v>43949</v>
      </c>
      <c r="I49" s="138">
        <v>43950</v>
      </c>
      <c r="J49" s="138">
        <v>43953</v>
      </c>
      <c r="K49" s="138">
        <v>43954</v>
      </c>
      <c r="L49" s="138">
        <v>43955</v>
      </c>
      <c r="M49" s="138">
        <v>43956</v>
      </c>
      <c r="N49" s="138">
        <v>43957</v>
      </c>
      <c r="O49" s="138">
        <v>43958</v>
      </c>
      <c r="P49" s="138">
        <v>43959</v>
      </c>
      <c r="Q49" s="138">
        <v>43960</v>
      </c>
      <c r="R49" s="138">
        <v>43961</v>
      </c>
      <c r="S49" s="138">
        <v>43962</v>
      </c>
      <c r="T49" s="138">
        <v>43963</v>
      </c>
      <c r="U49" s="138">
        <v>43964</v>
      </c>
      <c r="V49" s="138">
        <v>43965</v>
      </c>
      <c r="W49" s="138">
        <v>43966</v>
      </c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</row>
    <row r="50" spans="1:34" ht="15" customHeight="1">
      <c r="A50" s="141">
        <v>3</v>
      </c>
      <c r="B50" s="199" t="s">
        <v>4</v>
      </c>
      <c r="C50" s="200"/>
      <c r="D50" s="185" t="s">
        <v>5</v>
      </c>
      <c r="E50" s="185">
        <v>4</v>
      </c>
      <c r="F50" s="185">
        <v>4</v>
      </c>
      <c r="G50" s="8"/>
      <c r="H50" s="132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4"/>
    </row>
    <row r="51" spans="1:34" ht="15" customHeight="1">
      <c r="A51" s="142"/>
      <c r="B51" s="201"/>
      <c r="C51" s="202"/>
      <c r="D51" s="185"/>
      <c r="E51" s="185"/>
      <c r="F51" s="185"/>
      <c r="G51" s="8"/>
      <c r="H51" s="132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4"/>
    </row>
    <row r="52" spans="1:34" ht="15" customHeight="1">
      <c r="A52" s="142"/>
      <c r="B52" s="199" t="s">
        <v>6</v>
      </c>
      <c r="C52" s="200"/>
      <c r="D52" s="185" t="s">
        <v>308</v>
      </c>
      <c r="E52" s="185">
        <v>8</v>
      </c>
      <c r="F52" s="185">
        <v>8</v>
      </c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8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4"/>
    </row>
    <row r="53" spans="1:34" ht="15" customHeight="1">
      <c r="A53" s="142"/>
      <c r="B53" s="201"/>
      <c r="C53" s="202"/>
      <c r="D53" s="185"/>
      <c r="E53" s="185"/>
      <c r="F53" s="185"/>
      <c r="G53" s="132"/>
      <c r="H53" s="132"/>
      <c r="I53" s="132"/>
      <c r="J53" s="132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4"/>
    </row>
    <row r="54" spans="1:34" ht="15" customHeight="1">
      <c r="A54" s="142"/>
      <c r="B54" s="199" t="s">
        <v>363</v>
      </c>
      <c r="C54" s="200"/>
      <c r="D54" s="186" t="s">
        <v>362</v>
      </c>
      <c r="E54" s="185">
        <v>8</v>
      </c>
      <c r="F54" s="185">
        <v>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4"/>
    </row>
    <row r="55" spans="1:34" ht="15" customHeight="1">
      <c r="A55" s="142"/>
      <c r="B55" s="201"/>
      <c r="C55" s="202"/>
      <c r="D55" s="186"/>
      <c r="E55" s="185"/>
      <c r="F55" s="185"/>
      <c r="G55" s="8"/>
      <c r="H55" s="8"/>
      <c r="I55" s="13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4"/>
    </row>
    <row r="56" spans="1:34" ht="15" customHeight="1">
      <c r="A56" s="142"/>
      <c r="B56" s="192" t="s">
        <v>7</v>
      </c>
      <c r="C56" s="132" t="s">
        <v>406</v>
      </c>
      <c r="D56" s="185" t="s">
        <v>346</v>
      </c>
      <c r="E56" s="185">
        <v>4</v>
      </c>
      <c r="F56" s="185">
        <v>6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4"/>
    </row>
    <row r="57" spans="1:34" ht="15" customHeight="1">
      <c r="A57" s="142"/>
      <c r="B57" s="203"/>
      <c r="C57" s="132"/>
      <c r="D57" s="185"/>
      <c r="E57" s="185"/>
      <c r="F57" s="185"/>
      <c r="G57" s="8"/>
      <c r="H57" s="8"/>
      <c r="I57" s="13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4"/>
    </row>
    <row r="58" spans="1:34" ht="15" customHeight="1">
      <c r="A58" s="142"/>
      <c r="B58" s="203"/>
      <c r="C58" s="132" t="s">
        <v>407</v>
      </c>
      <c r="D58" s="185" t="s">
        <v>308</v>
      </c>
      <c r="E58" s="185">
        <v>4</v>
      </c>
      <c r="F58" s="185">
        <v>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4"/>
    </row>
    <row r="59" spans="1:34" ht="15" customHeight="1">
      <c r="A59" s="142"/>
      <c r="B59" s="203"/>
      <c r="C59" s="132"/>
      <c r="D59" s="186"/>
      <c r="E59" s="185"/>
      <c r="F59" s="185"/>
      <c r="G59" s="8"/>
      <c r="H59" s="8"/>
      <c r="I59" s="8"/>
      <c r="J59" s="8"/>
      <c r="K59" s="133"/>
      <c r="L59" s="133"/>
      <c r="M59" s="8"/>
      <c r="N59" s="133"/>
      <c r="O59" s="133"/>
      <c r="P59" s="133"/>
      <c r="Q59" s="8"/>
      <c r="R59" s="8"/>
      <c r="S59" s="8"/>
      <c r="T59" s="8"/>
      <c r="U59" s="8"/>
      <c r="V59" s="8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4"/>
    </row>
    <row r="60" spans="1:34" ht="15" customHeight="1">
      <c r="A60" s="142"/>
      <c r="B60" s="203"/>
      <c r="C60" s="132" t="s">
        <v>408</v>
      </c>
      <c r="D60" s="185" t="s">
        <v>308</v>
      </c>
      <c r="E60" s="185">
        <v>4</v>
      </c>
      <c r="F60" s="185">
        <v>6</v>
      </c>
      <c r="G60" s="8"/>
      <c r="H60" s="8"/>
      <c r="I60" s="8"/>
      <c r="J60" s="8"/>
      <c r="K60" s="8"/>
      <c r="L60" s="8"/>
      <c r="M60" s="8"/>
      <c r="N60" s="133"/>
      <c r="O60" s="133"/>
      <c r="P60" s="133"/>
      <c r="Q60" s="133"/>
      <c r="R60" s="133"/>
      <c r="S60" s="133"/>
      <c r="T60" s="133"/>
      <c r="U60" s="133"/>
      <c r="V60" s="133"/>
      <c r="W60" s="37"/>
      <c r="X60" s="37"/>
      <c r="Y60" s="33"/>
      <c r="Z60" s="33"/>
      <c r="AA60" s="33"/>
      <c r="AB60" s="33"/>
      <c r="AC60" s="33"/>
      <c r="AD60" s="33"/>
      <c r="AE60" s="33"/>
      <c r="AF60" s="33"/>
      <c r="AG60" s="33"/>
      <c r="AH60" s="34"/>
    </row>
    <row r="61" spans="1:34" ht="15" customHeight="1">
      <c r="A61" s="142"/>
      <c r="B61" s="203"/>
      <c r="C61" s="132"/>
      <c r="D61" s="186"/>
      <c r="E61" s="185"/>
      <c r="F61" s="185"/>
      <c r="G61" s="8"/>
      <c r="H61" s="8"/>
      <c r="I61" s="8"/>
      <c r="J61" s="8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37"/>
      <c r="X61" s="37"/>
      <c r="Y61" s="33"/>
      <c r="Z61" s="33"/>
      <c r="AA61" s="33"/>
      <c r="AB61" s="33"/>
      <c r="AC61" s="33"/>
      <c r="AD61" s="33"/>
      <c r="AE61" s="33"/>
      <c r="AF61" s="33"/>
      <c r="AG61" s="33"/>
      <c r="AH61" s="34"/>
    </row>
    <row r="62" spans="1:34" ht="15" customHeight="1">
      <c r="A62" s="142"/>
      <c r="B62" s="203"/>
      <c r="C62" s="132" t="s">
        <v>409</v>
      </c>
      <c r="D62" s="185" t="s">
        <v>346</v>
      </c>
      <c r="E62" s="185">
        <v>8</v>
      </c>
      <c r="F62" s="185">
        <v>6</v>
      </c>
      <c r="G62" s="8"/>
      <c r="H62" s="8"/>
      <c r="I62" s="8"/>
      <c r="J62" s="8"/>
      <c r="K62" s="8"/>
      <c r="L62" s="8"/>
      <c r="M62" s="8"/>
      <c r="N62" s="133"/>
      <c r="O62" s="133"/>
      <c r="P62" s="133"/>
      <c r="Q62" s="133"/>
      <c r="R62" s="133"/>
      <c r="S62" s="133"/>
      <c r="T62" s="133"/>
      <c r="U62" s="133"/>
      <c r="V62" s="133"/>
      <c r="W62" s="37"/>
      <c r="X62" s="37"/>
      <c r="Y62" s="33"/>
      <c r="Z62" s="33"/>
      <c r="AA62" s="33"/>
      <c r="AB62" s="33"/>
      <c r="AC62" s="33"/>
      <c r="AD62" s="33"/>
      <c r="AE62" s="33"/>
      <c r="AF62" s="33"/>
      <c r="AG62" s="33"/>
      <c r="AH62" s="34"/>
    </row>
    <row r="63" spans="1:34" ht="15" customHeight="1">
      <c r="A63" s="142"/>
      <c r="B63" s="193"/>
      <c r="C63" s="132"/>
      <c r="D63" s="186"/>
      <c r="E63" s="185"/>
      <c r="F63" s="185"/>
      <c r="G63" s="8"/>
      <c r="H63" s="8"/>
      <c r="I63" s="8"/>
      <c r="J63" s="8"/>
      <c r="K63" s="8"/>
      <c r="L63" s="8"/>
      <c r="M63" s="8"/>
      <c r="N63" s="8"/>
      <c r="O63" s="8"/>
      <c r="P63" s="133"/>
      <c r="Q63" s="8"/>
      <c r="R63" s="8"/>
      <c r="S63" s="8"/>
      <c r="T63" s="8"/>
      <c r="U63" s="8"/>
      <c r="V63" s="8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4" spans="1:34" ht="15" customHeight="1">
      <c r="A64" s="142"/>
      <c r="B64" s="192" t="s">
        <v>13</v>
      </c>
      <c r="C64" s="189" t="s">
        <v>430</v>
      </c>
      <c r="D64" s="185" t="s">
        <v>345</v>
      </c>
      <c r="E64" s="185">
        <v>4</v>
      </c>
      <c r="F64" s="185">
        <v>3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4"/>
    </row>
    <row r="65" spans="1:34" ht="15" customHeight="1">
      <c r="A65" s="142"/>
      <c r="B65" s="203"/>
      <c r="C65" s="132"/>
      <c r="D65" s="185"/>
      <c r="E65" s="185"/>
      <c r="F65" s="185"/>
      <c r="G65" s="8"/>
      <c r="H65" s="8"/>
      <c r="I65" s="8"/>
      <c r="J65" s="8"/>
      <c r="K65" s="8"/>
      <c r="L65" s="8"/>
      <c r="M65" s="8"/>
      <c r="N65" s="8"/>
      <c r="O65" s="132"/>
      <c r="P65" s="134"/>
      <c r="Q65" s="8"/>
      <c r="R65" s="8"/>
      <c r="S65" s="8"/>
      <c r="T65" s="8"/>
      <c r="U65" s="8"/>
      <c r="V65" s="8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4"/>
    </row>
    <row r="66" spans="1:34" ht="15" customHeight="1">
      <c r="A66" s="142"/>
      <c r="B66" s="203"/>
      <c r="C66" s="190" t="s">
        <v>411</v>
      </c>
      <c r="D66" s="185" t="s">
        <v>365</v>
      </c>
      <c r="E66" s="185">
        <v>3</v>
      </c>
      <c r="F66" s="185">
        <v>3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4"/>
    </row>
    <row r="67" spans="1:34" ht="15" customHeight="1">
      <c r="A67" s="142"/>
      <c r="B67" s="203"/>
      <c r="C67" s="190"/>
      <c r="D67" s="204"/>
      <c r="E67" s="185"/>
      <c r="F67" s="185"/>
      <c r="G67" s="8"/>
      <c r="H67" s="8"/>
      <c r="I67" s="8"/>
      <c r="J67" s="8"/>
      <c r="K67" s="8"/>
      <c r="L67" s="132"/>
      <c r="M67" s="8"/>
      <c r="N67" s="8"/>
      <c r="O67" s="8"/>
      <c r="P67" s="8"/>
      <c r="Q67" s="133"/>
      <c r="R67" s="132"/>
      <c r="S67" s="8"/>
      <c r="T67" s="8"/>
      <c r="U67" s="8"/>
      <c r="V67" s="8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4"/>
    </row>
    <row r="68" spans="1:34" ht="15" customHeight="1">
      <c r="A68" s="142"/>
      <c r="B68" s="203"/>
      <c r="C68" s="190" t="s">
        <v>412</v>
      </c>
      <c r="D68" s="185" t="s">
        <v>365</v>
      </c>
      <c r="E68" s="185">
        <v>4</v>
      </c>
      <c r="F68" s="185">
        <v>3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4"/>
    </row>
    <row r="69" spans="1:34" ht="15" customHeight="1">
      <c r="A69" s="142"/>
      <c r="B69" s="203"/>
      <c r="C69" s="190"/>
      <c r="D69" s="204"/>
      <c r="E69" s="185"/>
      <c r="F69" s="18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4"/>
    </row>
    <row r="70" spans="1:34" ht="15" customHeight="1">
      <c r="A70" s="142"/>
      <c r="B70" s="203"/>
      <c r="C70" s="190" t="s">
        <v>413</v>
      </c>
      <c r="D70" s="185" t="s">
        <v>364</v>
      </c>
      <c r="E70" s="185">
        <v>5</v>
      </c>
      <c r="F70" s="185">
        <v>4</v>
      </c>
      <c r="G70" s="132"/>
      <c r="H70" s="132"/>
      <c r="I70" s="132"/>
      <c r="J70" s="132"/>
      <c r="K70" s="132"/>
      <c r="L70" s="132"/>
      <c r="M70" s="132"/>
      <c r="N70" s="132"/>
      <c r="O70" s="132"/>
      <c r="P70" s="8"/>
      <c r="Q70" s="8"/>
      <c r="R70" s="8"/>
      <c r="S70" s="8"/>
      <c r="T70" s="8"/>
      <c r="U70" s="8"/>
      <c r="V70" s="8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4"/>
    </row>
    <row r="71" spans="1:34" ht="15" customHeight="1">
      <c r="A71" s="142"/>
      <c r="B71" s="193"/>
      <c r="C71" s="189"/>
      <c r="D71" s="204"/>
      <c r="E71" s="185"/>
      <c r="F71" s="185"/>
      <c r="G71" s="8"/>
      <c r="H71" s="8"/>
      <c r="I71" s="8"/>
      <c r="J71" s="8"/>
      <c r="K71" s="8"/>
      <c r="L71" s="132"/>
      <c r="M71" s="8"/>
      <c r="N71" s="8"/>
      <c r="O71" s="18"/>
      <c r="P71" s="8"/>
      <c r="Q71" s="134"/>
      <c r="R71" s="132"/>
      <c r="S71" s="8"/>
      <c r="T71" s="8"/>
      <c r="U71" s="8"/>
      <c r="V71" s="8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4"/>
    </row>
    <row r="72" spans="1:34" ht="15" customHeight="1">
      <c r="A72" s="142"/>
      <c r="B72" s="192" t="s">
        <v>27</v>
      </c>
      <c r="C72" s="189" t="s">
        <v>414</v>
      </c>
      <c r="D72" s="186" t="s">
        <v>346</v>
      </c>
      <c r="E72" s="185">
        <v>10</v>
      </c>
      <c r="F72" s="185">
        <v>8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4"/>
    </row>
    <row r="73" spans="1:34" ht="15" customHeight="1">
      <c r="A73" s="142"/>
      <c r="B73" s="203"/>
      <c r="C73" s="189"/>
      <c r="D73" s="185"/>
      <c r="E73" s="185"/>
      <c r="F73" s="18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35"/>
      <c r="S73" s="135"/>
      <c r="T73" s="135"/>
      <c r="U73" s="8"/>
      <c r="V73" s="135"/>
      <c r="W73" s="33"/>
      <c r="X73" s="100"/>
      <c r="Y73" s="33"/>
      <c r="Z73" s="100"/>
      <c r="AA73" s="33"/>
      <c r="AB73" s="33"/>
      <c r="AC73" s="33"/>
      <c r="AD73" s="33"/>
      <c r="AE73" s="33"/>
      <c r="AF73" s="33"/>
      <c r="AG73" s="33"/>
      <c r="AH73" s="34"/>
    </row>
    <row r="74" spans="1:34" ht="15" customHeight="1">
      <c r="A74" s="142"/>
      <c r="B74" s="203"/>
      <c r="C74" s="189" t="s">
        <v>415</v>
      </c>
      <c r="D74" s="185" t="s">
        <v>308</v>
      </c>
      <c r="E74" s="185">
        <v>6</v>
      </c>
      <c r="F74" s="185">
        <v>4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35"/>
      <c r="S74" s="135"/>
      <c r="T74" s="135"/>
      <c r="U74" s="8"/>
      <c r="V74" s="135"/>
      <c r="W74" s="33"/>
      <c r="X74" s="100"/>
      <c r="Y74" s="33"/>
      <c r="Z74" s="100"/>
      <c r="AA74" s="33"/>
      <c r="AB74" s="33"/>
      <c r="AC74" s="33"/>
      <c r="AD74" s="33"/>
      <c r="AE74" s="33"/>
      <c r="AF74" s="33"/>
      <c r="AG74" s="33"/>
      <c r="AH74" s="34"/>
    </row>
    <row r="75" spans="1:34" ht="15" customHeight="1">
      <c r="A75" s="142"/>
      <c r="B75" s="203"/>
      <c r="C75" s="189"/>
      <c r="D75" s="185"/>
      <c r="E75" s="185"/>
      <c r="F75" s="18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135"/>
      <c r="W75" s="33"/>
      <c r="X75" s="100"/>
      <c r="Y75" s="33"/>
      <c r="Z75" s="100"/>
      <c r="AA75" s="33"/>
      <c r="AB75" s="33"/>
      <c r="AC75" s="33"/>
      <c r="AD75" s="33"/>
      <c r="AE75" s="33"/>
      <c r="AF75" s="33"/>
      <c r="AG75" s="33"/>
      <c r="AH75" s="34"/>
    </row>
    <row r="76" spans="1:34" ht="15" customHeight="1">
      <c r="A76" s="142"/>
      <c r="B76" s="203"/>
      <c r="C76" s="189" t="s">
        <v>416</v>
      </c>
      <c r="D76" s="204" t="s">
        <v>308</v>
      </c>
      <c r="E76" s="185">
        <v>6</v>
      </c>
      <c r="F76" s="185">
        <v>4</v>
      </c>
      <c r="G76" s="8"/>
      <c r="H76" s="8"/>
      <c r="I76" s="8"/>
      <c r="J76" s="8"/>
      <c r="K76" s="8"/>
      <c r="L76" s="8"/>
      <c r="M76" s="8"/>
      <c r="N76" s="132"/>
      <c r="O76" s="8"/>
      <c r="P76" s="8"/>
      <c r="Q76" s="8"/>
      <c r="R76" s="135"/>
      <c r="S76" s="135"/>
      <c r="T76" s="135"/>
      <c r="U76" s="8"/>
      <c r="V76" s="135"/>
      <c r="W76" s="33"/>
      <c r="X76" s="100"/>
      <c r="Y76" s="33"/>
      <c r="Z76" s="100"/>
      <c r="AA76" s="33"/>
      <c r="AB76" s="33"/>
      <c r="AC76" s="33"/>
      <c r="AD76" s="33"/>
      <c r="AE76" s="33"/>
      <c r="AF76" s="33"/>
      <c r="AG76" s="33"/>
      <c r="AH76" s="34"/>
    </row>
    <row r="77" spans="1:34" ht="15" customHeight="1">
      <c r="A77" s="142"/>
      <c r="B77" s="203"/>
      <c r="C77" s="189"/>
      <c r="D77" s="185"/>
      <c r="E77" s="185"/>
      <c r="F77" s="18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4"/>
    </row>
    <row r="78" spans="1:34" ht="15" customHeight="1">
      <c r="A78" s="142"/>
      <c r="B78" s="203"/>
      <c r="C78" s="189" t="s">
        <v>417</v>
      </c>
      <c r="D78" s="204" t="s">
        <v>346</v>
      </c>
      <c r="E78" s="185">
        <v>10</v>
      </c>
      <c r="F78" s="185">
        <v>8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4"/>
    </row>
    <row r="79" spans="1:34" ht="15" customHeight="1">
      <c r="A79" s="142"/>
      <c r="B79" s="193"/>
      <c r="C79" s="189"/>
      <c r="D79" s="204"/>
      <c r="E79" s="185"/>
      <c r="F79" s="185"/>
      <c r="G79" s="8"/>
      <c r="H79" s="8"/>
      <c r="I79" s="8"/>
      <c r="J79" s="8"/>
      <c r="K79" s="8"/>
      <c r="L79" s="8"/>
      <c r="M79" s="8"/>
      <c r="N79" s="132"/>
      <c r="O79" s="8"/>
      <c r="P79" s="8"/>
      <c r="Q79" s="8"/>
      <c r="R79" s="135"/>
      <c r="S79" s="135"/>
      <c r="T79" s="135"/>
      <c r="U79" s="8"/>
      <c r="V79" s="135"/>
      <c r="W79" s="33"/>
      <c r="X79" s="100"/>
      <c r="Y79" s="33"/>
      <c r="Z79" s="100"/>
      <c r="AA79" s="33"/>
      <c r="AB79" s="33"/>
      <c r="AC79" s="33"/>
      <c r="AD79" s="33"/>
      <c r="AE79" s="33"/>
      <c r="AF79" s="33"/>
      <c r="AG79" s="33"/>
      <c r="AH79" s="34"/>
    </row>
    <row r="80" spans="1:34" ht="15" customHeight="1">
      <c r="A80" s="142"/>
      <c r="B80" s="192" t="s">
        <v>28</v>
      </c>
      <c r="C80" s="189" t="s">
        <v>418</v>
      </c>
      <c r="D80" s="185" t="s">
        <v>345</v>
      </c>
      <c r="E80" s="185">
        <v>5</v>
      </c>
      <c r="F80" s="185">
        <v>4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135"/>
      <c r="T80" s="135"/>
      <c r="U80" s="135"/>
      <c r="V80" s="135"/>
      <c r="W80" s="33"/>
      <c r="X80" s="100"/>
      <c r="Y80" s="33"/>
      <c r="Z80" s="100"/>
      <c r="AA80" s="33"/>
      <c r="AB80" s="33"/>
      <c r="AC80" s="33"/>
      <c r="AD80" s="33"/>
      <c r="AE80" s="33"/>
      <c r="AF80" s="33"/>
      <c r="AG80" s="33"/>
      <c r="AH80" s="34"/>
    </row>
    <row r="81" spans="1:34" ht="15" customHeight="1">
      <c r="A81" s="142"/>
      <c r="B81" s="203"/>
      <c r="C81" s="189"/>
      <c r="D81" s="185"/>
      <c r="E81" s="185"/>
      <c r="F81" s="18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33"/>
      <c r="S81" s="135"/>
      <c r="T81" s="135"/>
      <c r="U81" s="8"/>
      <c r="V81" s="135"/>
      <c r="W81" s="33"/>
      <c r="X81" s="100"/>
      <c r="Y81" s="33"/>
      <c r="Z81" s="100"/>
      <c r="AA81" s="33"/>
      <c r="AB81" s="33"/>
      <c r="AC81" s="33"/>
      <c r="AD81" s="33"/>
      <c r="AE81" s="33"/>
      <c r="AF81" s="33"/>
      <c r="AG81" s="33"/>
      <c r="AH81" s="34"/>
    </row>
    <row r="82" spans="1:34" ht="15" customHeight="1">
      <c r="A82" s="142"/>
      <c r="B82" s="203"/>
      <c r="C82" s="189" t="s">
        <v>419</v>
      </c>
      <c r="D82" s="185" t="s">
        <v>365</v>
      </c>
      <c r="E82" s="185">
        <v>3</v>
      </c>
      <c r="F82" s="185">
        <v>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32"/>
      <c r="W82" s="33"/>
      <c r="X82" s="34"/>
      <c r="Y82" s="33"/>
      <c r="Z82" s="34"/>
      <c r="AA82" s="33"/>
      <c r="AB82" s="33"/>
      <c r="AC82" s="33"/>
      <c r="AD82" s="33"/>
      <c r="AE82" s="33"/>
      <c r="AF82" s="33"/>
      <c r="AG82" s="33"/>
      <c r="AH82" s="34"/>
    </row>
    <row r="83" spans="1:34" ht="15" customHeight="1">
      <c r="A83" s="142"/>
      <c r="B83" s="203"/>
      <c r="C83" s="189"/>
      <c r="D83" s="185"/>
      <c r="E83" s="185"/>
      <c r="F83" s="185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34"/>
      <c r="X83" s="34"/>
      <c r="Y83" s="34"/>
      <c r="Z83" s="34"/>
      <c r="AA83" s="33"/>
      <c r="AB83" s="33"/>
      <c r="AC83" s="33"/>
      <c r="AD83" s="33"/>
      <c r="AE83" s="33"/>
      <c r="AF83" s="33"/>
      <c r="AG83" s="33"/>
      <c r="AH83" s="34"/>
    </row>
    <row r="84" spans="1:34" ht="15" customHeight="1">
      <c r="A84" s="142"/>
      <c r="B84" s="203"/>
      <c r="C84" s="132" t="s">
        <v>420</v>
      </c>
      <c r="D84" s="186" t="s">
        <v>365</v>
      </c>
      <c r="E84" s="185">
        <v>3</v>
      </c>
      <c r="F84" s="185">
        <v>2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4"/>
    </row>
    <row r="85" spans="1:34" ht="15" customHeight="1">
      <c r="A85" s="142"/>
      <c r="B85" s="203"/>
      <c r="C85" s="132"/>
      <c r="D85" s="204"/>
      <c r="E85" s="185"/>
      <c r="F85" s="18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4"/>
    </row>
    <row r="86" spans="1:34" ht="15" customHeight="1">
      <c r="A86" s="142"/>
      <c r="B86" s="203"/>
      <c r="C86" s="132" t="s">
        <v>421</v>
      </c>
      <c r="D86" s="185" t="s">
        <v>364</v>
      </c>
      <c r="E86" s="185">
        <v>7</v>
      </c>
      <c r="F86" s="185">
        <v>6</v>
      </c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8"/>
      <c r="S86" s="8"/>
      <c r="T86" s="8"/>
      <c r="U86" s="8"/>
      <c r="V86" s="8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4"/>
    </row>
    <row r="87" spans="1:34" ht="15" customHeight="1">
      <c r="A87" s="142"/>
      <c r="B87" s="193"/>
      <c r="C87" s="189"/>
      <c r="D87" s="204"/>
      <c r="E87" s="185"/>
      <c r="F87" s="18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135"/>
      <c r="T87" s="132"/>
      <c r="U87" s="8"/>
      <c r="V87" s="132"/>
      <c r="W87" s="33"/>
      <c r="X87" s="34"/>
      <c r="Y87" s="33"/>
      <c r="Z87" s="34"/>
      <c r="AA87" s="33"/>
      <c r="AB87" s="33"/>
      <c r="AC87" s="33"/>
      <c r="AD87" s="33"/>
      <c r="AE87" s="33"/>
      <c r="AF87" s="33"/>
      <c r="AG87" s="33"/>
      <c r="AH87" s="34"/>
    </row>
    <row r="88" spans="1:34" ht="15" customHeight="1">
      <c r="A88" s="142"/>
      <c r="B88" s="192" t="s">
        <v>8</v>
      </c>
      <c r="C88" s="189" t="s">
        <v>422</v>
      </c>
      <c r="D88" s="185" t="s">
        <v>346</v>
      </c>
      <c r="E88" s="185">
        <v>3</v>
      </c>
      <c r="F88" s="185">
        <v>2</v>
      </c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8"/>
      <c r="T88" s="132"/>
      <c r="U88" s="8"/>
      <c r="V88" s="132"/>
      <c r="W88" s="33"/>
      <c r="X88" s="34"/>
      <c r="Y88" s="33"/>
      <c r="Z88" s="34"/>
      <c r="AA88" s="33"/>
      <c r="AB88" s="33"/>
      <c r="AC88" s="33"/>
      <c r="AD88" s="33"/>
      <c r="AE88" s="33"/>
      <c r="AF88" s="33"/>
      <c r="AG88" s="33"/>
      <c r="AH88" s="34"/>
    </row>
    <row r="89" spans="1:34" ht="15" customHeight="1">
      <c r="A89" s="142"/>
      <c r="B89" s="203"/>
      <c r="C89" s="132"/>
      <c r="D89" s="185"/>
      <c r="E89" s="185"/>
      <c r="F89" s="185"/>
      <c r="G89" s="8"/>
      <c r="H89" s="132"/>
      <c r="I89" s="8"/>
      <c r="J89" s="132"/>
      <c r="K89" s="8"/>
      <c r="L89" s="132"/>
      <c r="M89" s="8"/>
      <c r="N89" s="132"/>
      <c r="O89" s="8"/>
      <c r="P89" s="132"/>
      <c r="Q89" s="8"/>
      <c r="R89" s="132"/>
      <c r="S89" s="8"/>
      <c r="T89" s="8"/>
      <c r="U89" s="8"/>
      <c r="V89" s="8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4"/>
    </row>
    <row r="90" spans="1:34" ht="15" customHeight="1">
      <c r="A90" s="142"/>
      <c r="B90" s="203"/>
      <c r="C90" s="189" t="s">
        <v>423</v>
      </c>
      <c r="D90" s="186" t="s">
        <v>308</v>
      </c>
      <c r="E90" s="185">
        <v>2</v>
      </c>
      <c r="F90" s="185">
        <v>2</v>
      </c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8"/>
      <c r="T90" s="8"/>
      <c r="U90" s="8"/>
      <c r="V90" s="8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4"/>
    </row>
    <row r="91" spans="1:34" ht="15" customHeight="1">
      <c r="A91" s="142"/>
      <c r="B91" s="203"/>
      <c r="C91" s="189"/>
      <c r="D91" s="204"/>
      <c r="E91" s="185"/>
      <c r="F91" s="185"/>
      <c r="G91" s="8"/>
      <c r="H91" s="132"/>
      <c r="I91" s="8"/>
      <c r="J91" s="132"/>
      <c r="K91" s="8"/>
      <c r="L91" s="132"/>
      <c r="M91" s="8"/>
      <c r="N91" s="132"/>
      <c r="O91" s="8"/>
      <c r="P91" s="132"/>
      <c r="Q91" s="8"/>
      <c r="R91" s="132"/>
      <c r="S91" s="8"/>
      <c r="T91" s="8"/>
      <c r="U91" s="8"/>
      <c r="V91" s="8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4"/>
    </row>
    <row r="92" spans="1:34" ht="15" customHeight="1">
      <c r="A92" s="142"/>
      <c r="B92" s="203"/>
      <c r="C92" s="189" t="s">
        <v>424</v>
      </c>
      <c r="D92" s="185" t="s">
        <v>308</v>
      </c>
      <c r="E92" s="185">
        <v>2</v>
      </c>
      <c r="F92" s="185">
        <v>2</v>
      </c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8"/>
      <c r="U92" s="8"/>
      <c r="V92" s="8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4"/>
    </row>
    <row r="93" spans="1:34" ht="15" customHeight="1">
      <c r="A93" s="142"/>
      <c r="B93" s="203"/>
      <c r="C93" s="189"/>
      <c r="D93" s="186"/>
      <c r="E93" s="185"/>
      <c r="F93" s="185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8"/>
      <c r="T93" s="8"/>
      <c r="U93" s="8"/>
      <c r="V93" s="8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4"/>
    </row>
    <row r="94" spans="1:34" ht="15" customHeight="1">
      <c r="A94" s="142"/>
      <c r="B94" s="203"/>
      <c r="C94" s="189" t="s">
        <v>425</v>
      </c>
      <c r="D94" s="185" t="s">
        <v>346</v>
      </c>
      <c r="E94" s="185">
        <v>3</v>
      </c>
      <c r="F94" s="185">
        <v>2</v>
      </c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8"/>
      <c r="U94" s="8"/>
      <c r="V94" s="8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4"/>
    </row>
    <row r="95" spans="1:34" ht="15" customHeight="1">
      <c r="A95" s="142"/>
      <c r="B95" s="193"/>
      <c r="C95" s="189"/>
      <c r="D95" s="204"/>
      <c r="E95" s="185"/>
      <c r="F95" s="18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4"/>
    </row>
    <row r="96" spans="1:34" ht="15" customHeight="1">
      <c r="A96" s="142"/>
      <c r="B96" s="192" t="s">
        <v>9</v>
      </c>
      <c r="C96" s="189" t="s">
        <v>426</v>
      </c>
      <c r="D96" s="185" t="s">
        <v>345</v>
      </c>
      <c r="E96" s="185">
        <v>2</v>
      </c>
      <c r="F96" s="185">
        <v>3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4"/>
    </row>
    <row r="97" spans="1:34" ht="15" customHeight="1">
      <c r="A97" s="142"/>
      <c r="B97" s="203"/>
      <c r="C97" s="189"/>
      <c r="D97" s="185"/>
      <c r="E97" s="185"/>
      <c r="F97" s="18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135"/>
      <c r="V97" s="135"/>
      <c r="W97" s="100"/>
      <c r="X97" s="100"/>
      <c r="Y97" s="100"/>
      <c r="Z97" s="100"/>
      <c r="AA97" s="33"/>
      <c r="AB97" s="33"/>
      <c r="AC97" s="33"/>
      <c r="AD97" s="33"/>
      <c r="AE97" s="33"/>
      <c r="AF97" s="33"/>
      <c r="AG97" s="33"/>
      <c r="AH97" s="34"/>
    </row>
    <row r="98" spans="1:34" ht="15" customHeight="1">
      <c r="A98" s="142"/>
      <c r="B98" s="203"/>
      <c r="C98" s="189" t="s">
        <v>427</v>
      </c>
      <c r="D98" s="185" t="s">
        <v>365</v>
      </c>
      <c r="E98" s="185">
        <v>2</v>
      </c>
      <c r="F98" s="185">
        <v>2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4"/>
    </row>
    <row r="99" spans="1:34" ht="15" customHeight="1">
      <c r="A99" s="142"/>
      <c r="B99" s="203"/>
      <c r="C99" s="189"/>
      <c r="D99" s="204"/>
      <c r="E99" s="185"/>
      <c r="F99" s="18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135"/>
      <c r="W99" s="100"/>
      <c r="X99" s="100"/>
      <c r="Y99" s="33"/>
      <c r="Z99" s="33"/>
      <c r="AA99" s="33"/>
      <c r="AB99" s="33"/>
      <c r="AC99" s="33"/>
      <c r="AD99" s="33"/>
      <c r="AE99" s="33"/>
      <c r="AF99" s="33"/>
      <c r="AG99" s="33"/>
      <c r="AH99" s="34"/>
    </row>
    <row r="100" spans="1:34" ht="15" customHeight="1">
      <c r="A100" s="142"/>
      <c r="B100" s="203"/>
      <c r="C100" s="189" t="s">
        <v>428</v>
      </c>
      <c r="D100" s="185" t="s">
        <v>365</v>
      </c>
      <c r="E100" s="185">
        <v>2</v>
      </c>
      <c r="F100" s="185">
        <v>2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4"/>
    </row>
    <row r="101" spans="1:34" ht="15" customHeight="1">
      <c r="A101" s="142"/>
      <c r="B101" s="203"/>
      <c r="C101" s="189"/>
      <c r="D101" s="186"/>
      <c r="E101" s="185"/>
      <c r="F101" s="18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4"/>
    </row>
    <row r="102" spans="1:34" ht="15" customHeight="1">
      <c r="A102" s="142"/>
      <c r="B102" s="203"/>
      <c r="C102" s="189" t="s">
        <v>429</v>
      </c>
      <c r="D102" s="185" t="s">
        <v>364</v>
      </c>
      <c r="E102" s="185">
        <v>3</v>
      </c>
      <c r="F102" s="185">
        <v>3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4"/>
    </row>
    <row r="103" spans="1:34" ht="15" customHeight="1">
      <c r="A103" s="142"/>
      <c r="B103" s="193"/>
      <c r="C103" s="189"/>
      <c r="D103" s="204"/>
      <c r="E103" s="185"/>
      <c r="F103" s="18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135"/>
      <c r="V103" s="8"/>
      <c r="W103" s="100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4"/>
    </row>
    <row r="104" spans="1:34" ht="15" customHeight="1">
      <c r="A104" s="142"/>
      <c r="B104" s="192" t="s">
        <v>405</v>
      </c>
      <c r="C104" s="8" t="s">
        <v>431</v>
      </c>
      <c r="D104" s="186" t="s">
        <v>5</v>
      </c>
      <c r="E104" s="185">
        <v>4</v>
      </c>
      <c r="F104" s="185">
        <v>4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18"/>
      <c r="V104" s="8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4"/>
    </row>
    <row r="105" spans="1:34" ht="15" customHeight="1">
      <c r="A105" s="142"/>
      <c r="B105" s="203"/>
      <c r="C105" s="8"/>
      <c r="D105" s="186"/>
      <c r="E105" s="185"/>
      <c r="F105" s="18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4"/>
    </row>
    <row r="106" spans="1:34" ht="15" customHeight="1">
      <c r="A106" s="142"/>
      <c r="B106" s="203"/>
      <c r="C106" s="8" t="s">
        <v>351</v>
      </c>
      <c r="D106" s="186" t="s">
        <v>5</v>
      </c>
      <c r="E106" s="185">
        <v>4</v>
      </c>
      <c r="F106" s="185">
        <v>4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4"/>
    </row>
    <row r="107" spans="1:34" ht="15" customHeight="1">
      <c r="A107" s="142"/>
      <c r="B107" s="193"/>
      <c r="C107" s="132"/>
      <c r="D107" s="18"/>
      <c r="E107" s="8"/>
      <c r="F107" s="8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100"/>
      <c r="W107" s="100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4"/>
    </row>
    <row r="108" spans="1:34" ht="15" customHeight="1">
      <c r="C108" s="24"/>
      <c r="D108" s="108" t="s">
        <v>10</v>
      </c>
      <c r="E108" s="129"/>
      <c r="F108" s="108">
        <f>SUM(E50:E106)</f>
        <v>133</v>
      </c>
      <c r="G108" s="108">
        <f>SUM(G50:G107)</f>
        <v>0</v>
      </c>
      <c r="H108" s="108">
        <f>SUM(H50:H107)</f>
        <v>0</v>
      </c>
      <c r="I108" s="108">
        <f>SUM(I50:I107)</f>
        <v>0</v>
      </c>
      <c r="J108" s="108">
        <f>SUM(J50:J107)</f>
        <v>0</v>
      </c>
      <c r="K108" s="108">
        <f>SUM(K50:K107)</f>
        <v>0</v>
      </c>
      <c r="L108" s="108">
        <f>SUM(L50:L107)</f>
        <v>0</v>
      </c>
      <c r="M108" s="108">
        <f>SUM(M50:M107)</f>
        <v>0</v>
      </c>
      <c r="N108" s="108">
        <f>SUM(N50:N107)</f>
        <v>0</v>
      </c>
      <c r="O108" s="108">
        <f>SUM(O50:O107)</f>
        <v>0</v>
      </c>
      <c r="P108" s="108">
        <f>SUM(P50:P107)</f>
        <v>0</v>
      </c>
      <c r="Q108" s="108">
        <f>SUM(Q50:Q107)</f>
        <v>0</v>
      </c>
      <c r="R108" s="108">
        <f>SUM(R50:R107)</f>
        <v>0</v>
      </c>
      <c r="S108" s="108">
        <f>SUM(S50:S107)</f>
        <v>0</v>
      </c>
      <c r="T108" s="108">
        <f>SUM(T50:T107)</f>
        <v>0</v>
      </c>
      <c r="U108" s="108">
        <f>SUM(U50:U107)</f>
        <v>0</v>
      </c>
      <c r="V108" s="108">
        <f>SUM(V50:V107)</f>
        <v>0</v>
      </c>
      <c r="W108" s="108">
        <f>SUM(W50:W107)</f>
        <v>0</v>
      </c>
      <c r="X108" s="108"/>
      <c r="Y108" s="108"/>
      <c r="Z108" s="108"/>
      <c r="AA108" s="108"/>
      <c r="AB108" s="108"/>
      <c r="AC108" s="108"/>
      <c r="AD108" s="129"/>
      <c r="AE108" s="129"/>
      <c r="AF108" s="129"/>
      <c r="AG108" s="129"/>
      <c r="AH108" s="129"/>
    </row>
    <row r="109" spans="1:34" ht="15" customHeight="1">
      <c r="C109" s="1"/>
      <c r="D109" s="108" t="s">
        <v>16</v>
      </c>
      <c r="E109" s="129"/>
      <c r="F109" s="108">
        <f>SUM(F50:F106)</f>
        <v>121</v>
      </c>
      <c r="G109" s="108">
        <f t="shared" ref="G109:W109" si="1">SUM(G17:G45)</f>
        <v>0</v>
      </c>
      <c r="H109" s="108">
        <f t="shared" si="1"/>
        <v>0</v>
      </c>
      <c r="I109" s="108">
        <f t="shared" si="1"/>
        <v>0</v>
      </c>
      <c r="J109" s="108">
        <f t="shared" si="1"/>
        <v>0</v>
      </c>
      <c r="K109" s="108">
        <f t="shared" si="1"/>
        <v>0</v>
      </c>
      <c r="L109" s="108">
        <f t="shared" si="1"/>
        <v>0</v>
      </c>
      <c r="M109" s="108">
        <f t="shared" si="1"/>
        <v>0</v>
      </c>
      <c r="N109" s="108">
        <f t="shared" si="1"/>
        <v>0</v>
      </c>
      <c r="O109" s="108">
        <f t="shared" si="1"/>
        <v>0</v>
      </c>
      <c r="P109" s="108">
        <f t="shared" si="1"/>
        <v>0</v>
      </c>
      <c r="Q109" s="108">
        <f t="shared" si="1"/>
        <v>0</v>
      </c>
      <c r="R109" s="108">
        <f t="shared" si="1"/>
        <v>0</v>
      </c>
      <c r="S109" s="108">
        <f t="shared" si="1"/>
        <v>0</v>
      </c>
      <c r="T109" s="108">
        <f t="shared" si="1"/>
        <v>0</v>
      </c>
      <c r="U109" s="108">
        <f t="shared" si="1"/>
        <v>0</v>
      </c>
      <c r="V109" s="108">
        <f t="shared" si="1"/>
        <v>0</v>
      </c>
      <c r="W109" s="108">
        <f t="shared" si="1"/>
        <v>0</v>
      </c>
      <c r="X109" s="108"/>
      <c r="Y109" s="108"/>
      <c r="Z109" s="108"/>
      <c r="AA109" s="108"/>
      <c r="AB109" s="108"/>
      <c r="AC109" s="108"/>
      <c r="AD109" s="129"/>
      <c r="AE109" s="129"/>
      <c r="AF109" s="129"/>
      <c r="AG109" s="129"/>
      <c r="AH109" s="129"/>
    </row>
  </sheetData>
  <mergeCells count="42">
    <mergeCell ref="C5:D5"/>
    <mergeCell ref="C1:D1"/>
    <mergeCell ref="C2:D2"/>
    <mergeCell ref="C3:D3"/>
    <mergeCell ref="F3:U3"/>
    <mergeCell ref="C4:D4"/>
    <mergeCell ref="E13:F13"/>
    <mergeCell ref="B7:F7"/>
    <mergeCell ref="J7:L7"/>
    <mergeCell ref="E8:F8"/>
    <mergeCell ref="J8:L8"/>
    <mergeCell ref="E9:F9"/>
    <mergeCell ref="J9:L9"/>
    <mergeCell ref="E10:F10"/>
    <mergeCell ref="J10:L10"/>
    <mergeCell ref="E11:F11"/>
    <mergeCell ref="J11:L11"/>
    <mergeCell ref="E12:F12"/>
    <mergeCell ref="B14:C14"/>
    <mergeCell ref="E14:F14"/>
    <mergeCell ref="A17:A45"/>
    <mergeCell ref="B17:C17"/>
    <mergeCell ref="B18:C18"/>
    <mergeCell ref="B19:C19"/>
    <mergeCell ref="B20:B23"/>
    <mergeCell ref="B24:B27"/>
    <mergeCell ref="B28:B31"/>
    <mergeCell ref="B32:B35"/>
    <mergeCell ref="A50:A107"/>
    <mergeCell ref="B50:C50"/>
    <mergeCell ref="B52:C52"/>
    <mergeCell ref="B54:C54"/>
    <mergeCell ref="B56:B63"/>
    <mergeCell ref="B64:B71"/>
    <mergeCell ref="B72:B79"/>
    <mergeCell ref="B80:B87"/>
    <mergeCell ref="B88:B95"/>
    <mergeCell ref="B96:B103"/>
    <mergeCell ref="B104:B107"/>
    <mergeCell ref="B36:B39"/>
    <mergeCell ref="B40:B43"/>
    <mergeCell ref="B44:B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workbookViewId="0">
      <selection activeCell="I25" sqref="I25"/>
    </sheetView>
  </sheetViews>
  <sheetFormatPr defaultRowHeight="13.8"/>
  <cols>
    <col min="3" max="12" width="9.19921875" customWidth="1"/>
    <col min="13" max="14" width="12.59765625" customWidth="1"/>
  </cols>
  <sheetData>
    <row r="2" spans="2:14" ht="14.4" thickBot="1"/>
    <row r="3" spans="2:14" ht="17.399999999999999" thickTop="1">
      <c r="B3" s="207" t="s">
        <v>357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9"/>
    </row>
    <row r="4" spans="2:14" ht="16.8">
      <c r="B4" s="218"/>
      <c r="C4" s="169" t="s">
        <v>308</v>
      </c>
      <c r="D4" s="169"/>
      <c r="E4" s="169" t="s">
        <v>346</v>
      </c>
      <c r="F4" s="169"/>
      <c r="G4" s="169" t="s">
        <v>364</v>
      </c>
      <c r="H4" s="169"/>
      <c r="I4" s="169" t="s">
        <v>365</v>
      </c>
      <c r="J4" s="169"/>
      <c r="K4" s="169" t="s">
        <v>345</v>
      </c>
      <c r="L4" s="169"/>
      <c r="M4" s="168" t="s">
        <v>18</v>
      </c>
      <c r="N4" s="211"/>
    </row>
    <row r="5" spans="2:14" ht="16.8">
      <c r="B5" s="210"/>
      <c r="C5" s="88" t="s">
        <v>10</v>
      </c>
      <c r="D5" s="88" t="s">
        <v>11</v>
      </c>
      <c r="E5" s="88" t="s">
        <v>10</v>
      </c>
      <c r="F5" s="219" t="s">
        <v>11</v>
      </c>
      <c r="G5" s="88" t="s">
        <v>10</v>
      </c>
      <c r="H5" s="219" t="s">
        <v>11</v>
      </c>
      <c r="I5" s="88" t="s">
        <v>10</v>
      </c>
      <c r="J5" s="219" t="s">
        <v>11</v>
      </c>
      <c r="K5" s="88" t="s">
        <v>10</v>
      </c>
      <c r="L5" s="219" t="s">
        <v>11</v>
      </c>
      <c r="M5" s="88" t="s">
        <v>10</v>
      </c>
      <c r="N5" s="220" t="s">
        <v>11</v>
      </c>
    </row>
    <row r="6" spans="2:14" ht="16.8">
      <c r="B6" s="210" t="s">
        <v>12</v>
      </c>
      <c r="C6" s="136">
        <f>Sprint1!D9</f>
        <v>44.4</v>
      </c>
      <c r="D6" s="206">
        <f>Sprint1!E9</f>
        <v>41.4</v>
      </c>
      <c r="E6" s="206">
        <f>Sprint1!D10</f>
        <v>48.4</v>
      </c>
      <c r="F6" s="206">
        <f>Sprint1!E10</f>
        <v>41.4</v>
      </c>
      <c r="G6" s="206">
        <f>Sprint1!D11</f>
        <v>23.066666666666666</v>
      </c>
      <c r="H6" s="206">
        <f>Sprint1!E11</f>
        <v>23.066666666666666</v>
      </c>
      <c r="I6" s="206">
        <f>Sprint1!D12</f>
        <v>24.066666666666666</v>
      </c>
      <c r="J6" s="206">
        <f>Sprint1!E12</f>
        <v>26.066666666666666</v>
      </c>
      <c r="K6" s="206">
        <f>Sprint1!D13</f>
        <v>26.066666666666666</v>
      </c>
      <c r="L6" s="206">
        <f>Sprint1!E13</f>
        <v>26.066666666666666</v>
      </c>
      <c r="M6" s="212">
        <f>SUM(C6,E6,G6,I6,K6)</f>
        <v>166</v>
      </c>
      <c r="N6" s="213">
        <f>SUM(D6,F6,H6,J6,L6)</f>
        <v>158</v>
      </c>
    </row>
    <row r="7" spans="2:14" ht="16.8">
      <c r="B7" s="210" t="s">
        <v>17</v>
      </c>
      <c r="C7" s="206">
        <f>Sprint2!D9</f>
        <v>55.4</v>
      </c>
      <c r="D7" s="206">
        <f>Sprint2!E9</f>
        <v>58.4</v>
      </c>
      <c r="E7" s="206">
        <f>Sprint2!D10</f>
        <v>58.4</v>
      </c>
      <c r="F7" s="206">
        <f>Sprint2!E10</f>
        <v>66.400000000000006</v>
      </c>
      <c r="G7" s="206">
        <f>Sprint2!D11</f>
        <v>27.066666666666666</v>
      </c>
      <c r="H7" s="206">
        <f>Sprint2!E11</f>
        <v>33.066666666666663</v>
      </c>
      <c r="I7" s="206">
        <f>Sprint2!D12</f>
        <v>20.066666666666666</v>
      </c>
      <c r="J7" s="206">
        <f>Sprint2!E12</f>
        <v>23.066666666666666</v>
      </c>
      <c r="K7" s="206">
        <f>Sprint2!D13</f>
        <v>21.066666666666666</v>
      </c>
      <c r="L7" s="206">
        <f>Sprint2!E13</f>
        <v>23.066666666666666</v>
      </c>
      <c r="M7" s="212">
        <f>SUM(C7,E7,G7,I7,K7)</f>
        <v>182</v>
      </c>
      <c r="N7" s="213">
        <f t="shared" ref="N7:N8" si="0">SUM(D7,F7,H7,J7,L7)</f>
        <v>204</v>
      </c>
    </row>
    <row r="8" spans="2:14" ht="16.8">
      <c r="B8" s="210" t="s">
        <v>302</v>
      </c>
      <c r="C8" s="206">
        <f>Sprint3!D9</f>
        <v>34.4</v>
      </c>
      <c r="D8" s="206">
        <f>Sprint3!E9</f>
        <v>34.4</v>
      </c>
      <c r="E8" s="206">
        <f>Sprint3!D10</f>
        <v>40.4</v>
      </c>
      <c r="F8" s="206">
        <f>Sprint3!E10</f>
        <v>34.4</v>
      </c>
      <c r="G8" s="206">
        <f>Sprint3!D11</f>
        <v>20.066666666666666</v>
      </c>
      <c r="H8" s="206">
        <f>Sprint3!E11</f>
        <v>18.066666666666666</v>
      </c>
      <c r="I8" s="206">
        <f>Sprint3!D12</f>
        <v>22.066666666666666</v>
      </c>
      <c r="J8" s="206">
        <f>Sprint3!E12</f>
        <v>19.066666666666666</v>
      </c>
      <c r="K8" s="206">
        <f>Sprint3!D13</f>
        <v>16.066666666666666</v>
      </c>
      <c r="L8" s="206">
        <f>Sprint3!E13</f>
        <v>15.066666666666666</v>
      </c>
      <c r="M8" s="212">
        <f t="shared" ref="M8" si="1">SUM(C8,E8,G8,I8,K8)</f>
        <v>133</v>
      </c>
      <c r="N8" s="213">
        <f t="shared" si="0"/>
        <v>120.99999999999999</v>
      </c>
    </row>
    <row r="9" spans="2:14" ht="17.399999999999999" thickBot="1">
      <c r="B9" s="214" t="s">
        <v>3</v>
      </c>
      <c r="C9" s="215">
        <f>SUM(C6:C8)</f>
        <v>134.19999999999999</v>
      </c>
      <c r="D9" s="215">
        <f t="shared" ref="D9:L9" si="2">SUM(D6:D8)</f>
        <v>134.19999999999999</v>
      </c>
      <c r="E9" s="215">
        <f t="shared" si="2"/>
        <v>147.19999999999999</v>
      </c>
      <c r="F9" s="215">
        <f t="shared" si="2"/>
        <v>142.20000000000002</v>
      </c>
      <c r="G9" s="215">
        <f t="shared" si="2"/>
        <v>70.2</v>
      </c>
      <c r="H9" s="215">
        <f t="shared" si="2"/>
        <v>74.199999999999989</v>
      </c>
      <c r="I9" s="215">
        <f t="shared" si="2"/>
        <v>66.2</v>
      </c>
      <c r="J9" s="215">
        <f t="shared" si="2"/>
        <v>68.2</v>
      </c>
      <c r="K9" s="215">
        <f t="shared" si="2"/>
        <v>63.2</v>
      </c>
      <c r="L9" s="215">
        <f t="shared" si="2"/>
        <v>64.2</v>
      </c>
      <c r="M9" s="216">
        <f>SUM(M6:M8)</f>
        <v>481</v>
      </c>
      <c r="N9" s="217">
        <f>SUM(N6:N8)</f>
        <v>483</v>
      </c>
    </row>
    <row r="10" spans="2:14" ht="14.4" thickTop="1"/>
    <row r="28" spans="6:6">
      <c r="F28" t="s">
        <v>280</v>
      </c>
    </row>
  </sheetData>
  <mergeCells count="7">
    <mergeCell ref="B3:N3"/>
    <mergeCell ref="M4:N4"/>
    <mergeCell ref="C4:D4"/>
    <mergeCell ref="E4:F4"/>
    <mergeCell ref="G4:H4"/>
    <mergeCell ref="K4:L4"/>
    <mergeCell ref="I4:J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23"/>
  <sheetViews>
    <sheetView topLeftCell="A16" workbookViewId="0">
      <selection activeCell="I18" sqref="I18"/>
    </sheetView>
  </sheetViews>
  <sheetFormatPr defaultRowHeight="13.8"/>
  <cols>
    <col min="6" max="6" width="24.69921875" customWidth="1"/>
    <col min="7" max="7" width="10.19921875" bestFit="1" customWidth="1"/>
    <col min="8" max="8" width="10.5" bestFit="1" customWidth="1"/>
    <col min="10" max="10" width="22.09765625" customWidth="1"/>
  </cols>
  <sheetData>
    <row r="2" spans="5:10" ht="14.4" thickBot="1"/>
    <row r="3" spans="5:10" ht="51" thickBot="1">
      <c r="E3" s="39" t="s">
        <v>79</v>
      </c>
      <c r="F3" s="40" t="s">
        <v>80</v>
      </c>
      <c r="G3" s="40" t="s">
        <v>81</v>
      </c>
      <c r="H3" s="40" t="s">
        <v>82</v>
      </c>
      <c r="I3" s="41" t="s">
        <v>83</v>
      </c>
      <c r="J3" s="40" t="s">
        <v>84</v>
      </c>
    </row>
    <row r="4" spans="5:10" ht="17.399999999999999" thickBot="1">
      <c r="E4" s="42">
        <v>1</v>
      </c>
      <c r="F4" s="43" t="s">
        <v>85</v>
      </c>
      <c r="G4" s="44">
        <v>42583</v>
      </c>
      <c r="H4" s="44">
        <v>42586</v>
      </c>
      <c r="I4" s="45">
        <f>SUM(I5,I6)</f>
        <v>16</v>
      </c>
      <c r="J4" s="46"/>
    </row>
    <row r="5" spans="5:10" ht="34.200000000000003" thickBot="1">
      <c r="E5" s="47">
        <v>1.1000000000000001</v>
      </c>
      <c r="F5" s="48" t="s">
        <v>86</v>
      </c>
      <c r="G5" s="49" t="s">
        <v>87</v>
      </c>
      <c r="H5" s="50">
        <v>42858</v>
      </c>
      <c r="I5" s="49">
        <v>8</v>
      </c>
      <c r="J5" s="49" t="s">
        <v>88</v>
      </c>
    </row>
    <row r="6" spans="5:10" ht="17.399999999999999" thickBot="1">
      <c r="E6" s="47">
        <v>1.2</v>
      </c>
      <c r="F6" s="48" t="s">
        <v>89</v>
      </c>
      <c r="G6" s="50">
        <v>42919</v>
      </c>
      <c r="H6" s="50">
        <v>42950</v>
      </c>
      <c r="I6" s="49">
        <v>8</v>
      </c>
      <c r="J6" s="49" t="s">
        <v>90</v>
      </c>
    </row>
    <row r="7" spans="5:10" ht="34.200000000000003" thickBot="1">
      <c r="E7" s="42">
        <v>2</v>
      </c>
      <c r="F7" s="43" t="s">
        <v>91</v>
      </c>
      <c r="G7" s="51">
        <v>42950</v>
      </c>
      <c r="H7" s="52" t="s">
        <v>92</v>
      </c>
      <c r="I7" s="45">
        <f>SUM(I8,I9,I10,I11,I12,I13,I14)</f>
        <v>92</v>
      </c>
      <c r="J7" s="46"/>
    </row>
    <row r="8" spans="5:10" ht="17.399999999999999" thickBot="1">
      <c r="E8" s="47">
        <v>2.1</v>
      </c>
      <c r="F8" s="48" t="s">
        <v>93</v>
      </c>
      <c r="G8" s="50">
        <v>42950</v>
      </c>
      <c r="H8" s="50">
        <v>42970</v>
      </c>
      <c r="I8" s="49">
        <v>8</v>
      </c>
      <c r="J8" s="49" t="s">
        <v>88</v>
      </c>
    </row>
    <row r="9" spans="5:10" ht="17.399999999999999" thickBot="1">
      <c r="E9" s="47">
        <v>2.2000000000000002</v>
      </c>
      <c r="F9" s="48" t="s">
        <v>94</v>
      </c>
      <c r="G9" s="50">
        <v>42950</v>
      </c>
      <c r="H9" s="50">
        <v>43011</v>
      </c>
      <c r="I9" s="49">
        <v>24</v>
      </c>
      <c r="J9" s="49" t="s">
        <v>88</v>
      </c>
    </row>
    <row r="10" spans="5:10" ht="34.200000000000003" thickBot="1">
      <c r="E10" s="47">
        <v>2.2999999999999998</v>
      </c>
      <c r="F10" s="48" t="s">
        <v>95</v>
      </c>
      <c r="G10" s="50">
        <v>42981</v>
      </c>
      <c r="H10" s="50">
        <v>43011</v>
      </c>
      <c r="I10" s="49">
        <v>12</v>
      </c>
      <c r="J10" s="49" t="s">
        <v>88</v>
      </c>
    </row>
    <row r="11" spans="5:10" ht="17.399999999999999" thickBot="1">
      <c r="E11" s="47">
        <v>2.4</v>
      </c>
      <c r="F11" s="48" t="s">
        <v>96</v>
      </c>
      <c r="G11" s="50">
        <v>43042</v>
      </c>
      <c r="H11" s="50">
        <v>43042</v>
      </c>
      <c r="I11" s="49">
        <v>8</v>
      </c>
      <c r="J11" s="49" t="s">
        <v>88</v>
      </c>
    </row>
    <row r="12" spans="5:10" ht="34.200000000000003" thickBot="1">
      <c r="E12" s="47">
        <v>2.5</v>
      </c>
      <c r="F12" s="48" t="s">
        <v>97</v>
      </c>
      <c r="G12" s="49" t="s">
        <v>98</v>
      </c>
      <c r="H12" s="49" t="s">
        <v>99</v>
      </c>
      <c r="I12" s="49">
        <v>24</v>
      </c>
      <c r="J12" s="49" t="s">
        <v>88</v>
      </c>
    </row>
    <row r="13" spans="5:10" ht="34.200000000000003" thickBot="1">
      <c r="E13" s="47">
        <v>2.6</v>
      </c>
      <c r="F13" s="48" t="s">
        <v>96</v>
      </c>
      <c r="G13" s="49" t="s">
        <v>100</v>
      </c>
      <c r="H13" s="53">
        <v>42598</v>
      </c>
      <c r="I13" s="49">
        <v>8</v>
      </c>
      <c r="J13" s="49" t="s">
        <v>88</v>
      </c>
    </row>
    <row r="14" spans="5:10" ht="34.200000000000003" thickBot="1">
      <c r="E14" s="47">
        <v>2.8</v>
      </c>
      <c r="F14" s="48" t="s">
        <v>96</v>
      </c>
      <c r="G14" s="49" t="s">
        <v>92</v>
      </c>
      <c r="H14" s="49" t="s">
        <v>92</v>
      </c>
      <c r="I14" s="49">
        <v>8</v>
      </c>
      <c r="J14" s="49" t="s">
        <v>88</v>
      </c>
    </row>
    <row r="16" spans="5:10" ht="16.2" thickBot="1">
      <c r="E16" s="54"/>
    </row>
    <row r="17" spans="5:12" ht="34.200000000000003" thickBot="1">
      <c r="E17" s="55">
        <v>3</v>
      </c>
      <c r="F17" s="56" t="s">
        <v>101</v>
      </c>
      <c r="G17" s="57" t="s">
        <v>92</v>
      </c>
      <c r="H17" s="58">
        <v>43013</v>
      </c>
      <c r="I17" s="59">
        <f>SUM(I18,I54)</f>
        <v>518</v>
      </c>
      <c r="J17" s="60"/>
    </row>
    <row r="18" spans="5:12" ht="34.200000000000003" thickBot="1">
      <c r="E18" s="61">
        <v>3.1</v>
      </c>
      <c r="F18" s="62" t="s">
        <v>254</v>
      </c>
      <c r="G18" s="63" t="s">
        <v>92</v>
      </c>
      <c r="H18" s="64">
        <v>42770</v>
      </c>
      <c r="I18" s="65">
        <f>SUM(I19:I21,I22,I25,I31,I36,I41,I46,I51)</f>
        <v>148</v>
      </c>
      <c r="J18" s="66"/>
    </row>
    <row r="19" spans="5:12" ht="34.200000000000003" thickBot="1">
      <c r="E19" s="47" t="s">
        <v>102</v>
      </c>
      <c r="F19" s="48" t="s">
        <v>103</v>
      </c>
      <c r="G19" s="49" t="s">
        <v>92</v>
      </c>
      <c r="H19" s="49" t="s">
        <v>92</v>
      </c>
      <c r="I19" s="49">
        <v>8</v>
      </c>
      <c r="J19" s="49" t="s">
        <v>88</v>
      </c>
    </row>
    <row r="20" spans="5:12" ht="34.200000000000003" thickBot="1">
      <c r="E20" s="47" t="s">
        <v>104</v>
      </c>
      <c r="F20" s="48" t="s">
        <v>105</v>
      </c>
      <c r="G20" s="49" t="s">
        <v>92</v>
      </c>
      <c r="H20" s="49" t="s">
        <v>92</v>
      </c>
      <c r="I20" s="49">
        <v>4</v>
      </c>
      <c r="J20" s="49" t="s">
        <v>106</v>
      </c>
    </row>
    <row r="21" spans="5:12" ht="34.200000000000003" thickBot="1">
      <c r="E21" s="47" t="s">
        <v>107</v>
      </c>
      <c r="F21" s="48" t="s">
        <v>108</v>
      </c>
      <c r="G21" s="49" t="s">
        <v>109</v>
      </c>
      <c r="H21" s="49" t="s">
        <v>109</v>
      </c>
      <c r="I21" s="49">
        <v>4</v>
      </c>
      <c r="J21" s="49" t="s">
        <v>29</v>
      </c>
    </row>
    <row r="22" spans="5:12" ht="34.200000000000003" thickBot="1">
      <c r="E22" s="67" t="s">
        <v>110</v>
      </c>
      <c r="F22" s="68" t="s">
        <v>111</v>
      </c>
      <c r="G22" s="69" t="s">
        <v>255</v>
      </c>
      <c r="H22" s="69" t="s">
        <v>113</v>
      </c>
      <c r="I22" s="69">
        <f>SUM(I23,I24)</f>
        <v>12</v>
      </c>
      <c r="J22" s="70"/>
    </row>
    <row r="23" spans="5:12" ht="34.200000000000003" thickBot="1">
      <c r="E23" s="47" t="s">
        <v>114</v>
      </c>
      <c r="F23" s="48" t="s">
        <v>30</v>
      </c>
      <c r="G23" s="49" t="s">
        <v>255</v>
      </c>
      <c r="H23" s="49" t="s">
        <v>255</v>
      </c>
      <c r="I23" s="49">
        <v>8</v>
      </c>
      <c r="J23" s="49" t="s">
        <v>115</v>
      </c>
    </row>
    <row r="24" spans="5:12" ht="34.200000000000003" thickBot="1">
      <c r="E24" s="47" t="s">
        <v>116</v>
      </c>
      <c r="F24" s="48" t="s">
        <v>31</v>
      </c>
      <c r="G24" s="49" t="s">
        <v>112</v>
      </c>
      <c r="H24" s="49" t="s">
        <v>112</v>
      </c>
      <c r="I24" s="49">
        <v>4</v>
      </c>
      <c r="J24" s="49" t="s">
        <v>29</v>
      </c>
    </row>
    <row r="25" spans="5:12" ht="34.200000000000003" thickBot="1">
      <c r="E25" s="67" t="s">
        <v>117</v>
      </c>
      <c r="F25" s="68" t="s">
        <v>118</v>
      </c>
      <c r="G25" s="69" t="s">
        <v>113</v>
      </c>
      <c r="H25" s="69" t="s">
        <v>113</v>
      </c>
      <c r="I25" s="69">
        <f>SUM(I26,I27,I28,I29)</f>
        <v>16</v>
      </c>
      <c r="J25" s="71"/>
    </row>
    <row r="26" spans="5:12" ht="51" thickBot="1">
      <c r="E26" s="47" t="s">
        <v>120</v>
      </c>
      <c r="F26" s="48" t="s">
        <v>32</v>
      </c>
      <c r="G26" s="49" t="s">
        <v>113</v>
      </c>
      <c r="H26" s="49" t="s">
        <v>113</v>
      </c>
      <c r="I26" s="49">
        <v>4</v>
      </c>
      <c r="J26" s="49" t="s">
        <v>29</v>
      </c>
    </row>
    <row r="27" spans="5:12" ht="51" thickBot="1">
      <c r="E27" s="47" t="s">
        <v>121</v>
      </c>
      <c r="F27" s="48" t="s">
        <v>33</v>
      </c>
      <c r="G27" s="49" t="s">
        <v>113</v>
      </c>
      <c r="H27" s="49" t="s">
        <v>113</v>
      </c>
      <c r="I27" s="49">
        <v>4</v>
      </c>
      <c r="J27" s="49" t="s">
        <v>106</v>
      </c>
    </row>
    <row r="28" spans="5:12" ht="51" thickBot="1">
      <c r="E28" s="47" t="s">
        <v>256</v>
      </c>
      <c r="F28" s="48" t="s">
        <v>220</v>
      </c>
      <c r="G28" s="49" t="s">
        <v>113</v>
      </c>
      <c r="H28" s="49" t="s">
        <v>113</v>
      </c>
      <c r="I28" s="49">
        <v>4</v>
      </c>
      <c r="J28" s="49" t="s">
        <v>115</v>
      </c>
    </row>
    <row r="29" spans="5:12" ht="51" thickBot="1">
      <c r="E29" s="47" t="s">
        <v>257</v>
      </c>
      <c r="F29" s="85" t="s">
        <v>221</v>
      </c>
      <c r="G29" s="49" t="s">
        <v>113</v>
      </c>
      <c r="H29" s="49" t="s">
        <v>113</v>
      </c>
      <c r="I29" s="49">
        <v>4</v>
      </c>
      <c r="J29" s="49" t="s">
        <v>106</v>
      </c>
    </row>
    <row r="30" spans="5:12" ht="16.2" thickBot="1">
      <c r="E30" s="54"/>
    </row>
    <row r="31" spans="5:12" ht="34.200000000000003" thickBot="1">
      <c r="E31" s="72" t="s">
        <v>123</v>
      </c>
      <c r="F31" s="79" t="s">
        <v>124</v>
      </c>
      <c r="G31" s="80" t="s">
        <v>119</v>
      </c>
      <c r="H31" s="80" t="s">
        <v>125</v>
      </c>
      <c r="I31" s="172">
        <f>SUM(I32,I33,I34,I35)</f>
        <v>24</v>
      </c>
      <c r="J31" s="173"/>
      <c r="K31" s="75"/>
      <c r="L31" s="86"/>
    </row>
    <row r="32" spans="5:12" ht="34.200000000000003" thickBot="1">
      <c r="E32" s="47" t="s">
        <v>126</v>
      </c>
      <c r="F32" s="48" t="s">
        <v>34</v>
      </c>
      <c r="G32" s="49" t="s">
        <v>119</v>
      </c>
      <c r="H32" s="49" t="s">
        <v>119</v>
      </c>
      <c r="I32" s="170">
        <v>4</v>
      </c>
      <c r="J32" s="171"/>
      <c r="K32" s="49" t="s">
        <v>115</v>
      </c>
      <c r="L32" s="86"/>
    </row>
    <row r="33" spans="5:12" ht="34.200000000000003" thickBot="1">
      <c r="E33" s="47" t="s">
        <v>127</v>
      </c>
      <c r="F33" s="48" t="s">
        <v>35</v>
      </c>
      <c r="G33" s="49" t="s">
        <v>119</v>
      </c>
      <c r="H33" s="49" t="s">
        <v>119</v>
      </c>
      <c r="I33" s="170">
        <v>4</v>
      </c>
      <c r="J33" s="171"/>
      <c r="K33" s="49" t="s">
        <v>29</v>
      </c>
      <c r="L33" s="86"/>
    </row>
    <row r="34" spans="5:12" ht="34.200000000000003" thickBot="1">
      <c r="E34" s="47" t="s">
        <v>258</v>
      </c>
      <c r="F34" s="48" t="s">
        <v>222</v>
      </c>
      <c r="G34" s="49" t="s">
        <v>119</v>
      </c>
      <c r="H34" s="49" t="s">
        <v>119</v>
      </c>
      <c r="I34" s="170">
        <v>8</v>
      </c>
      <c r="J34" s="171"/>
      <c r="K34" s="49" t="s">
        <v>106</v>
      </c>
      <c r="L34" s="86"/>
    </row>
    <row r="35" spans="5:12" ht="34.200000000000003" thickBot="1">
      <c r="E35" s="47" t="s">
        <v>259</v>
      </c>
      <c r="F35" s="48" t="s">
        <v>223</v>
      </c>
      <c r="G35" s="49" t="s">
        <v>125</v>
      </c>
      <c r="H35" s="49" t="s">
        <v>125</v>
      </c>
      <c r="I35" s="170">
        <v>8</v>
      </c>
      <c r="J35" s="171"/>
      <c r="K35" s="49" t="s">
        <v>29</v>
      </c>
      <c r="L35" s="86"/>
    </row>
    <row r="36" spans="5:12" ht="34.200000000000003" thickBot="1">
      <c r="E36" s="67" t="s">
        <v>128</v>
      </c>
      <c r="F36" s="68" t="s">
        <v>129</v>
      </c>
      <c r="G36" s="69" t="s">
        <v>130</v>
      </c>
      <c r="H36" s="69" t="s">
        <v>130</v>
      </c>
      <c r="I36" s="172">
        <f>SUM(I37:J40)</f>
        <v>16</v>
      </c>
      <c r="J36" s="173"/>
      <c r="K36" s="71"/>
      <c r="L36" s="86"/>
    </row>
    <row r="37" spans="5:12" ht="34.200000000000003" thickBot="1">
      <c r="E37" s="47" t="s">
        <v>131</v>
      </c>
      <c r="F37" s="48" t="s">
        <v>36</v>
      </c>
      <c r="G37" s="49" t="s">
        <v>130</v>
      </c>
      <c r="H37" s="49" t="s">
        <v>130</v>
      </c>
      <c r="I37" s="170">
        <v>4</v>
      </c>
      <c r="J37" s="171"/>
      <c r="K37" s="49" t="s">
        <v>29</v>
      </c>
      <c r="L37" s="86"/>
    </row>
    <row r="38" spans="5:12" ht="34.200000000000003" thickBot="1">
      <c r="E38" s="47" t="s">
        <v>132</v>
      </c>
      <c r="F38" s="48" t="s">
        <v>37</v>
      </c>
      <c r="G38" s="49" t="s">
        <v>130</v>
      </c>
      <c r="H38" s="49" t="s">
        <v>130</v>
      </c>
      <c r="I38" s="170">
        <v>4</v>
      </c>
      <c r="J38" s="171"/>
      <c r="K38" s="49" t="s">
        <v>106</v>
      </c>
      <c r="L38" s="86"/>
    </row>
    <row r="39" spans="5:12" ht="34.200000000000003" thickBot="1">
      <c r="E39" s="47" t="s">
        <v>260</v>
      </c>
      <c r="F39" s="48" t="s">
        <v>261</v>
      </c>
      <c r="G39" s="49" t="s">
        <v>130</v>
      </c>
      <c r="H39" s="49" t="s">
        <v>130</v>
      </c>
      <c r="I39" s="170">
        <v>4</v>
      </c>
      <c r="J39" s="171"/>
      <c r="K39" s="49" t="s">
        <v>115</v>
      </c>
      <c r="L39" s="86"/>
    </row>
    <row r="40" spans="5:12" ht="34.200000000000003" thickBot="1">
      <c r="E40" s="47" t="s">
        <v>262</v>
      </c>
      <c r="F40" s="48" t="s">
        <v>263</v>
      </c>
      <c r="G40" s="49" t="s">
        <v>130</v>
      </c>
      <c r="H40" s="49" t="s">
        <v>130</v>
      </c>
      <c r="I40" s="170">
        <v>4</v>
      </c>
      <c r="J40" s="171"/>
      <c r="K40" s="49" t="s">
        <v>106</v>
      </c>
      <c r="L40" s="86"/>
    </row>
    <row r="41" spans="5:12" ht="34.200000000000003" thickBot="1">
      <c r="E41" s="67" t="s">
        <v>133</v>
      </c>
      <c r="F41" s="68" t="s">
        <v>134</v>
      </c>
      <c r="G41" s="69" t="s">
        <v>135</v>
      </c>
      <c r="H41" s="69" t="s">
        <v>135</v>
      </c>
      <c r="I41" s="172">
        <f>SUM(I42:J45)</f>
        <v>24</v>
      </c>
      <c r="J41" s="173"/>
      <c r="K41" s="71"/>
      <c r="L41" s="86"/>
    </row>
    <row r="42" spans="5:12" ht="34.200000000000003" thickBot="1">
      <c r="E42" s="47" t="s">
        <v>136</v>
      </c>
      <c r="F42" s="48" t="s">
        <v>264</v>
      </c>
      <c r="G42" s="49" t="s">
        <v>135</v>
      </c>
      <c r="H42" s="49" t="s">
        <v>135</v>
      </c>
      <c r="I42" s="170">
        <v>4</v>
      </c>
      <c r="J42" s="171"/>
      <c r="K42" s="49" t="s">
        <v>115</v>
      </c>
      <c r="L42" s="86"/>
    </row>
    <row r="43" spans="5:12" ht="34.200000000000003" thickBot="1">
      <c r="E43" s="47" t="s">
        <v>137</v>
      </c>
      <c r="F43" s="48" t="s">
        <v>224</v>
      </c>
      <c r="G43" s="49" t="s">
        <v>135</v>
      </c>
      <c r="H43" s="49" t="s">
        <v>135</v>
      </c>
      <c r="I43" s="170">
        <v>4</v>
      </c>
      <c r="J43" s="171"/>
      <c r="K43" s="49" t="s">
        <v>29</v>
      </c>
      <c r="L43" s="86"/>
    </row>
    <row r="44" spans="5:12" ht="34.200000000000003" thickBot="1">
      <c r="E44" s="47" t="s">
        <v>265</v>
      </c>
      <c r="F44" s="48" t="s">
        <v>225</v>
      </c>
      <c r="G44" s="49" t="s">
        <v>135</v>
      </c>
      <c r="H44" s="49" t="s">
        <v>135</v>
      </c>
      <c r="I44" s="170">
        <v>8</v>
      </c>
      <c r="J44" s="171"/>
      <c r="K44" s="49" t="s">
        <v>106</v>
      </c>
      <c r="L44" s="86"/>
    </row>
    <row r="45" spans="5:12" ht="34.200000000000003" thickBot="1">
      <c r="E45" s="47" t="s">
        <v>266</v>
      </c>
      <c r="F45" s="48" t="s">
        <v>226</v>
      </c>
      <c r="G45" s="49" t="s">
        <v>135</v>
      </c>
      <c r="H45" s="49" t="s">
        <v>135</v>
      </c>
      <c r="I45" s="170">
        <v>8</v>
      </c>
      <c r="J45" s="171"/>
      <c r="K45" s="49" t="s">
        <v>29</v>
      </c>
      <c r="L45" s="86"/>
    </row>
    <row r="46" spans="5:12" ht="34.200000000000003" thickBot="1">
      <c r="E46" s="67" t="s">
        <v>138</v>
      </c>
      <c r="F46" s="68" t="s">
        <v>9</v>
      </c>
      <c r="G46" s="69" t="s">
        <v>139</v>
      </c>
      <c r="H46" s="69" t="s">
        <v>139</v>
      </c>
      <c r="I46" s="172">
        <f>SUM(I48:J50,I47)</f>
        <v>24</v>
      </c>
      <c r="J46" s="173"/>
      <c r="K46" s="71"/>
      <c r="L46" s="86"/>
    </row>
    <row r="47" spans="5:12" ht="34.200000000000003" thickBot="1">
      <c r="E47" s="47" t="s">
        <v>140</v>
      </c>
      <c r="F47" s="48" t="s">
        <v>40</v>
      </c>
      <c r="G47" s="49" t="s">
        <v>139</v>
      </c>
      <c r="H47" s="49" t="s">
        <v>139</v>
      </c>
      <c r="I47" s="170">
        <v>4</v>
      </c>
      <c r="J47" s="171"/>
      <c r="K47" s="49" t="s">
        <v>29</v>
      </c>
      <c r="L47" s="86"/>
    </row>
    <row r="48" spans="5:12" ht="34.200000000000003" thickBot="1">
      <c r="E48" s="47" t="s">
        <v>141</v>
      </c>
      <c r="F48" s="48" t="s">
        <v>41</v>
      </c>
      <c r="G48" s="49" t="s">
        <v>139</v>
      </c>
      <c r="H48" s="49" t="s">
        <v>139</v>
      </c>
      <c r="I48" s="170">
        <v>4</v>
      </c>
      <c r="J48" s="171"/>
      <c r="K48" s="71" t="s">
        <v>106</v>
      </c>
      <c r="L48" s="86"/>
    </row>
    <row r="49" spans="5:12" ht="34.200000000000003" thickBot="1">
      <c r="E49" s="47" t="s">
        <v>267</v>
      </c>
      <c r="F49" s="48" t="s">
        <v>227</v>
      </c>
      <c r="G49" s="49" t="s">
        <v>139</v>
      </c>
      <c r="H49" s="49" t="s">
        <v>139</v>
      </c>
      <c r="I49" s="170">
        <v>8</v>
      </c>
      <c r="J49" s="171"/>
      <c r="K49" s="71" t="s">
        <v>115</v>
      </c>
      <c r="L49" s="86"/>
    </row>
    <row r="50" spans="5:12" ht="34.200000000000003" thickBot="1">
      <c r="E50" s="47" t="s">
        <v>268</v>
      </c>
      <c r="F50" s="48" t="s">
        <v>228</v>
      </c>
      <c r="G50" s="49" t="s">
        <v>139</v>
      </c>
      <c r="H50" s="49" t="s">
        <v>139</v>
      </c>
      <c r="I50" s="170">
        <v>8</v>
      </c>
      <c r="J50" s="171"/>
      <c r="K50" s="71" t="s">
        <v>106</v>
      </c>
      <c r="L50" s="86"/>
    </row>
    <row r="51" spans="5:12" ht="17.399999999999999" thickBot="1">
      <c r="E51" s="67" t="s">
        <v>142</v>
      </c>
      <c r="F51" s="68" t="s">
        <v>143</v>
      </c>
      <c r="G51" s="76">
        <v>42739</v>
      </c>
      <c r="H51" s="76">
        <v>42770</v>
      </c>
      <c r="I51" s="172">
        <v>16</v>
      </c>
      <c r="J51" s="173"/>
      <c r="K51" s="71"/>
      <c r="L51" s="86"/>
    </row>
    <row r="52" spans="5:12" ht="51" thickBot="1">
      <c r="E52" s="47" t="s">
        <v>144</v>
      </c>
      <c r="F52" s="48" t="s">
        <v>145</v>
      </c>
      <c r="G52" s="50">
        <v>42739</v>
      </c>
      <c r="H52" s="50">
        <v>42739</v>
      </c>
      <c r="I52" s="170">
        <v>8</v>
      </c>
      <c r="J52" s="171"/>
      <c r="K52" s="49" t="s">
        <v>88</v>
      </c>
      <c r="L52" s="86"/>
    </row>
    <row r="53" spans="5:12" ht="51" thickBot="1">
      <c r="E53" s="47" t="s">
        <v>146</v>
      </c>
      <c r="F53" s="48" t="s">
        <v>147</v>
      </c>
      <c r="G53" s="50">
        <v>42770</v>
      </c>
      <c r="H53" s="50">
        <v>42770</v>
      </c>
      <c r="I53" s="170">
        <v>8</v>
      </c>
      <c r="J53" s="171"/>
      <c r="K53" s="49" t="s">
        <v>88</v>
      </c>
      <c r="L53" s="86"/>
    </row>
    <row r="54" spans="5:12" ht="17.399999999999999" thickBot="1">
      <c r="E54" s="61">
        <v>3.2</v>
      </c>
      <c r="F54" s="62" t="s">
        <v>17</v>
      </c>
      <c r="G54" s="64">
        <v>42920</v>
      </c>
      <c r="H54" s="64">
        <v>42860</v>
      </c>
      <c r="I54" s="174">
        <f>SUM(I55:J57,I58,I65,I76,I87,I98,I109,I120)</f>
        <v>370</v>
      </c>
      <c r="J54" s="175"/>
      <c r="K54" s="77"/>
      <c r="L54" s="86"/>
    </row>
    <row r="55" spans="5:12" ht="51" thickBot="1">
      <c r="E55" s="47" t="s">
        <v>148</v>
      </c>
      <c r="F55" s="48" t="s">
        <v>103</v>
      </c>
      <c r="G55" s="50">
        <v>42920</v>
      </c>
      <c r="H55" s="50">
        <v>42920</v>
      </c>
      <c r="I55" s="170">
        <v>8</v>
      </c>
      <c r="J55" s="171"/>
      <c r="K55" s="49" t="s">
        <v>88</v>
      </c>
      <c r="L55" s="86"/>
    </row>
    <row r="56" spans="5:12" ht="34.200000000000003" thickBot="1">
      <c r="E56" s="47" t="s">
        <v>149</v>
      </c>
      <c r="F56" s="48" t="s">
        <v>150</v>
      </c>
      <c r="G56" s="50">
        <v>42920</v>
      </c>
      <c r="H56" s="50">
        <v>42920</v>
      </c>
      <c r="I56" s="170">
        <v>4</v>
      </c>
      <c r="J56" s="171"/>
      <c r="K56" s="49" t="s">
        <v>106</v>
      </c>
      <c r="L56" s="86"/>
    </row>
    <row r="57" spans="5:12" ht="34.200000000000003" thickBot="1">
      <c r="E57" s="47" t="s">
        <v>151</v>
      </c>
      <c r="F57" s="48" t="s">
        <v>152</v>
      </c>
      <c r="G57" s="50">
        <v>42951</v>
      </c>
      <c r="H57" s="50">
        <v>42951</v>
      </c>
      <c r="I57" s="170">
        <v>8</v>
      </c>
      <c r="J57" s="171"/>
      <c r="K57" s="49" t="s">
        <v>106</v>
      </c>
      <c r="L57" s="86"/>
    </row>
    <row r="58" spans="5:12" ht="34.200000000000003" thickBot="1">
      <c r="E58" s="67" t="s">
        <v>153</v>
      </c>
      <c r="F58" s="68" t="s">
        <v>7</v>
      </c>
      <c r="G58" s="69" t="s">
        <v>154</v>
      </c>
      <c r="H58" s="69" t="s">
        <v>155</v>
      </c>
      <c r="I58" s="172">
        <f>SUM(I59,I60,I61,I62,I63,I64)</f>
        <v>24</v>
      </c>
      <c r="J58" s="173"/>
      <c r="K58" s="71"/>
      <c r="L58" s="86"/>
    </row>
    <row r="59" spans="5:12" ht="51" thickBot="1">
      <c r="E59" s="47" t="s">
        <v>156</v>
      </c>
      <c r="F59" s="48" t="s">
        <v>43</v>
      </c>
      <c r="G59" s="49" t="s">
        <v>154</v>
      </c>
      <c r="H59" s="49" t="s">
        <v>154</v>
      </c>
      <c r="I59" s="170">
        <v>4</v>
      </c>
      <c r="J59" s="171"/>
      <c r="K59" s="49" t="s">
        <v>29</v>
      </c>
      <c r="L59" s="86"/>
    </row>
    <row r="60" spans="5:12" ht="51" thickBot="1">
      <c r="E60" s="47" t="s">
        <v>157</v>
      </c>
      <c r="F60" s="48" t="s">
        <v>269</v>
      </c>
      <c r="G60" s="49" t="s">
        <v>154</v>
      </c>
      <c r="H60" s="49" t="s">
        <v>154</v>
      </c>
      <c r="I60" s="170">
        <v>4</v>
      </c>
      <c r="J60" s="171"/>
      <c r="K60" s="49" t="s">
        <v>115</v>
      </c>
      <c r="L60" s="86"/>
    </row>
    <row r="61" spans="5:12" ht="51" thickBot="1">
      <c r="E61" s="47" t="s">
        <v>158</v>
      </c>
      <c r="F61" s="48" t="s">
        <v>45</v>
      </c>
      <c r="G61" s="49" t="s">
        <v>154</v>
      </c>
      <c r="H61" s="49" t="s">
        <v>154</v>
      </c>
      <c r="I61" s="170">
        <v>4</v>
      </c>
      <c r="J61" s="171"/>
      <c r="K61" s="49" t="s">
        <v>106</v>
      </c>
      <c r="L61" s="86"/>
    </row>
    <row r="62" spans="5:12" ht="51" thickBot="1">
      <c r="E62" s="47" t="s">
        <v>159</v>
      </c>
      <c r="F62" s="48" t="s">
        <v>46</v>
      </c>
      <c r="G62" s="49" t="s">
        <v>155</v>
      </c>
      <c r="H62" s="49" t="s">
        <v>155</v>
      </c>
      <c r="I62" s="170">
        <v>4</v>
      </c>
      <c r="J62" s="171"/>
      <c r="K62" s="49" t="s">
        <v>106</v>
      </c>
      <c r="L62" s="86"/>
    </row>
    <row r="63" spans="5:12" ht="51" thickBot="1">
      <c r="E63" s="47" t="s">
        <v>160</v>
      </c>
      <c r="F63" s="48" t="s">
        <v>47</v>
      </c>
      <c r="G63" s="49" t="s">
        <v>155</v>
      </c>
      <c r="H63" s="49" t="s">
        <v>155</v>
      </c>
      <c r="I63" s="170">
        <v>4</v>
      </c>
      <c r="J63" s="171"/>
      <c r="K63" s="49" t="s">
        <v>161</v>
      </c>
      <c r="L63" s="86"/>
    </row>
    <row r="64" spans="5:12" ht="51" thickBot="1">
      <c r="E64" s="47" t="s">
        <v>162</v>
      </c>
      <c r="F64" s="48" t="s">
        <v>48</v>
      </c>
      <c r="G64" s="49" t="s">
        <v>155</v>
      </c>
      <c r="H64" s="49" t="s">
        <v>155</v>
      </c>
      <c r="I64" s="170">
        <v>4</v>
      </c>
      <c r="J64" s="171"/>
      <c r="K64" s="49" t="s">
        <v>29</v>
      </c>
      <c r="L64" s="86"/>
    </row>
    <row r="65" spans="5:12" ht="34.200000000000003" thickBot="1">
      <c r="E65" s="67" t="s">
        <v>163</v>
      </c>
      <c r="F65" s="68" t="s">
        <v>164</v>
      </c>
      <c r="G65" s="69" t="s">
        <v>165</v>
      </c>
      <c r="H65" s="69" t="s">
        <v>175</v>
      </c>
      <c r="I65" s="172">
        <f>SUM(I66:J75)</f>
        <v>40</v>
      </c>
      <c r="J65" s="173"/>
      <c r="K65" s="71"/>
      <c r="L65" s="86"/>
    </row>
    <row r="66" spans="5:12" ht="51" thickBot="1">
      <c r="E66" s="47" t="s">
        <v>167</v>
      </c>
      <c r="F66" s="48" t="s">
        <v>49</v>
      </c>
      <c r="G66" s="49" t="s">
        <v>165</v>
      </c>
      <c r="H66" s="49" t="s">
        <v>165</v>
      </c>
      <c r="I66" s="170">
        <v>4</v>
      </c>
      <c r="J66" s="171"/>
      <c r="K66" s="49" t="s">
        <v>29</v>
      </c>
      <c r="L66" s="86"/>
    </row>
    <row r="67" spans="5:12" ht="34.200000000000003" thickBot="1">
      <c r="E67" s="47" t="s">
        <v>168</v>
      </c>
      <c r="F67" s="48" t="s">
        <v>50</v>
      </c>
      <c r="G67" s="49" t="s">
        <v>165</v>
      </c>
      <c r="H67" s="49" t="s">
        <v>165</v>
      </c>
      <c r="I67" s="170">
        <v>4</v>
      </c>
      <c r="J67" s="171"/>
      <c r="K67" s="49" t="s">
        <v>115</v>
      </c>
      <c r="L67" s="86"/>
    </row>
    <row r="68" spans="5:12" ht="51" thickBot="1">
      <c r="E68" s="47" t="s">
        <v>169</v>
      </c>
      <c r="F68" s="48" t="s">
        <v>51</v>
      </c>
      <c r="G68" s="49" t="s">
        <v>165</v>
      </c>
      <c r="H68" s="49" t="s">
        <v>165</v>
      </c>
      <c r="I68" s="170">
        <v>4</v>
      </c>
      <c r="J68" s="171"/>
      <c r="K68" s="49" t="s">
        <v>106</v>
      </c>
      <c r="L68" s="86"/>
    </row>
    <row r="69" spans="5:12" ht="51" thickBot="1">
      <c r="E69" s="47" t="s">
        <v>170</v>
      </c>
      <c r="F69" s="48" t="s">
        <v>52</v>
      </c>
      <c r="G69" s="49" t="s">
        <v>166</v>
      </c>
      <c r="H69" s="49" t="s">
        <v>166</v>
      </c>
      <c r="I69" s="170">
        <v>4</v>
      </c>
      <c r="J69" s="171"/>
      <c r="K69" s="49" t="s">
        <v>106</v>
      </c>
      <c r="L69" s="86"/>
    </row>
    <row r="70" spans="5:12" ht="51" thickBot="1">
      <c r="E70" s="47" t="s">
        <v>171</v>
      </c>
      <c r="F70" s="48" t="s">
        <v>53</v>
      </c>
      <c r="G70" s="49" t="s">
        <v>166</v>
      </c>
      <c r="H70" s="49" t="s">
        <v>166</v>
      </c>
      <c r="I70" s="170">
        <v>4</v>
      </c>
      <c r="J70" s="171"/>
      <c r="K70" s="49" t="s">
        <v>115</v>
      </c>
      <c r="L70" s="86"/>
    </row>
    <row r="71" spans="5:12" ht="34.200000000000003" thickBot="1">
      <c r="E71" s="47" t="s">
        <v>172</v>
      </c>
      <c r="F71" s="48" t="s">
        <v>54</v>
      </c>
      <c r="G71" s="49" t="s">
        <v>166</v>
      </c>
      <c r="H71" s="49" t="s">
        <v>166</v>
      </c>
      <c r="I71" s="170">
        <v>4</v>
      </c>
      <c r="J71" s="171"/>
      <c r="K71" s="49" t="s">
        <v>29</v>
      </c>
      <c r="L71" s="86"/>
    </row>
    <row r="72" spans="5:12" ht="34.200000000000003" thickBot="1">
      <c r="E72" s="47" t="s">
        <v>270</v>
      </c>
      <c r="F72" s="48" t="s">
        <v>230</v>
      </c>
      <c r="G72" s="49" t="s">
        <v>175</v>
      </c>
      <c r="H72" s="49" t="s">
        <v>175</v>
      </c>
      <c r="I72" s="170">
        <v>4</v>
      </c>
      <c r="J72" s="171"/>
      <c r="K72" s="49" t="s">
        <v>115</v>
      </c>
      <c r="L72" s="86"/>
    </row>
    <row r="73" spans="5:12" ht="51" thickBot="1">
      <c r="E73" s="47" t="s">
        <v>271</v>
      </c>
      <c r="F73" s="48" t="s">
        <v>231</v>
      </c>
      <c r="G73" s="49" t="s">
        <v>175</v>
      </c>
      <c r="H73" s="49" t="s">
        <v>175</v>
      </c>
      <c r="I73" s="170">
        <v>4</v>
      </c>
      <c r="J73" s="171"/>
      <c r="K73" s="49" t="s">
        <v>106</v>
      </c>
      <c r="L73" s="86"/>
    </row>
    <row r="74" spans="5:12" ht="34.200000000000003" thickBot="1">
      <c r="E74" s="47" t="s">
        <v>272</v>
      </c>
      <c r="F74" s="48" t="s">
        <v>232</v>
      </c>
      <c r="G74" s="49" t="s">
        <v>175</v>
      </c>
      <c r="H74" s="49" t="s">
        <v>175</v>
      </c>
      <c r="I74" s="170">
        <v>4</v>
      </c>
      <c r="J74" s="171"/>
      <c r="K74" s="49" t="s">
        <v>29</v>
      </c>
      <c r="L74" s="86"/>
    </row>
    <row r="75" spans="5:12" ht="34.200000000000003" thickBot="1">
      <c r="E75" s="47" t="s">
        <v>273</v>
      </c>
      <c r="F75" s="48" t="s">
        <v>233</v>
      </c>
      <c r="G75" s="49" t="s">
        <v>175</v>
      </c>
      <c r="H75" s="49" t="s">
        <v>175</v>
      </c>
      <c r="I75" s="170">
        <v>4</v>
      </c>
      <c r="J75" s="171"/>
      <c r="K75" s="49" t="s">
        <v>115</v>
      </c>
      <c r="L75" s="86"/>
    </row>
    <row r="76" spans="5:12" ht="34.200000000000003" thickBot="1">
      <c r="E76" s="67" t="s">
        <v>173</v>
      </c>
      <c r="F76" s="68" t="s">
        <v>174</v>
      </c>
      <c r="G76" s="69" t="s">
        <v>235</v>
      </c>
      <c r="H76" s="69" t="s">
        <v>243</v>
      </c>
      <c r="I76" s="176">
        <f>SUM(I77:J86)</f>
        <v>132</v>
      </c>
      <c r="J76" s="177"/>
      <c r="K76" s="71"/>
      <c r="L76" s="86"/>
    </row>
    <row r="77" spans="5:12" ht="34.200000000000003" thickBot="1">
      <c r="E77" s="47" t="s">
        <v>177</v>
      </c>
      <c r="F77" s="83" t="s">
        <v>234</v>
      </c>
      <c r="G77" s="49" t="s">
        <v>235</v>
      </c>
      <c r="H77" s="49" t="s">
        <v>178</v>
      </c>
      <c r="I77" s="170">
        <v>12</v>
      </c>
      <c r="J77" s="171"/>
      <c r="K77" s="49" t="s">
        <v>29</v>
      </c>
      <c r="L77" s="86"/>
    </row>
    <row r="78" spans="5:12" ht="51" thickBot="1">
      <c r="E78" s="47" t="s">
        <v>179</v>
      </c>
      <c r="F78" s="83" t="s">
        <v>236</v>
      </c>
      <c r="G78" s="49" t="s">
        <v>235</v>
      </c>
      <c r="H78" s="49" t="s">
        <v>178</v>
      </c>
      <c r="I78" s="170">
        <v>12</v>
      </c>
      <c r="J78" s="171"/>
      <c r="K78" s="49" t="s">
        <v>115</v>
      </c>
      <c r="L78" s="86"/>
    </row>
    <row r="79" spans="5:12" ht="34.200000000000003" thickBot="1">
      <c r="E79" s="47" t="s">
        <v>180</v>
      </c>
      <c r="F79" s="83" t="s">
        <v>237</v>
      </c>
      <c r="G79" s="49" t="s">
        <v>235</v>
      </c>
      <c r="H79" s="49" t="s">
        <v>178</v>
      </c>
      <c r="I79" s="170">
        <v>12</v>
      </c>
      <c r="J79" s="171"/>
      <c r="K79" s="49" t="s">
        <v>106</v>
      </c>
      <c r="L79" s="86"/>
    </row>
    <row r="80" spans="5:12" ht="34.200000000000003" thickBot="1">
      <c r="E80" s="47" t="s">
        <v>182</v>
      </c>
      <c r="F80" s="83" t="s">
        <v>238</v>
      </c>
      <c r="G80" s="49" t="s">
        <v>178</v>
      </c>
      <c r="H80" s="49" t="s">
        <v>185</v>
      </c>
      <c r="I80" s="178">
        <v>12</v>
      </c>
      <c r="J80" s="179"/>
      <c r="K80" s="71" t="s">
        <v>106</v>
      </c>
      <c r="L80" s="86"/>
    </row>
    <row r="81" spans="5:12" ht="34.200000000000003" thickBot="1">
      <c r="E81" s="47" t="s">
        <v>184</v>
      </c>
      <c r="F81" s="48" t="s">
        <v>239</v>
      </c>
      <c r="G81" s="49" t="s">
        <v>185</v>
      </c>
      <c r="H81" s="49" t="s">
        <v>181</v>
      </c>
      <c r="I81" s="170">
        <v>12</v>
      </c>
      <c r="J81" s="171"/>
      <c r="K81" s="49" t="s">
        <v>29</v>
      </c>
      <c r="L81" s="86"/>
    </row>
    <row r="82" spans="5:12" ht="34.200000000000003" thickBot="1">
      <c r="E82" s="47" t="s">
        <v>186</v>
      </c>
      <c r="F82" s="48" t="s">
        <v>240</v>
      </c>
      <c r="G82" s="49" t="s">
        <v>185</v>
      </c>
      <c r="H82" s="49" t="s">
        <v>181</v>
      </c>
      <c r="I82" s="170">
        <v>12</v>
      </c>
      <c r="J82" s="171"/>
      <c r="K82" s="49" t="s">
        <v>115</v>
      </c>
      <c r="L82" s="86"/>
    </row>
    <row r="83" spans="5:12" ht="34.200000000000003" thickBot="1">
      <c r="E83" s="47" t="s">
        <v>274</v>
      </c>
      <c r="F83" s="48" t="s">
        <v>57</v>
      </c>
      <c r="G83" s="49" t="s">
        <v>185</v>
      </c>
      <c r="H83" s="49" t="s">
        <v>275</v>
      </c>
      <c r="I83" s="170">
        <v>20</v>
      </c>
      <c r="J83" s="171"/>
      <c r="K83" s="49" t="s">
        <v>106</v>
      </c>
      <c r="L83" s="86"/>
    </row>
    <row r="84" spans="5:12" ht="34.200000000000003" thickBot="1">
      <c r="E84" s="47" t="s">
        <v>276</v>
      </c>
      <c r="F84" s="48" t="s">
        <v>242</v>
      </c>
      <c r="G84" s="49" t="s">
        <v>241</v>
      </c>
      <c r="H84" s="49" t="s">
        <v>243</v>
      </c>
      <c r="I84" s="170">
        <v>12</v>
      </c>
      <c r="J84" s="171"/>
      <c r="K84" s="49" t="s">
        <v>106</v>
      </c>
      <c r="L84" s="86"/>
    </row>
    <row r="85" spans="5:12" ht="34.200000000000003" thickBot="1">
      <c r="E85" s="47" t="s">
        <v>277</v>
      </c>
      <c r="F85" s="48" t="s">
        <v>59</v>
      </c>
      <c r="G85" s="49" t="s">
        <v>183</v>
      </c>
      <c r="H85" s="49" t="s">
        <v>243</v>
      </c>
      <c r="I85" s="170">
        <v>16</v>
      </c>
      <c r="J85" s="171"/>
      <c r="K85" s="49" t="s">
        <v>115</v>
      </c>
      <c r="L85" s="86"/>
    </row>
    <row r="86" spans="5:12" ht="34.200000000000003" thickBot="1">
      <c r="E86" s="47" t="s">
        <v>278</v>
      </c>
      <c r="F86" s="48" t="s">
        <v>60</v>
      </c>
      <c r="G86" s="49" t="s">
        <v>183</v>
      </c>
      <c r="H86" s="49" t="s">
        <v>243</v>
      </c>
      <c r="I86" s="170">
        <v>12</v>
      </c>
      <c r="J86" s="171"/>
      <c r="K86" s="49" t="s">
        <v>29</v>
      </c>
      <c r="L86" s="86"/>
    </row>
    <row r="87" spans="5:12" ht="34.200000000000003" thickBot="1">
      <c r="E87" s="67" t="s">
        <v>187</v>
      </c>
      <c r="F87" s="68" t="s">
        <v>188</v>
      </c>
      <c r="G87" s="69" t="s">
        <v>176</v>
      </c>
      <c r="H87" s="69" t="s">
        <v>189</v>
      </c>
      <c r="I87" s="172">
        <f>SUM(I88:J97)</f>
        <v>40</v>
      </c>
      <c r="J87" s="173"/>
      <c r="K87" s="71"/>
      <c r="L87" s="86"/>
    </row>
    <row r="88" spans="5:12" ht="34.200000000000003" thickBot="1">
      <c r="E88" s="47" t="s">
        <v>190</v>
      </c>
      <c r="F88" s="48" t="s">
        <v>61</v>
      </c>
      <c r="G88" s="49" t="s">
        <v>176</v>
      </c>
      <c r="H88" s="49" t="s">
        <v>176</v>
      </c>
      <c r="I88" s="170">
        <v>4</v>
      </c>
      <c r="J88" s="171"/>
      <c r="K88" s="49" t="s">
        <v>115</v>
      </c>
      <c r="L88" s="86"/>
    </row>
    <row r="89" spans="5:12" ht="34.200000000000003" thickBot="1">
      <c r="E89" s="47" t="s">
        <v>191</v>
      </c>
      <c r="F89" s="48" t="s">
        <v>62</v>
      </c>
      <c r="G89" s="49" t="s">
        <v>176</v>
      </c>
      <c r="H89" s="49" t="s">
        <v>176</v>
      </c>
      <c r="I89" s="170">
        <v>4</v>
      </c>
      <c r="J89" s="171"/>
      <c r="K89" s="49" t="s">
        <v>106</v>
      </c>
      <c r="L89" s="86"/>
    </row>
    <row r="90" spans="5:12" ht="34.200000000000003" thickBot="1">
      <c r="E90" s="47" t="s">
        <v>192</v>
      </c>
      <c r="F90" s="48" t="s">
        <v>63</v>
      </c>
      <c r="G90" s="49" t="s">
        <v>176</v>
      </c>
      <c r="H90" s="49" t="s">
        <v>176</v>
      </c>
      <c r="I90" s="170">
        <v>4</v>
      </c>
      <c r="J90" s="171"/>
      <c r="K90" s="49" t="s">
        <v>115</v>
      </c>
      <c r="L90" s="86"/>
    </row>
    <row r="91" spans="5:12" ht="34.200000000000003" thickBot="1">
      <c r="E91" s="47" t="s">
        <v>194</v>
      </c>
      <c r="F91" s="48" t="s">
        <v>64</v>
      </c>
      <c r="G91" s="49" t="s">
        <v>176</v>
      </c>
      <c r="H91" s="49" t="s">
        <v>176</v>
      </c>
      <c r="I91" s="170">
        <v>4</v>
      </c>
      <c r="J91" s="171"/>
      <c r="K91" s="49" t="s">
        <v>29</v>
      </c>
      <c r="L91" s="86"/>
    </row>
    <row r="92" spans="5:12" ht="34.200000000000003" thickBot="1">
      <c r="E92" s="47" t="s">
        <v>195</v>
      </c>
      <c r="F92" s="48" t="s">
        <v>65</v>
      </c>
      <c r="G92" s="49" t="s">
        <v>176</v>
      </c>
      <c r="H92" s="49" t="s">
        <v>176</v>
      </c>
      <c r="I92" s="170">
        <v>4</v>
      </c>
      <c r="J92" s="171"/>
      <c r="K92" s="49" t="s">
        <v>106</v>
      </c>
      <c r="L92" s="86"/>
    </row>
    <row r="93" spans="5:12" ht="34.200000000000003" thickBot="1">
      <c r="E93" s="47" t="s">
        <v>196</v>
      </c>
      <c r="F93" s="48" t="s">
        <v>66</v>
      </c>
      <c r="G93" s="49" t="s">
        <v>189</v>
      </c>
      <c r="H93" s="49" t="s">
        <v>189</v>
      </c>
      <c r="I93" s="170">
        <v>4</v>
      </c>
      <c r="J93" s="171"/>
      <c r="K93" s="49" t="s">
        <v>115</v>
      </c>
      <c r="L93" s="86"/>
    </row>
    <row r="94" spans="5:12" ht="34.200000000000003" thickBot="1">
      <c r="E94" s="47" t="s">
        <v>279</v>
      </c>
      <c r="F94" s="48" t="s">
        <v>244</v>
      </c>
      <c r="G94" s="49" t="s">
        <v>189</v>
      </c>
      <c r="H94" s="49" t="s">
        <v>189</v>
      </c>
      <c r="I94" s="170">
        <v>4</v>
      </c>
      <c r="J94" s="171"/>
      <c r="K94" s="49" t="s">
        <v>280</v>
      </c>
      <c r="L94" s="86"/>
    </row>
    <row r="95" spans="5:12" ht="34.200000000000003" thickBot="1">
      <c r="E95" s="47" t="s">
        <v>281</v>
      </c>
      <c r="F95" s="48" t="s">
        <v>245</v>
      </c>
      <c r="G95" s="49" t="s">
        <v>189</v>
      </c>
      <c r="H95" s="49" t="s">
        <v>189</v>
      </c>
      <c r="I95" s="170">
        <v>4</v>
      </c>
      <c r="J95" s="171"/>
      <c r="K95" s="49" t="s">
        <v>115</v>
      </c>
      <c r="L95" s="86"/>
    </row>
    <row r="96" spans="5:12" ht="34.200000000000003" thickBot="1">
      <c r="E96" s="47" t="s">
        <v>282</v>
      </c>
      <c r="F96" s="48" t="s">
        <v>246</v>
      </c>
      <c r="G96" s="49" t="s">
        <v>189</v>
      </c>
      <c r="H96" s="49" t="s">
        <v>189</v>
      </c>
      <c r="I96" s="170">
        <v>4</v>
      </c>
      <c r="J96" s="171"/>
      <c r="K96" s="49" t="s">
        <v>106</v>
      </c>
      <c r="L96" s="86"/>
    </row>
    <row r="97" spans="5:12" ht="34.200000000000003" thickBot="1">
      <c r="E97" s="47" t="s">
        <v>283</v>
      </c>
      <c r="F97" s="48" t="s">
        <v>247</v>
      </c>
      <c r="G97" s="49" t="s">
        <v>189</v>
      </c>
      <c r="H97" s="49" t="s">
        <v>189</v>
      </c>
      <c r="I97" s="170">
        <v>4</v>
      </c>
      <c r="J97" s="171"/>
      <c r="K97" s="49" t="s">
        <v>29</v>
      </c>
      <c r="L97" s="86"/>
    </row>
    <row r="98" spans="5:12" ht="34.200000000000003" thickBot="1">
      <c r="E98" s="67" t="s">
        <v>197</v>
      </c>
      <c r="F98" s="68" t="s">
        <v>134</v>
      </c>
      <c r="G98" s="69" t="s">
        <v>198</v>
      </c>
      <c r="H98" s="76">
        <v>42740</v>
      </c>
      <c r="I98" s="172">
        <f>SUM(I99:J108)</f>
        <v>56</v>
      </c>
      <c r="J98" s="173"/>
      <c r="K98" s="71"/>
      <c r="L98" s="86"/>
    </row>
    <row r="99" spans="5:12" ht="34.200000000000003" thickBot="1">
      <c r="E99" s="47" t="s">
        <v>199</v>
      </c>
      <c r="F99" s="48" t="s">
        <v>67</v>
      </c>
      <c r="G99" s="49" t="s">
        <v>198</v>
      </c>
      <c r="H99" s="49" t="s">
        <v>198</v>
      </c>
      <c r="I99" s="170">
        <v>4</v>
      </c>
      <c r="J99" s="171"/>
      <c r="K99" s="49" t="s">
        <v>115</v>
      </c>
      <c r="L99" s="86"/>
    </row>
    <row r="100" spans="5:12" ht="34.200000000000003" thickBot="1">
      <c r="E100" s="47" t="s">
        <v>201</v>
      </c>
      <c r="F100" s="48" t="s">
        <v>68</v>
      </c>
      <c r="G100" s="49" t="s">
        <v>198</v>
      </c>
      <c r="H100" s="49" t="s">
        <v>198</v>
      </c>
      <c r="I100" s="170">
        <v>4</v>
      </c>
      <c r="J100" s="171"/>
      <c r="K100" s="49" t="s">
        <v>106</v>
      </c>
      <c r="L100" s="86"/>
    </row>
    <row r="101" spans="5:12" ht="51" thickBot="1">
      <c r="E101" s="47" t="s">
        <v>202</v>
      </c>
      <c r="F101" s="48" t="s">
        <v>248</v>
      </c>
      <c r="G101" s="49" t="s">
        <v>198</v>
      </c>
      <c r="H101" s="49" t="s">
        <v>198</v>
      </c>
      <c r="I101" s="170">
        <v>4</v>
      </c>
      <c r="J101" s="171"/>
      <c r="K101" s="49" t="s">
        <v>106</v>
      </c>
      <c r="L101" s="86"/>
    </row>
    <row r="102" spans="5:12" ht="34.200000000000003" thickBot="1">
      <c r="E102" s="47" t="s">
        <v>203</v>
      </c>
      <c r="F102" s="48" t="s">
        <v>249</v>
      </c>
      <c r="G102" s="49" t="s">
        <v>200</v>
      </c>
      <c r="H102" s="49" t="s">
        <v>200</v>
      </c>
      <c r="I102" s="170">
        <v>4</v>
      </c>
      <c r="J102" s="171"/>
      <c r="K102" s="49" t="s">
        <v>106</v>
      </c>
      <c r="L102" s="86"/>
    </row>
    <row r="103" spans="5:12" ht="34.200000000000003" thickBot="1">
      <c r="E103" s="47" t="s">
        <v>204</v>
      </c>
      <c r="F103" s="48" t="s">
        <v>71</v>
      </c>
      <c r="G103" s="49" t="s">
        <v>200</v>
      </c>
      <c r="H103" s="49" t="s">
        <v>200</v>
      </c>
      <c r="I103" s="170">
        <v>8</v>
      </c>
      <c r="J103" s="171"/>
      <c r="K103" s="49" t="s">
        <v>115</v>
      </c>
      <c r="L103" s="86"/>
    </row>
    <row r="104" spans="5:12" ht="34.200000000000003" thickBot="1">
      <c r="E104" s="47" t="s">
        <v>205</v>
      </c>
      <c r="F104" s="48" t="s">
        <v>72</v>
      </c>
      <c r="G104" s="49" t="s">
        <v>198</v>
      </c>
      <c r="H104" s="49" t="s">
        <v>200</v>
      </c>
      <c r="I104" s="170">
        <v>8</v>
      </c>
      <c r="J104" s="171"/>
      <c r="K104" s="49" t="s">
        <v>29</v>
      </c>
      <c r="L104" s="86"/>
    </row>
    <row r="105" spans="5:12" ht="34.200000000000003" thickBot="1">
      <c r="E105" s="47" t="s">
        <v>284</v>
      </c>
      <c r="F105" s="48" t="s">
        <v>250</v>
      </c>
      <c r="G105" s="50">
        <v>42740</v>
      </c>
      <c r="H105" s="50">
        <v>42740</v>
      </c>
      <c r="I105" s="170">
        <v>8</v>
      </c>
      <c r="J105" s="171"/>
      <c r="K105" s="49" t="s">
        <v>29</v>
      </c>
      <c r="L105" s="86"/>
    </row>
    <row r="106" spans="5:12" ht="34.200000000000003" thickBot="1">
      <c r="E106" s="47" t="s">
        <v>285</v>
      </c>
      <c r="F106" s="48" t="s">
        <v>251</v>
      </c>
      <c r="G106" s="50">
        <v>42740</v>
      </c>
      <c r="H106" s="50">
        <v>42740</v>
      </c>
      <c r="I106" s="170">
        <v>8</v>
      </c>
      <c r="J106" s="171"/>
      <c r="K106" s="49" t="s">
        <v>115</v>
      </c>
      <c r="L106" s="86"/>
    </row>
    <row r="107" spans="5:12" ht="34.200000000000003" thickBot="1">
      <c r="E107" s="47" t="s">
        <v>286</v>
      </c>
      <c r="F107" s="48" t="s">
        <v>252</v>
      </c>
      <c r="G107" s="50">
        <v>42740</v>
      </c>
      <c r="H107" s="50">
        <v>42740</v>
      </c>
      <c r="I107" s="170">
        <v>4</v>
      </c>
      <c r="J107" s="171"/>
      <c r="K107" s="49" t="s">
        <v>106</v>
      </c>
      <c r="L107" s="86"/>
    </row>
    <row r="108" spans="5:12" ht="34.200000000000003" thickBot="1">
      <c r="E108" s="47" t="s">
        <v>287</v>
      </c>
      <c r="F108" s="48" t="s">
        <v>253</v>
      </c>
      <c r="G108" s="50">
        <v>42740</v>
      </c>
      <c r="H108" s="50">
        <v>42740</v>
      </c>
      <c r="I108" s="170">
        <v>4</v>
      </c>
      <c r="J108" s="171"/>
      <c r="K108" s="49" t="s">
        <v>106</v>
      </c>
      <c r="L108" s="86"/>
    </row>
    <row r="109" spans="5:12" ht="17.399999999999999" thickBot="1">
      <c r="E109" s="67" t="s">
        <v>206</v>
      </c>
      <c r="F109" s="68" t="s">
        <v>9</v>
      </c>
      <c r="G109" s="76">
        <v>42771</v>
      </c>
      <c r="H109" s="76">
        <v>42799</v>
      </c>
      <c r="I109" s="172">
        <f>SUM(I110:J119)</f>
        <v>42</v>
      </c>
      <c r="J109" s="173"/>
      <c r="K109" s="71"/>
      <c r="L109" s="86"/>
    </row>
    <row r="110" spans="5:12" ht="34.200000000000003" thickBot="1">
      <c r="E110" s="47" t="s">
        <v>207</v>
      </c>
      <c r="F110" s="48" t="s">
        <v>73</v>
      </c>
      <c r="G110" s="50">
        <v>42771</v>
      </c>
      <c r="H110" s="50">
        <v>42771</v>
      </c>
      <c r="I110" s="170">
        <v>4</v>
      </c>
      <c r="J110" s="171"/>
      <c r="K110" s="49" t="s">
        <v>106</v>
      </c>
      <c r="L110" s="86"/>
    </row>
    <row r="111" spans="5:12" ht="34.200000000000003" thickBot="1">
      <c r="E111" s="47" t="s">
        <v>208</v>
      </c>
      <c r="F111" s="48" t="s">
        <v>74</v>
      </c>
      <c r="G111" s="50">
        <v>42771</v>
      </c>
      <c r="H111" s="50">
        <v>42771</v>
      </c>
      <c r="I111" s="170">
        <v>4</v>
      </c>
      <c r="J111" s="171"/>
      <c r="K111" s="71" t="s">
        <v>115</v>
      </c>
      <c r="L111" s="86"/>
    </row>
    <row r="112" spans="5:12" ht="34.200000000000003" thickBot="1">
      <c r="E112" s="47" t="s">
        <v>209</v>
      </c>
      <c r="F112" s="48" t="s">
        <v>75</v>
      </c>
      <c r="G112" s="50">
        <v>42771</v>
      </c>
      <c r="H112" s="50">
        <v>42771</v>
      </c>
      <c r="I112" s="170">
        <v>6</v>
      </c>
      <c r="J112" s="171"/>
      <c r="K112" s="49" t="s">
        <v>29</v>
      </c>
      <c r="L112" s="86"/>
    </row>
    <row r="113" spans="5:12" ht="34.200000000000003" thickBot="1">
      <c r="E113" s="47" t="s">
        <v>210</v>
      </c>
      <c r="F113" s="48" t="s">
        <v>76</v>
      </c>
      <c r="G113" s="50">
        <v>42771</v>
      </c>
      <c r="H113" s="50">
        <v>42771</v>
      </c>
      <c r="I113" s="170">
        <v>4</v>
      </c>
      <c r="J113" s="171"/>
      <c r="K113" s="49" t="s">
        <v>115</v>
      </c>
      <c r="L113" s="86"/>
    </row>
    <row r="114" spans="5:12" ht="34.200000000000003" thickBot="1">
      <c r="E114" s="47" t="s">
        <v>211</v>
      </c>
      <c r="F114" s="48" t="s">
        <v>77</v>
      </c>
      <c r="G114" s="50">
        <v>42771</v>
      </c>
      <c r="H114" s="50">
        <v>42771</v>
      </c>
      <c r="I114" s="170">
        <v>4</v>
      </c>
      <c r="J114" s="171"/>
      <c r="K114" s="49" t="s">
        <v>106</v>
      </c>
      <c r="L114" s="86"/>
    </row>
    <row r="115" spans="5:12" ht="34.200000000000003" thickBot="1">
      <c r="E115" s="47" t="s">
        <v>212</v>
      </c>
      <c r="F115" s="48" t="s">
        <v>78</v>
      </c>
      <c r="G115" s="50">
        <v>42771</v>
      </c>
      <c r="H115" s="50">
        <v>42771</v>
      </c>
      <c r="I115" s="170">
        <v>4</v>
      </c>
      <c r="J115" s="171"/>
      <c r="K115" s="49" t="s">
        <v>29</v>
      </c>
      <c r="L115" s="86"/>
    </row>
    <row r="116" spans="5:12" ht="34.200000000000003" thickBot="1">
      <c r="E116" s="47" t="s">
        <v>288</v>
      </c>
      <c r="F116" s="48" t="s">
        <v>244</v>
      </c>
      <c r="G116" s="50">
        <v>42799</v>
      </c>
      <c r="H116" s="50">
        <v>42799</v>
      </c>
      <c r="I116" s="170">
        <v>4</v>
      </c>
      <c r="J116" s="171"/>
      <c r="K116" s="49" t="s">
        <v>29</v>
      </c>
      <c r="L116" s="86"/>
    </row>
    <row r="117" spans="5:12" ht="34.200000000000003" thickBot="1">
      <c r="E117" s="47" t="s">
        <v>289</v>
      </c>
      <c r="F117" s="48" t="s">
        <v>245</v>
      </c>
      <c r="G117" s="50">
        <v>42799</v>
      </c>
      <c r="H117" s="50">
        <v>42799</v>
      </c>
      <c r="I117" s="170">
        <v>4</v>
      </c>
      <c r="J117" s="171"/>
      <c r="K117" s="49" t="s">
        <v>115</v>
      </c>
      <c r="L117" s="86"/>
    </row>
    <row r="118" spans="5:12" ht="17.399999999999999" thickBot="1">
      <c r="E118" s="47" t="s">
        <v>290</v>
      </c>
      <c r="F118" s="48" t="s">
        <v>246</v>
      </c>
      <c r="G118" s="50">
        <v>42799</v>
      </c>
      <c r="H118" s="50">
        <v>42799</v>
      </c>
      <c r="I118" s="170">
        <v>4</v>
      </c>
      <c r="J118" s="171"/>
      <c r="K118" s="49" t="s">
        <v>106</v>
      </c>
      <c r="L118" s="86"/>
    </row>
    <row r="119" spans="5:12" ht="34.200000000000003" thickBot="1">
      <c r="E119" s="47" t="s">
        <v>291</v>
      </c>
      <c r="F119" s="48" t="s">
        <v>247</v>
      </c>
      <c r="G119" s="50">
        <v>42799</v>
      </c>
      <c r="H119" s="50">
        <v>42799</v>
      </c>
      <c r="I119" s="170">
        <v>4</v>
      </c>
      <c r="J119" s="171"/>
      <c r="K119" s="49" t="s">
        <v>29</v>
      </c>
      <c r="L119" s="86"/>
    </row>
    <row r="120" spans="5:12" ht="17.399999999999999" thickBot="1">
      <c r="E120" s="67" t="s">
        <v>213</v>
      </c>
      <c r="F120" s="68" t="s">
        <v>14</v>
      </c>
      <c r="G120" s="76">
        <v>42830</v>
      </c>
      <c r="H120" s="76">
        <v>42860</v>
      </c>
      <c r="I120" s="172">
        <f>SUM(I121:J122)</f>
        <v>16</v>
      </c>
      <c r="J120" s="173"/>
      <c r="K120" s="71"/>
      <c r="L120" s="86"/>
    </row>
    <row r="121" spans="5:12" ht="51" thickBot="1">
      <c r="E121" s="47" t="s">
        <v>214</v>
      </c>
      <c r="F121" s="48" t="s">
        <v>215</v>
      </c>
      <c r="G121" s="50">
        <v>42830</v>
      </c>
      <c r="H121" s="50">
        <v>42830</v>
      </c>
      <c r="I121" s="170">
        <v>8</v>
      </c>
      <c r="J121" s="171"/>
      <c r="K121" s="49" t="s">
        <v>88</v>
      </c>
      <c r="L121" s="86"/>
    </row>
    <row r="122" spans="5:12" ht="51" thickBot="1">
      <c r="E122" s="47" t="s">
        <v>216</v>
      </c>
      <c r="F122" s="48" t="s">
        <v>217</v>
      </c>
      <c r="G122" s="50">
        <v>42860</v>
      </c>
      <c r="H122" s="50">
        <v>42860</v>
      </c>
      <c r="I122" s="170">
        <v>8</v>
      </c>
      <c r="J122" s="171"/>
      <c r="K122" s="49" t="s">
        <v>88</v>
      </c>
      <c r="L122" s="87"/>
    </row>
    <row r="123" spans="5:12" ht="17.399999999999999" thickBot="1">
      <c r="E123" s="180" t="s">
        <v>218</v>
      </c>
      <c r="F123" s="181"/>
      <c r="G123" s="181"/>
      <c r="H123" s="181"/>
      <c r="I123" s="182"/>
      <c r="J123" s="172">
        <f>SUM(I4,I7,I18,I54)</f>
        <v>626</v>
      </c>
      <c r="K123" s="183"/>
      <c r="L123" s="173"/>
    </row>
  </sheetData>
  <mergeCells count="94">
    <mergeCell ref="I121:J121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  <mergeCell ref="I114:J114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E43" sqref="E43"/>
    </sheetView>
  </sheetViews>
  <sheetFormatPr defaultRowHeight="13.8"/>
  <cols>
    <col min="2" max="2" width="37.8984375" customWidth="1"/>
    <col min="3" max="3" width="10.19921875" bestFit="1" customWidth="1"/>
    <col min="4" max="4" width="19.59765625" customWidth="1"/>
    <col min="6" max="6" width="27.59765625" customWidth="1"/>
  </cols>
  <sheetData>
    <row r="1" spans="1:6" ht="51" thickBot="1">
      <c r="A1" s="39" t="s">
        <v>79</v>
      </c>
      <c r="B1" s="40" t="s">
        <v>80</v>
      </c>
      <c r="C1" s="40" t="s">
        <v>81</v>
      </c>
      <c r="D1" s="40" t="s">
        <v>82</v>
      </c>
      <c r="E1" s="41" t="s">
        <v>83</v>
      </c>
      <c r="F1" s="40" t="s">
        <v>84</v>
      </c>
    </row>
    <row r="2" spans="1:6" ht="17.399999999999999" thickBot="1">
      <c r="A2" s="42">
        <v>1</v>
      </c>
      <c r="B2" s="43" t="s">
        <v>85</v>
      </c>
      <c r="C2" s="44">
        <v>42583</v>
      </c>
      <c r="D2" s="44">
        <v>42586</v>
      </c>
      <c r="E2" s="45">
        <v>16</v>
      </c>
      <c r="F2" s="46"/>
    </row>
    <row r="3" spans="1:6" ht="34.200000000000003" thickBot="1">
      <c r="A3" s="47">
        <v>1.1000000000000001</v>
      </c>
      <c r="B3" s="48" t="s">
        <v>86</v>
      </c>
      <c r="C3" s="49" t="s">
        <v>87</v>
      </c>
      <c r="D3" s="50">
        <v>42858</v>
      </c>
      <c r="E3" s="49">
        <v>8</v>
      </c>
      <c r="F3" s="49" t="s">
        <v>88</v>
      </c>
    </row>
    <row r="4" spans="1:6" ht="17.399999999999999" thickBot="1">
      <c r="A4" s="47">
        <v>1.2</v>
      </c>
      <c r="B4" s="48" t="s">
        <v>89</v>
      </c>
      <c r="C4" s="50">
        <v>42919</v>
      </c>
      <c r="D4" s="50">
        <v>42950</v>
      </c>
      <c r="E4" s="49">
        <v>8</v>
      </c>
      <c r="F4" s="49" t="s">
        <v>90</v>
      </c>
    </row>
    <row r="5" spans="1:6" ht="17.399999999999999" thickBot="1">
      <c r="A5" s="42">
        <v>2</v>
      </c>
      <c r="B5" s="43" t="s">
        <v>91</v>
      </c>
      <c r="C5" s="51">
        <v>42950</v>
      </c>
      <c r="D5" s="52" t="s">
        <v>92</v>
      </c>
      <c r="E5" s="45">
        <f>SUM(E6:E12)</f>
        <v>92</v>
      </c>
      <c r="F5" s="46"/>
    </row>
    <row r="6" spans="1:6" ht="17.399999999999999" thickBot="1">
      <c r="A6" s="47">
        <v>2.1</v>
      </c>
      <c r="B6" s="48" t="s">
        <v>93</v>
      </c>
      <c r="C6" s="50">
        <v>42950</v>
      </c>
      <c r="D6" s="50">
        <v>42970</v>
      </c>
      <c r="E6" s="49">
        <v>8</v>
      </c>
      <c r="F6" s="49" t="s">
        <v>88</v>
      </c>
    </row>
    <row r="7" spans="1:6" ht="17.399999999999999" thickBot="1">
      <c r="A7" s="47">
        <v>2.2000000000000002</v>
      </c>
      <c r="B7" s="48" t="s">
        <v>94</v>
      </c>
      <c r="C7" s="50">
        <v>42950</v>
      </c>
      <c r="D7" s="50">
        <v>43011</v>
      </c>
      <c r="E7" s="49">
        <v>24</v>
      </c>
      <c r="F7" s="49" t="s">
        <v>88</v>
      </c>
    </row>
    <row r="8" spans="1:6" ht="17.399999999999999" thickBot="1">
      <c r="A8" s="47">
        <v>2.2999999999999998</v>
      </c>
      <c r="B8" s="48" t="s">
        <v>95</v>
      </c>
      <c r="C8" s="50">
        <v>42981</v>
      </c>
      <c r="D8" s="50">
        <v>43011</v>
      </c>
      <c r="E8" s="49">
        <v>12</v>
      </c>
      <c r="F8" s="49" t="s">
        <v>88</v>
      </c>
    </row>
    <row r="9" spans="1:6" ht="17.399999999999999" thickBot="1">
      <c r="A9" s="47">
        <v>2.4</v>
      </c>
      <c r="B9" s="48" t="s">
        <v>96</v>
      </c>
      <c r="C9" s="50">
        <v>43042</v>
      </c>
      <c r="D9" s="50">
        <v>43042</v>
      </c>
      <c r="E9" s="49">
        <v>8</v>
      </c>
      <c r="F9" s="49" t="s">
        <v>88</v>
      </c>
    </row>
    <row r="10" spans="1:6" ht="34.200000000000003" thickBot="1">
      <c r="A10" s="47">
        <v>2.5</v>
      </c>
      <c r="B10" s="48" t="s">
        <v>97</v>
      </c>
      <c r="C10" s="49" t="s">
        <v>98</v>
      </c>
      <c r="D10" s="49" t="s">
        <v>99</v>
      </c>
      <c r="E10" s="49">
        <v>24</v>
      </c>
      <c r="F10" s="49" t="s">
        <v>88</v>
      </c>
    </row>
    <row r="11" spans="1:6" ht="34.200000000000003" thickBot="1">
      <c r="A11" s="47">
        <v>2.6</v>
      </c>
      <c r="B11" s="48" t="s">
        <v>96</v>
      </c>
      <c r="C11" s="49" t="s">
        <v>100</v>
      </c>
      <c r="D11" s="53">
        <v>42598</v>
      </c>
      <c r="E11" s="49">
        <v>8</v>
      </c>
      <c r="F11" s="49" t="s">
        <v>88</v>
      </c>
    </row>
    <row r="12" spans="1:6" ht="34.200000000000003" thickBot="1">
      <c r="A12" s="47">
        <v>2.8</v>
      </c>
      <c r="B12" s="48" t="s">
        <v>96</v>
      </c>
      <c r="C12" s="49" t="s">
        <v>92</v>
      </c>
      <c r="D12" s="49" t="s">
        <v>92</v>
      </c>
      <c r="E12" s="49">
        <v>8</v>
      </c>
      <c r="F12" s="49" t="s">
        <v>88</v>
      </c>
    </row>
    <row r="14" spans="1:6" ht="16.2" thickBot="1">
      <c r="A14" s="54"/>
    </row>
    <row r="15" spans="1:6" ht="34.200000000000003" thickBot="1">
      <c r="A15" s="55">
        <v>3</v>
      </c>
      <c r="B15" s="56" t="s">
        <v>101</v>
      </c>
      <c r="C15" s="57" t="s">
        <v>92</v>
      </c>
      <c r="D15" s="58">
        <v>43013</v>
      </c>
      <c r="E15" s="59"/>
      <c r="F15" s="60"/>
    </row>
    <row r="16" spans="1:6" ht="34.200000000000003" thickBot="1">
      <c r="A16" s="61">
        <v>3.1</v>
      </c>
      <c r="B16" s="62" t="s">
        <v>12</v>
      </c>
      <c r="C16" s="63" t="s">
        <v>92</v>
      </c>
      <c r="D16" s="64">
        <v>42770</v>
      </c>
      <c r="E16" s="65">
        <f>SUM(E17,E18,E19,E20,E23,E27,E30,E33,E36,E39)</f>
        <v>100</v>
      </c>
      <c r="F16" s="66"/>
    </row>
    <row r="17" spans="1:6" ht="34.200000000000003" thickBot="1">
      <c r="A17" s="47" t="s">
        <v>102</v>
      </c>
      <c r="B17" s="48" t="s">
        <v>103</v>
      </c>
      <c r="C17" s="49" t="s">
        <v>92</v>
      </c>
      <c r="D17" s="49" t="s">
        <v>92</v>
      </c>
      <c r="E17" s="49">
        <v>8</v>
      </c>
      <c r="F17" s="49" t="s">
        <v>88</v>
      </c>
    </row>
    <row r="18" spans="1:6" ht="34.200000000000003" thickBot="1">
      <c r="A18" s="47" t="s">
        <v>104</v>
      </c>
      <c r="B18" s="48" t="s">
        <v>105</v>
      </c>
      <c r="C18" s="49" t="s">
        <v>92</v>
      </c>
      <c r="D18" s="49" t="s">
        <v>92</v>
      </c>
      <c r="E18" s="49">
        <v>4</v>
      </c>
      <c r="F18" s="49" t="s">
        <v>106</v>
      </c>
    </row>
    <row r="19" spans="1:6" ht="34.200000000000003" thickBot="1">
      <c r="A19" s="47" t="s">
        <v>107</v>
      </c>
      <c r="B19" s="48" t="s">
        <v>108</v>
      </c>
      <c r="C19" s="49" t="s">
        <v>109</v>
      </c>
      <c r="D19" s="49" t="s">
        <v>109</v>
      </c>
      <c r="E19" s="49">
        <v>4</v>
      </c>
      <c r="F19" s="49" t="s">
        <v>29</v>
      </c>
    </row>
    <row r="20" spans="1:6" ht="34.200000000000003" thickBot="1">
      <c r="A20" s="67" t="s">
        <v>110</v>
      </c>
      <c r="B20" s="68" t="s">
        <v>111</v>
      </c>
      <c r="C20" s="69" t="s">
        <v>112</v>
      </c>
      <c r="D20" s="69" t="s">
        <v>113</v>
      </c>
      <c r="E20" s="69">
        <f>SUM(E21:E22)</f>
        <v>12</v>
      </c>
      <c r="F20" s="70"/>
    </row>
    <row r="21" spans="1:6" ht="34.200000000000003" thickBot="1">
      <c r="A21" s="47" t="s">
        <v>114</v>
      </c>
      <c r="B21" s="48" t="s">
        <v>30</v>
      </c>
      <c r="C21" s="49" t="s">
        <v>112</v>
      </c>
      <c r="D21" s="49" t="s">
        <v>112</v>
      </c>
      <c r="E21" s="49">
        <v>8</v>
      </c>
      <c r="F21" s="49" t="s">
        <v>115</v>
      </c>
    </row>
    <row r="22" spans="1:6" ht="34.200000000000003" thickBot="1">
      <c r="A22" s="47" t="s">
        <v>116</v>
      </c>
      <c r="B22" s="48" t="s">
        <v>31</v>
      </c>
      <c r="C22" s="49" t="s">
        <v>113</v>
      </c>
      <c r="D22" s="49" t="s">
        <v>113</v>
      </c>
      <c r="E22" s="49">
        <v>4</v>
      </c>
      <c r="F22" s="49" t="s">
        <v>29</v>
      </c>
    </row>
    <row r="23" spans="1:6" ht="34.200000000000003" thickBot="1">
      <c r="A23" s="67" t="s">
        <v>117</v>
      </c>
      <c r="B23" s="68" t="s">
        <v>118</v>
      </c>
      <c r="C23" s="69" t="s">
        <v>119</v>
      </c>
      <c r="D23" s="69" t="s">
        <v>119</v>
      </c>
      <c r="E23" s="69">
        <v>8</v>
      </c>
      <c r="F23" s="71"/>
    </row>
    <row r="24" spans="1:6" ht="34.200000000000003" thickBot="1">
      <c r="A24" s="47" t="s">
        <v>120</v>
      </c>
      <c r="B24" s="48" t="s">
        <v>32</v>
      </c>
      <c r="C24" s="49" t="s">
        <v>119</v>
      </c>
      <c r="D24" s="49" t="s">
        <v>119</v>
      </c>
      <c r="E24" s="49">
        <v>4</v>
      </c>
      <c r="F24" s="49" t="s">
        <v>115</v>
      </c>
    </row>
    <row r="25" spans="1:6" ht="34.200000000000003" thickBot="1">
      <c r="A25" s="47" t="s">
        <v>121</v>
      </c>
      <c r="B25" s="48" t="s">
        <v>33</v>
      </c>
      <c r="C25" s="49" t="s">
        <v>122</v>
      </c>
      <c r="D25" s="49" t="s">
        <v>122</v>
      </c>
      <c r="E25" s="49">
        <v>4</v>
      </c>
      <c r="F25" s="49" t="s">
        <v>29</v>
      </c>
    </row>
    <row r="26" spans="1:6" ht="16.2" thickBot="1">
      <c r="A26" s="54"/>
    </row>
    <row r="27" spans="1:6" ht="34.200000000000003" thickBot="1">
      <c r="A27" s="72" t="s">
        <v>123</v>
      </c>
      <c r="B27" s="73" t="s">
        <v>124</v>
      </c>
      <c r="C27" s="74" t="s">
        <v>119</v>
      </c>
      <c r="D27" s="74" t="s">
        <v>125</v>
      </c>
      <c r="E27" s="74">
        <v>16</v>
      </c>
      <c r="F27" s="75"/>
    </row>
    <row r="28" spans="1:6" ht="34.200000000000003" thickBot="1">
      <c r="A28" s="47" t="s">
        <v>126</v>
      </c>
      <c r="B28" s="48" t="s">
        <v>34</v>
      </c>
      <c r="C28" s="49" t="s">
        <v>119</v>
      </c>
      <c r="D28" s="49" t="s">
        <v>125</v>
      </c>
      <c r="E28" s="49">
        <v>8</v>
      </c>
      <c r="F28" s="49" t="s">
        <v>115</v>
      </c>
    </row>
    <row r="29" spans="1:6" ht="34.200000000000003" thickBot="1">
      <c r="A29" s="47" t="s">
        <v>127</v>
      </c>
      <c r="B29" s="48" t="s">
        <v>35</v>
      </c>
      <c r="C29" s="49" t="s">
        <v>119</v>
      </c>
      <c r="D29" s="49" t="s">
        <v>125</v>
      </c>
      <c r="E29" s="49">
        <v>8</v>
      </c>
      <c r="F29" s="49" t="s">
        <v>29</v>
      </c>
    </row>
    <row r="30" spans="1:6" ht="34.200000000000003" thickBot="1">
      <c r="A30" s="67" t="s">
        <v>128</v>
      </c>
      <c r="B30" s="68" t="s">
        <v>129</v>
      </c>
      <c r="C30" s="69" t="s">
        <v>130</v>
      </c>
      <c r="D30" s="69" t="s">
        <v>130</v>
      </c>
      <c r="E30" s="69">
        <v>8</v>
      </c>
      <c r="F30" s="71"/>
    </row>
    <row r="31" spans="1:6" ht="34.200000000000003" thickBot="1">
      <c r="A31" s="47" t="s">
        <v>131</v>
      </c>
      <c r="B31" s="48" t="s">
        <v>36</v>
      </c>
      <c r="C31" s="49" t="s">
        <v>130</v>
      </c>
      <c r="D31" s="49" t="s">
        <v>130</v>
      </c>
      <c r="E31" s="49">
        <v>4</v>
      </c>
      <c r="F31" s="49" t="s">
        <v>29</v>
      </c>
    </row>
    <row r="32" spans="1:6" ht="34.200000000000003" thickBot="1">
      <c r="A32" s="47" t="s">
        <v>132</v>
      </c>
      <c r="B32" s="48" t="s">
        <v>37</v>
      </c>
      <c r="C32" s="49" t="s">
        <v>130</v>
      </c>
      <c r="D32" s="49" t="s">
        <v>130</v>
      </c>
      <c r="E32" s="49">
        <v>4</v>
      </c>
      <c r="F32" s="49" t="s">
        <v>106</v>
      </c>
    </row>
    <row r="33" spans="1:6" ht="34.200000000000003" thickBot="1">
      <c r="A33" s="67" t="s">
        <v>133</v>
      </c>
      <c r="B33" s="68" t="s">
        <v>134</v>
      </c>
      <c r="C33" s="69" t="s">
        <v>135</v>
      </c>
      <c r="D33" s="69" t="s">
        <v>135</v>
      </c>
      <c r="E33" s="69">
        <v>16</v>
      </c>
      <c r="F33" s="71"/>
    </row>
    <row r="34" spans="1:6" ht="34.200000000000003" thickBot="1">
      <c r="A34" s="47" t="s">
        <v>136</v>
      </c>
      <c r="B34" s="48" t="s">
        <v>38</v>
      </c>
      <c r="C34" s="49" t="s">
        <v>135</v>
      </c>
      <c r="D34" s="49" t="s">
        <v>135</v>
      </c>
      <c r="E34" s="49">
        <v>8</v>
      </c>
      <c r="F34" s="49" t="s">
        <v>115</v>
      </c>
    </row>
    <row r="35" spans="1:6" ht="34.200000000000003" thickBot="1">
      <c r="A35" s="47" t="s">
        <v>137</v>
      </c>
      <c r="B35" s="48" t="s">
        <v>39</v>
      </c>
      <c r="C35" s="49" t="s">
        <v>135</v>
      </c>
      <c r="D35" s="49" t="s">
        <v>135</v>
      </c>
      <c r="E35" s="49">
        <v>8</v>
      </c>
      <c r="F35" s="49" t="s">
        <v>29</v>
      </c>
    </row>
    <row r="36" spans="1:6" ht="34.200000000000003" thickBot="1">
      <c r="A36" s="67" t="s">
        <v>138</v>
      </c>
      <c r="B36" s="68" t="s">
        <v>9</v>
      </c>
      <c r="C36" s="69" t="s">
        <v>139</v>
      </c>
      <c r="D36" s="69" t="s">
        <v>139</v>
      </c>
      <c r="E36" s="69">
        <v>8</v>
      </c>
      <c r="F36" s="71"/>
    </row>
    <row r="37" spans="1:6" ht="34.200000000000003" thickBot="1">
      <c r="A37" s="47" t="s">
        <v>140</v>
      </c>
      <c r="B37" s="48" t="s">
        <v>40</v>
      </c>
      <c r="C37" s="49" t="s">
        <v>139</v>
      </c>
      <c r="D37" s="49" t="s">
        <v>139</v>
      </c>
      <c r="E37" s="49">
        <v>4</v>
      </c>
      <c r="F37" s="49" t="s">
        <v>29</v>
      </c>
    </row>
    <row r="38" spans="1:6" ht="34.200000000000003" thickBot="1">
      <c r="A38" s="47" t="s">
        <v>141</v>
      </c>
      <c r="B38" s="48" t="s">
        <v>41</v>
      </c>
      <c r="C38" s="49" t="s">
        <v>139</v>
      </c>
      <c r="D38" s="49" t="s">
        <v>139</v>
      </c>
      <c r="E38" s="49">
        <v>4</v>
      </c>
      <c r="F38" s="71" t="s">
        <v>106</v>
      </c>
    </row>
    <row r="39" spans="1:6" ht="17.399999999999999" thickBot="1">
      <c r="A39" s="67" t="s">
        <v>142</v>
      </c>
      <c r="B39" s="68" t="s">
        <v>143</v>
      </c>
      <c r="C39" s="76">
        <v>42739</v>
      </c>
      <c r="D39" s="76">
        <v>42770</v>
      </c>
      <c r="E39" s="69">
        <v>16</v>
      </c>
      <c r="F39" s="71"/>
    </row>
    <row r="40" spans="1:6" ht="17.399999999999999" thickBot="1">
      <c r="A40" s="47" t="s">
        <v>144</v>
      </c>
      <c r="B40" s="48" t="s">
        <v>145</v>
      </c>
      <c r="C40" s="50">
        <v>42739</v>
      </c>
      <c r="D40" s="50">
        <v>42739</v>
      </c>
      <c r="E40" s="49">
        <v>8</v>
      </c>
      <c r="F40" s="49" t="s">
        <v>88</v>
      </c>
    </row>
    <row r="41" spans="1:6" ht="17.399999999999999" thickBot="1">
      <c r="A41" s="47" t="s">
        <v>146</v>
      </c>
      <c r="B41" s="48" t="s">
        <v>147</v>
      </c>
      <c r="C41" s="50">
        <v>42770</v>
      </c>
      <c r="D41" s="50">
        <v>42770</v>
      </c>
      <c r="E41" s="49">
        <v>8</v>
      </c>
      <c r="F41" s="49" t="s">
        <v>88</v>
      </c>
    </row>
    <row r="42" spans="1:6" ht="17.399999999999999" thickBot="1">
      <c r="A42" s="61">
        <v>3.2</v>
      </c>
      <c r="B42" s="62" t="s">
        <v>17</v>
      </c>
      <c r="C42" s="64">
        <v>42920</v>
      </c>
      <c r="D42" s="64">
        <v>42860</v>
      </c>
      <c r="E42" s="65">
        <f>SUM(E43,E44,E45,E46,E53,E60,E67,E74,E81,E88)</f>
        <v>270</v>
      </c>
      <c r="F42" s="77"/>
    </row>
    <row r="43" spans="1:6" ht="17.399999999999999" thickBot="1">
      <c r="A43" s="47" t="s">
        <v>148</v>
      </c>
      <c r="B43" s="48" t="s">
        <v>103</v>
      </c>
      <c r="C43" s="50">
        <v>42920</v>
      </c>
      <c r="D43" s="50">
        <v>42920</v>
      </c>
      <c r="E43" s="49">
        <v>8</v>
      </c>
      <c r="F43" s="49" t="s">
        <v>88</v>
      </c>
    </row>
    <row r="44" spans="1:6" ht="17.399999999999999" thickBot="1">
      <c r="A44" s="47" t="s">
        <v>149</v>
      </c>
      <c r="B44" s="48" t="s">
        <v>150</v>
      </c>
      <c r="C44" s="50">
        <v>42920</v>
      </c>
      <c r="D44" s="50">
        <v>42920</v>
      </c>
      <c r="E44" s="49">
        <v>4</v>
      </c>
      <c r="F44" s="49" t="s">
        <v>106</v>
      </c>
    </row>
    <row r="45" spans="1:6" ht="17.399999999999999" thickBot="1">
      <c r="A45" s="47" t="s">
        <v>151</v>
      </c>
      <c r="B45" s="48" t="s">
        <v>152</v>
      </c>
      <c r="C45" s="50">
        <v>42951</v>
      </c>
      <c r="D45" s="50">
        <v>42951</v>
      </c>
      <c r="E45" s="49">
        <v>8</v>
      </c>
      <c r="F45" s="49" t="s">
        <v>106</v>
      </c>
    </row>
    <row r="46" spans="1:6" ht="34.200000000000003" thickBot="1">
      <c r="A46" s="67" t="s">
        <v>153</v>
      </c>
      <c r="B46" s="68" t="s">
        <v>7</v>
      </c>
      <c r="C46" s="69" t="s">
        <v>154</v>
      </c>
      <c r="D46" s="69" t="s">
        <v>155</v>
      </c>
      <c r="E46" s="69">
        <v>24</v>
      </c>
      <c r="F46" s="71"/>
    </row>
    <row r="47" spans="1:6" ht="34.200000000000003" thickBot="1">
      <c r="A47" s="47" t="s">
        <v>156</v>
      </c>
      <c r="B47" s="48" t="s">
        <v>43</v>
      </c>
      <c r="C47" s="49" t="s">
        <v>154</v>
      </c>
      <c r="D47" s="49" t="s">
        <v>154</v>
      </c>
      <c r="E47" s="49">
        <v>4</v>
      </c>
      <c r="F47" s="49" t="s">
        <v>29</v>
      </c>
    </row>
    <row r="48" spans="1:6" ht="34.200000000000003" thickBot="1">
      <c r="A48" s="47" t="s">
        <v>157</v>
      </c>
      <c r="B48" s="48" t="s">
        <v>44</v>
      </c>
      <c r="C48" s="49" t="s">
        <v>154</v>
      </c>
      <c r="D48" s="49" t="s">
        <v>154</v>
      </c>
      <c r="E48" s="49">
        <v>4</v>
      </c>
      <c r="F48" s="49" t="s">
        <v>115</v>
      </c>
    </row>
    <row r="49" spans="1:6" ht="34.200000000000003" thickBot="1">
      <c r="A49" s="47" t="s">
        <v>158</v>
      </c>
      <c r="B49" s="48" t="s">
        <v>45</v>
      </c>
      <c r="C49" s="49" t="s">
        <v>154</v>
      </c>
      <c r="D49" s="49" t="s">
        <v>154</v>
      </c>
      <c r="E49" s="49">
        <v>4</v>
      </c>
      <c r="F49" s="49" t="s">
        <v>106</v>
      </c>
    </row>
    <row r="50" spans="1:6" ht="34.200000000000003" thickBot="1">
      <c r="A50" s="47" t="s">
        <v>159</v>
      </c>
      <c r="B50" s="48" t="s">
        <v>46</v>
      </c>
      <c r="C50" s="49" t="s">
        <v>155</v>
      </c>
      <c r="D50" s="49" t="s">
        <v>155</v>
      </c>
      <c r="E50" s="49">
        <v>4</v>
      </c>
      <c r="F50" s="49" t="s">
        <v>106</v>
      </c>
    </row>
    <row r="51" spans="1:6" ht="34.200000000000003" thickBot="1">
      <c r="A51" s="47" t="s">
        <v>160</v>
      </c>
      <c r="B51" s="48" t="s">
        <v>47</v>
      </c>
      <c r="C51" s="49" t="s">
        <v>155</v>
      </c>
      <c r="D51" s="49" t="s">
        <v>155</v>
      </c>
      <c r="E51" s="49">
        <v>4</v>
      </c>
      <c r="F51" s="49" t="s">
        <v>161</v>
      </c>
    </row>
    <row r="52" spans="1:6" ht="34.200000000000003" thickBot="1">
      <c r="A52" s="47" t="s">
        <v>162</v>
      </c>
      <c r="B52" s="48" t="s">
        <v>48</v>
      </c>
      <c r="C52" s="49" t="s">
        <v>155</v>
      </c>
      <c r="D52" s="49" t="s">
        <v>155</v>
      </c>
      <c r="E52" s="49">
        <v>4</v>
      </c>
      <c r="F52" s="49" t="s">
        <v>29</v>
      </c>
    </row>
    <row r="53" spans="1:6" ht="34.200000000000003" thickBot="1">
      <c r="A53" s="67" t="s">
        <v>163</v>
      </c>
      <c r="B53" s="68" t="s">
        <v>164</v>
      </c>
      <c r="C53" s="69" t="s">
        <v>165</v>
      </c>
      <c r="D53" s="69" t="s">
        <v>166</v>
      </c>
      <c r="E53" s="69">
        <f>SUM(E54:E59)</f>
        <v>24</v>
      </c>
      <c r="F53" s="71"/>
    </row>
    <row r="54" spans="1:6" ht="34.200000000000003" thickBot="1">
      <c r="A54" s="47" t="s">
        <v>167</v>
      </c>
      <c r="B54" s="48" t="s">
        <v>49</v>
      </c>
      <c r="C54" s="49" t="s">
        <v>165</v>
      </c>
      <c r="D54" s="49" t="s">
        <v>165</v>
      </c>
      <c r="E54" s="49">
        <v>4</v>
      </c>
      <c r="F54" s="49" t="s">
        <v>29</v>
      </c>
    </row>
    <row r="55" spans="1:6" ht="34.200000000000003" thickBot="1">
      <c r="A55" s="47" t="s">
        <v>168</v>
      </c>
      <c r="B55" s="48" t="s">
        <v>50</v>
      </c>
      <c r="C55" s="49" t="s">
        <v>165</v>
      </c>
      <c r="D55" s="49" t="s">
        <v>165</v>
      </c>
      <c r="E55" s="49">
        <v>4</v>
      </c>
      <c r="F55" s="49" t="s">
        <v>115</v>
      </c>
    </row>
    <row r="56" spans="1:6" ht="34.200000000000003" thickBot="1">
      <c r="A56" s="47" t="s">
        <v>169</v>
      </c>
      <c r="B56" s="48" t="s">
        <v>51</v>
      </c>
      <c r="C56" s="49" t="s">
        <v>165</v>
      </c>
      <c r="D56" s="49" t="s">
        <v>165</v>
      </c>
      <c r="E56" s="49">
        <v>4</v>
      </c>
      <c r="F56" s="49" t="s">
        <v>106</v>
      </c>
    </row>
    <row r="57" spans="1:6" ht="34.200000000000003" thickBot="1">
      <c r="A57" s="47" t="s">
        <v>170</v>
      </c>
      <c r="B57" s="48" t="s">
        <v>52</v>
      </c>
      <c r="C57" s="49" t="s">
        <v>166</v>
      </c>
      <c r="D57" s="49" t="s">
        <v>166</v>
      </c>
      <c r="E57" s="49">
        <v>4</v>
      </c>
      <c r="F57" s="49" t="s">
        <v>106</v>
      </c>
    </row>
    <row r="58" spans="1:6" ht="34.200000000000003" thickBot="1">
      <c r="A58" s="47" t="s">
        <v>171</v>
      </c>
      <c r="B58" s="48" t="s">
        <v>53</v>
      </c>
      <c r="C58" s="49" t="s">
        <v>166</v>
      </c>
      <c r="D58" s="49" t="s">
        <v>166</v>
      </c>
      <c r="E58" s="49">
        <v>4</v>
      </c>
      <c r="F58" s="49" t="s">
        <v>115</v>
      </c>
    </row>
    <row r="59" spans="1:6" ht="34.200000000000003" thickBot="1">
      <c r="A59" s="47" t="s">
        <v>172</v>
      </c>
      <c r="B59" s="48" t="s">
        <v>54</v>
      </c>
      <c r="C59" s="49" t="s">
        <v>166</v>
      </c>
      <c r="D59" s="49" t="s">
        <v>166</v>
      </c>
      <c r="E59" s="49">
        <v>4</v>
      </c>
      <c r="F59" s="49" t="s">
        <v>29</v>
      </c>
    </row>
    <row r="60" spans="1:6" ht="34.200000000000003" thickBot="1">
      <c r="A60" s="67" t="s">
        <v>173</v>
      </c>
      <c r="B60" s="68" t="s">
        <v>174</v>
      </c>
      <c r="C60" s="69" t="s">
        <v>175</v>
      </c>
      <c r="D60" s="69" t="s">
        <v>176</v>
      </c>
      <c r="E60" s="78">
        <f>SUM(E61:E66)</f>
        <v>84</v>
      </c>
      <c r="F60" s="71"/>
    </row>
    <row r="61" spans="1:6" ht="34.200000000000003" thickBot="1">
      <c r="A61" s="47" t="s">
        <v>177</v>
      </c>
      <c r="B61" s="48" t="s">
        <v>55</v>
      </c>
      <c r="C61" s="49" t="s">
        <v>175</v>
      </c>
      <c r="D61" s="49" t="s">
        <v>178</v>
      </c>
      <c r="E61" s="49">
        <v>12</v>
      </c>
      <c r="F61" s="49" t="s">
        <v>29</v>
      </c>
    </row>
    <row r="62" spans="1:6" ht="34.200000000000003" thickBot="1">
      <c r="A62" s="47" t="s">
        <v>179</v>
      </c>
      <c r="B62" s="48" t="s">
        <v>56</v>
      </c>
      <c r="C62" s="49" t="s">
        <v>175</v>
      </c>
      <c r="D62" s="49" t="s">
        <v>178</v>
      </c>
      <c r="E62" s="49">
        <v>12</v>
      </c>
      <c r="F62" s="49" t="s">
        <v>115</v>
      </c>
    </row>
    <row r="63" spans="1:6" ht="34.200000000000003" thickBot="1">
      <c r="A63" s="47" t="s">
        <v>180</v>
      </c>
      <c r="B63" s="48" t="s">
        <v>57</v>
      </c>
      <c r="C63" s="49" t="s">
        <v>175</v>
      </c>
      <c r="D63" s="49" t="s">
        <v>181</v>
      </c>
      <c r="E63" s="49">
        <v>20</v>
      </c>
      <c r="F63" s="49" t="s">
        <v>106</v>
      </c>
    </row>
    <row r="64" spans="1:6" ht="34.200000000000003" thickBot="1">
      <c r="A64" s="47" t="s">
        <v>182</v>
      </c>
      <c r="B64" s="48" t="s">
        <v>58</v>
      </c>
      <c r="C64" s="49" t="s">
        <v>183</v>
      </c>
      <c r="D64" s="49" t="s">
        <v>176</v>
      </c>
      <c r="E64" s="49">
        <v>12</v>
      </c>
      <c r="F64" s="49" t="s">
        <v>106</v>
      </c>
    </row>
    <row r="65" spans="1:6" ht="34.200000000000003" thickBot="1">
      <c r="A65" s="47" t="s">
        <v>184</v>
      </c>
      <c r="B65" s="48" t="s">
        <v>59</v>
      </c>
      <c r="C65" s="49" t="s">
        <v>185</v>
      </c>
      <c r="D65" s="49" t="s">
        <v>176</v>
      </c>
      <c r="E65" s="49">
        <v>16</v>
      </c>
      <c r="F65" s="49" t="s">
        <v>115</v>
      </c>
    </row>
    <row r="66" spans="1:6" ht="34.200000000000003" thickBot="1">
      <c r="A66" s="47" t="s">
        <v>186</v>
      </c>
      <c r="B66" s="48" t="s">
        <v>60</v>
      </c>
      <c r="C66" s="49" t="s">
        <v>185</v>
      </c>
      <c r="D66" s="49" t="s">
        <v>176</v>
      </c>
      <c r="E66" s="49">
        <v>12</v>
      </c>
      <c r="F66" s="49" t="s">
        <v>29</v>
      </c>
    </row>
    <row r="67" spans="1:6" ht="34.200000000000003" thickBot="1">
      <c r="A67" s="67" t="s">
        <v>187</v>
      </c>
      <c r="B67" s="68" t="s">
        <v>188</v>
      </c>
      <c r="C67" s="69" t="s">
        <v>189</v>
      </c>
      <c r="D67" s="69" t="s">
        <v>189</v>
      </c>
      <c r="E67" s="69">
        <f>SUM(E68:E73)</f>
        <v>28</v>
      </c>
      <c r="F67" s="71"/>
    </row>
    <row r="68" spans="1:6" ht="34.200000000000003" thickBot="1">
      <c r="A68" s="47" t="s">
        <v>190</v>
      </c>
      <c r="B68" s="48" t="s">
        <v>61</v>
      </c>
      <c r="C68" s="49" t="s">
        <v>189</v>
      </c>
      <c r="D68" s="49" t="s">
        <v>189</v>
      </c>
      <c r="E68" s="49">
        <v>4</v>
      </c>
      <c r="F68" s="49" t="s">
        <v>115</v>
      </c>
    </row>
    <row r="69" spans="1:6" ht="34.200000000000003" thickBot="1">
      <c r="A69" s="47" t="s">
        <v>191</v>
      </c>
      <c r="B69" s="48" t="s">
        <v>62</v>
      </c>
      <c r="C69" s="49" t="s">
        <v>189</v>
      </c>
      <c r="D69" s="49" t="s">
        <v>189</v>
      </c>
      <c r="E69" s="49">
        <v>4</v>
      </c>
      <c r="F69" s="49" t="s">
        <v>106</v>
      </c>
    </row>
    <row r="70" spans="1:6" ht="34.200000000000003" thickBot="1">
      <c r="A70" s="47" t="s">
        <v>192</v>
      </c>
      <c r="B70" s="48" t="s">
        <v>63</v>
      </c>
      <c r="C70" s="49" t="s">
        <v>189</v>
      </c>
      <c r="D70" s="49" t="s">
        <v>189</v>
      </c>
      <c r="E70" s="49">
        <v>8</v>
      </c>
      <c r="F70" s="49" t="s">
        <v>193</v>
      </c>
    </row>
    <row r="71" spans="1:6" ht="34.200000000000003" thickBot="1">
      <c r="A71" s="47" t="s">
        <v>194</v>
      </c>
      <c r="B71" s="48" t="s">
        <v>64</v>
      </c>
      <c r="C71" s="49" t="s">
        <v>189</v>
      </c>
      <c r="D71" s="49" t="s">
        <v>189</v>
      </c>
      <c r="E71" s="49">
        <v>4</v>
      </c>
      <c r="F71" s="49" t="s">
        <v>29</v>
      </c>
    </row>
    <row r="72" spans="1:6" ht="34.200000000000003" thickBot="1">
      <c r="A72" s="47" t="s">
        <v>195</v>
      </c>
      <c r="B72" s="48" t="s">
        <v>65</v>
      </c>
      <c r="C72" s="49" t="s">
        <v>189</v>
      </c>
      <c r="D72" s="49" t="s">
        <v>189</v>
      </c>
      <c r="E72" s="49">
        <v>4</v>
      </c>
      <c r="F72" s="49" t="s">
        <v>106</v>
      </c>
    </row>
    <row r="73" spans="1:6" ht="34.200000000000003" thickBot="1">
      <c r="A73" s="47" t="s">
        <v>196</v>
      </c>
      <c r="B73" s="48" t="s">
        <v>66</v>
      </c>
      <c r="C73" s="49" t="s">
        <v>189</v>
      </c>
      <c r="D73" s="49" t="s">
        <v>189</v>
      </c>
      <c r="E73" s="49">
        <v>4</v>
      </c>
      <c r="F73" s="49" t="s">
        <v>115</v>
      </c>
    </row>
    <row r="74" spans="1:6" ht="34.200000000000003" thickBot="1">
      <c r="A74" s="67" t="s">
        <v>197</v>
      </c>
      <c r="B74" s="68" t="s">
        <v>134</v>
      </c>
      <c r="C74" s="69" t="s">
        <v>198</v>
      </c>
      <c r="D74" s="76">
        <v>42740</v>
      </c>
      <c r="E74" s="69">
        <f>SUM(E75:E80)</f>
        <v>48</v>
      </c>
      <c r="F74" s="71"/>
    </row>
    <row r="75" spans="1:6" ht="34.200000000000003" thickBot="1">
      <c r="A75" s="47" t="s">
        <v>199</v>
      </c>
      <c r="B75" s="48" t="s">
        <v>67</v>
      </c>
      <c r="C75" s="49" t="s">
        <v>198</v>
      </c>
      <c r="D75" s="49" t="s">
        <v>200</v>
      </c>
      <c r="E75" s="49">
        <v>8</v>
      </c>
      <c r="F75" s="49" t="s">
        <v>29</v>
      </c>
    </row>
    <row r="76" spans="1:6" ht="34.200000000000003" thickBot="1">
      <c r="A76" s="47" t="s">
        <v>201</v>
      </c>
      <c r="B76" s="48" t="s">
        <v>68</v>
      </c>
      <c r="C76" s="49" t="s">
        <v>198</v>
      </c>
      <c r="D76" s="49" t="s">
        <v>200</v>
      </c>
      <c r="E76" s="49">
        <v>8</v>
      </c>
      <c r="F76" s="49" t="s">
        <v>115</v>
      </c>
    </row>
    <row r="77" spans="1:6" ht="34.200000000000003" thickBot="1">
      <c r="A77" s="47" t="s">
        <v>202</v>
      </c>
      <c r="B77" s="48" t="s">
        <v>69</v>
      </c>
      <c r="C77" s="49" t="s">
        <v>198</v>
      </c>
      <c r="D77" s="50">
        <v>42740</v>
      </c>
      <c r="E77" s="49">
        <v>16</v>
      </c>
      <c r="F77" s="49" t="s">
        <v>106</v>
      </c>
    </row>
    <row r="78" spans="1:6" ht="34.200000000000003" thickBot="1">
      <c r="A78" s="47" t="s">
        <v>203</v>
      </c>
      <c r="B78" s="48" t="s">
        <v>70</v>
      </c>
      <c r="C78" s="49" t="s">
        <v>198</v>
      </c>
      <c r="D78" s="49" t="s">
        <v>200</v>
      </c>
      <c r="E78" s="49">
        <v>8</v>
      </c>
      <c r="F78" s="49" t="s">
        <v>29</v>
      </c>
    </row>
    <row r="79" spans="1:6" ht="34.200000000000003" thickBot="1">
      <c r="A79" s="47" t="s">
        <v>204</v>
      </c>
      <c r="B79" s="48" t="s">
        <v>71</v>
      </c>
      <c r="C79" s="50">
        <v>42740</v>
      </c>
      <c r="D79" s="50">
        <v>42740</v>
      </c>
      <c r="E79" s="49">
        <v>4</v>
      </c>
      <c r="F79" s="49" t="s">
        <v>115</v>
      </c>
    </row>
    <row r="80" spans="1:6" ht="34.200000000000003" thickBot="1">
      <c r="A80" s="47" t="s">
        <v>205</v>
      </c>
      <c r="B80" s="48" t="s">
        <v>72</v>
      </c>
      <c r="C80" s="50">
        <v>42740</v>
      </c>
      <c r="D80" s="50">
        <v>42740</v>
      </c>
      <c r="E80" s="49">
        <v>4</v>
      </c>
      <c r="F80" s="49" t="s">
        <v>29</v>
      </c>
    </row>
    <row r="81" spans="1:6" ht="17.399999999999999" thickBot="1">
      <c r="A81" s="67" t="s">
        <v>206</v>
      </c>
      <c r="B81" s="68" t="s">
        <v>9</v>
      </c>
      <c r="C81" s="76">
        <v>42771</v>
      </c>
      <c r="D81" s="76">
        <v>42771</v>
      </c>
      <c r="E81" s="69">
        <f>SUM(E82:E87)</f>
        <v>26</v>
      </c>
      <c r="F81" s="71"/>
    </row>
    <row r="82" spans="1:6" ht="17.399999999999999" thickBot="1">
      <c r="A82" s="47" t="s">
        <v>207</v>
      </c>
      <c r="B82" s="48" t="s">
        <v>73</v>
      </c>
      <c r="C82" s="50">
        <v>42771</v>
      </c>
      <c r="D82" s="50">
        <v>42771</v>
      </c>
      <c r="E82" s="49">
        <v>4</v>
      </c>
      <c r="F82" s="49" t="s">
        <v>106</v>
      </c>
    </row>
    <row r="83" spans="1:6" ht="17.399999999999999" thickBot="1">
      <c r="A83" s="47" t="s">
        <v>208</v>
      </c>
      <c r="B83" s="48" t="s">
        <v>74</v>
      </c>
      <c r="C83" s="50">
        <v>42771</v>
      </c>
      <c r="D83" s="50">
        <v>42771</v>
      </c>
      <c r="E83" s="49">
        <v>4</v>
      </c>
      <c r="F83" s="71" t="s">
        <v>115</v>
      </c>
    </row>
    <row r="84" spans="1:6" ht="34.200000000000003" thickBot="1">
      <c r="A84" s="47" t="s">
        <v>209</v>
      </c>
      <c r="B84" s="48" t="s">
        <v>75</v>
      </c>
      <c r="C84" s="50">
        <v>42771</v>
      </c>
      <c r="D84" s="50">
        <v>42771</v>
      </c>
      <c r="E84" s="49">
        <v>6</v>
      </c>
      <c r="F84" s="49" t="s">
        <v>29</v>
      </c>
    </row>
    <row r="85" spans="1:6" ht="34.200000000000003" thickBot="1">
      <c r="A85" s="47" t="s">
        <v>210</v>
      </c>
      <c r="B85" s="48" t="s">
        <v>76</v>
      </c>
      <c r="C85" s="50">
        <v>42771</v>
      </c>
      <c r="D85" s="50">
        <v>42771</v>
      </c>
      <c r="E85" s="49">
        <v>4</v>
      </c>
      <c r="F85" s="49" t="s">
        <v>115</v>
      </c>
    </row>
    <row r="86" spans="1:6" ht="34.200000000000003" thickBot="1">
      <c r="A86" s="47" t="s">
        <v>211</v>
      </c>
      <c r="B86" s="48" t="s">
        <v>77</v>
      </c>
      <c r="C86" s="50">
        <v>42771</v>
      </c>
      <c r="D86" s="50">
        <v>42771</v>
      </c>
      <c r="E86" s="49">
        <v>4</v>
      </c>
      <c r="F86" s="49" t="s">
        <v>106</v>
      </c>
    </row>
    <row r="87" spans="1:6" ht="17.399999999999999" thickBot="1">
      <c r="A87" s="47" t="s">
        <v>212</v>
      </c>
      <c r="B87" s="48" t="s">
        <v>78</v>
      </c>
      <c r="C87" s="50">
        <v>42771</v>
      </c>
      <c r="D87" s="50">
        <v>42771</v>
      </c>
      <c r="E87" s="49">
        <v>4</v>
      </c>
      <c r="F87" s="49" t="s">
        <v>29</v>
      </c>
    </row>
    <row r="88" spans="1:6" ht="17.399999999999999" thickBot="1">
      <c r="A88" s="67" t="s">
        <v>213</v>
      </c>
      <c r="B88" s="68" t="s">
        <v>14</v>
      </c>
      <c r="C88" s="76">
        <v>42799</v>
      </c>
      <c r="D88" s="76">
        <v>42830</v>
      </c>
      <c r="E88" s="69">
        <v>16</v>
      </c>
      <c r="F88" s="71"/>
    </row>
    <row r="89" spans="1:6" ht="17.399999999999999" thickBot="1">
      <c r="A89" s="47" t="s">
        <v>214</v>
      </c>
      <c r="B89" s="48" t="s">
        <v>215</v>
      </c>
      <c r="C89" s="50">
        <v>42799</v>
      </c>
      <c r="D89" s="50">
        <v>42799</v>
      </c>
      <c r="E89" s="49">
        <v>8</v>
      </c>
      <c r="F89" s="49" t="s">
        <v>88</v>
      </c>
    </row>
    <row r="90" spans="1:6" ht="17.399999999999999" thickBot="1">
      <c r="A90" s="47" t="s">
        <v>216</v>
      </c>
      <c r="B90" s="48" t="s">
        <v>217</v>
      </c>
      <c r="C90" s="50">
        <v>42830</v>
      </c>
      <c r="D90" s="50">
        <v>42830</v>
      </c>
      <c r="E90" s="49">
        <v>8</v>
      </c>
      <c r="F90" s="49" t="s">
        <v>88</v>
      </c>
    </row>
    <row r="91" spans="1:6" ht="17.399999999999999" thickBot="1">
      <c r="A91" s="180" t="s">
        <v>218</v>
      </c>
      <c r="B91" s="181"/>
      <c r="C91" s="181"/>
      <c r="D91" s="182"/>
      <c r="E91" s="172" t="s">
        <v>219</v>
      </c>
      <c r="F91" s="173"/>
    </row>
  </sheetData>
  <mergeCells count="2">
    <mergeCell ref="A91:D91"/>
    <mergeCell ref="E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This PC</cp:lastModifiedBy>
  <cp:lastPrinted>2017-05-14T15:49:40Z</cp:lastPrinted>
  <dcterms:created xsi:type="dcterms:W3CDTF">2016-05-09T08:50:23Z</dcterms:created>
  <dcterms:modified xsi:type="dcterms:W3CDTF">2020-05-10T17:23:20Z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c68f93ca-1f59-45f8-9d17-1a6bd4e1feab</vt:lpwstr>
  </property>
</Properties>
</file>