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The Data Science Course 2021 - All Resources\Part_3_Statistics\S16_L94\"/>
    </mc:Choice>
  </mc:AlternateContent>
  <xr:revisionPtr revIDLastSave="0" documentId="13_ncr:1_{293EAA2C-E43A-43B3-8248-2C8AE9794BF0}"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externalReferences>
    <externalReference r:id="rId8"/>
  </externalReferences>
  <definedNames>
    <definedName name="_xlnm._FilterDatabase" localSheetId="0" hidden="1">'365RE'!$A$5:$AM$926</definedName>
    <definedName name="_xlchart.v1.0" hidden="1">'365RE'!$I$5</definedName>
    <definedName name="_xlchart.v1.1" hidden="1">'365RE'!$I$6:$I$272</definedName>
    <definedName name="_xlchart.v1.10" hidden="1">'Tasks 6,7'!$E$8:$E$15</definedName>
    <definedName name="_xlchart.v1.2" hidden="1">'365RE'!$I$5</definedName>
    <definedName name="_xlchart.v1.3" hidden="1">'365RE'!$I$6:$I$272</definedName>
    <definedName name="_xlchart.v1.4" hidden="1">'365RE'!$I$5</definedName>
    <definedName name="_xlchart.v1.5" hidden="1">'365RE'!$I$6:$I$272</definedName>
    <definedName name="_xlchart.v1.6" hidden="1">'Tasks 6,7'!$C$8:$C$15</definedName>
    <definedName name="_xlchart.v1.7" hidden="1">'Tasks 6,7'!$D$7</definedName>
    <definedName name="_xlchart.v1.8" hidden="1">'Tasks 6,7'!$D$8:$D$15</definedName>
    <definedName name="_xlchart.v1.9" hidden="1">'Tasks 6,7'!$E$7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 r="C6" i="6"/>
  <c r="C12" i="5"/>
  <c r="C11" i="5"/>
  <c r="C10" i="5"/>
  <c r="C9" i="5"/>
  <c r="C8" i="5"/>
  <c r="C7" i="5"/>
  <c r="E16" i="10" l="1"/>
  <c r="E9" i="10"/>
  <c r="E10" i="10"/>
  <c r="E11" i="10"/>
  <c r="E12" i="10"/>
  <c r="E13" i="10"/>
  <c r="E14" i="10"/>
  <c r="E15" i="10"/>
  <c r="E8" i="10"/>
  <c r="D16" i="10"/>
  <c r="V3"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<sst xmlns="http://schemas.openxmlformats.org/spreadsheetml/2006/main" count="2544" uniqueCount="575">
  <si>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</si>
  <si>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</si>
  <si>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</si>
  <si>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</si>
  <si>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</si>
  <si>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</si>
  <si>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</si>
  <si>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</si>
  <si>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</si>
  <si>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</si>
  <si>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</si>
  <si>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</si>
  <si>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</si>
  <si>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</si>
  <si>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</si>
  <si>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</si>
  <si>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</si>
  <si>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</si>
  <si>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</si>
  <si>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</si>
  <si>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</si>
  <si>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</si>
  <si>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</si>
  <si>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</si>
  <si>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</si>
  <si>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</si>
  <si>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</si>
  <si>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</si>
  <si>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</si>
  <si>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</si>
  <si>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</si>
  <si>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</si>
  <si>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</si>
  <si>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</si>
  <si>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</si>
  <si>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</si>
  <si>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</si>
  <si>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</si>
  <si>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</si>
  <si>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</si>
  <si>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</si>
  <si>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</si>
  <si>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</si>
  <si>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</si>
  <si>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</si>
  <si>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</si>
  <si>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</si>
  <si>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</si>
  <si>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</si>
  <si>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</si>
  <si>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</si>
  <si>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</si>
  <si>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</si>
  <si>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</si>
  <si>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</si>
  <si>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</si>
  <si>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</si>
  <si>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</si>
  <si>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</si>
  <si>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</si>
  <si>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</si>
  <si>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</si>
  <si>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</si>
  <si>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</si>
  <si>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</si>
  <si>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</si>
  <si>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</si>
  <si>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</si>
  <si>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</si>
  <si>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</si>
  <si>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</si>
  <si>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</si>
  <si>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</si>
  <si>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</si>
  <si>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</si>
  <si>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</si>
  <si>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</si>
  <si>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</si>
  <si>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</si>
  <si>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</si>
  <si>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</si>
  <si>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</si>
  <si>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</si>
  <si>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</si>
  <si>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</si>
  <si>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</si>
  <si>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</si>
  <si>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</si>
  <si>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</si>
  <si>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</si>
  <si>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</si>
  <si>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</si>
  <si>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</si>
  <si>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</si>
  <si>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</si>
  <si>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</si>
  <si>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</si>
  <si>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</si>
  <si>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</si>
  <si>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</si>
  <si>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</si>
  <si>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</si>
  <si>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</si>
  <si>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</si>
  <si>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</si>
  <si>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</si>
  <si>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</si>
  <si>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</si>
  <si>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</si>
  <si>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</si>
  <si>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</si>
  <si>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</si>
  <si>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</si>
  <si>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</si>
  <si>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</si>
  <si>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</si>
  <si>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</si>
  <si>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</si>
  <si>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</si>
  <si>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</si>
  <si>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</si>
  <si>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</si>
  <si>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</si>
  <si>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</si>
  <si>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</si>
  <si>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</si>
  <si>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</si>
  <si>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</si>
  <si>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</si>
  <si>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</si>
  <si>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</si>
  <si>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</si>
  <si>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</si>
  <si>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</si>
  <si>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</si>
  <si>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</si>
  <si>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</si>
  <si>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</si>
  <si>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</si>
  <si>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</si>
  <si>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</si>
  <si>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</si>
  <si>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</si>
  <si>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</si>
  <si>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</si>
  <si>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</si>
  <si>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</si>
  <si>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</si>
  <si>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</si>
  <si>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</si>
  <si>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</si>
  <si>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</si>
  <si>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</si>
  <si>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</si>
  <si>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</si>
  <si>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</si>
  <si>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</si>
  <si>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</si>
  <si>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</si>
  <si>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</si>
  <si>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</si>
  <si>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</si>
  <si>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</si>
  <si>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</si>
  <si>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</si>
  <si>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</si>
  <si>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</si>
  <si>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</si>
  <si>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</si>
  <si>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</si>
  <si>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</si>
  <si>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</si>
  <si>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</si>
  <si>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</si>
  <si>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</si>
  <si>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</si>
  <si>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</si>
  <si>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</si>
  <si>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</si>
  <si>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</si>
  <si>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</si>
  <si>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</si>
  <si>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</si>
  <si>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</si>
  <si>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</si>
  <si>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</si>
  <si>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</si>
  <si>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</si>
  <si>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</si>
  <si>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</si>
  <si>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</si>
  <si>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</si>
  <si>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</si>
  <si>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</si>
  <si>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</si>
  <si>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</si>
  <si>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</si>
  <si>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</si>
  <si>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</si>
  <si>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</si>
  <si>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</si>
  <si>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</si>
  <si>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</si>
  <si>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</si>
  <si>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</si>
  <si>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</si>
  <si>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</si>
  <si>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</si>
  <si>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</si>
  <si>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</si>
  <si>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</si>
  <si>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</si>
  <si>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</si>
  <si>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</si>
  <si>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</si>
  <si>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</si>
  <si>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</si>
  <si>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</si>
  <si>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</si>
  <si>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</si>
  <si>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</si>
  <si>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</si>
  <si>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</si>
  <si>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</si>
  <si>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</si>
  <si>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</si>
  <si>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</si>
  <si>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</si>
  <si>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</si>
  <si>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</si>
  <si>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</si>
  <si>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</si>
  <si>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</si>
  <si>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</si>
  <si>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</si>
  <si>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</si>
  <si>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</si>
  <si>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</si>
  <si>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</si>
  <si>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</si>
  <si>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</si>
  <si>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</si>
  <si>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</si>
  <si>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</si>
  <si>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</si>
  <si>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</si>
  <si>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</si>
  <si>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</si>
  <si>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</si>
  <si>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</si>
  <si>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</si>
  <si>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</si>
  <si>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</si>
  <si>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</si>
  <si>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</si>
  <si>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</si>
  <si>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</si>
  <si>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</si>
  <si>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</si>
  <si>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</si>
  <si>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</si>
  <si>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</si>
  <si>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</si>
  <si>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</si>
  <si>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</si>
  <si>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</si>
  <si>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</si>
  <si>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</si>
  <si>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</si>
  <si>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</si>
  <si>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</si>
  <si>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</si>
  <si>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</si>
  <si>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</si>
  <si>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</si>
  <si>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</si>
  <si>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</si>
  <si>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</si>
  <si>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</si>
  <si>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</si>
  <si>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</si>
  <si>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</si>
  <si>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</si>
  <si>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</si>
  <si>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</si>
  <si>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</si>
  <si>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</si>
  <si>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</si>
  <si>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</si>
  <si>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</si>
  <si>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</si>
  <si>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</si>
  <si>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</si>
  <si>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</si>
  <si>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</si>
  <si>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</si>
  <si>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</si>
  <si>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</si>
  <si>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</si>
  <si>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</si>
  <si>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</si>
  <si>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</si>
  <si>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</si>
  <si>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</si>
  <si>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</si>
  <si>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</si>
  <si>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</si>
  <si>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</si>
  <si>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</si>
  <si>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</si>
  <si>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</si>
  <si>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</si>
  <si>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</si>
  <si>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</si>
  <si>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</si>
  <si>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</si>
  <si>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</si>
  <si>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</si>
  <si>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</si>
  <si>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</si>
  <si>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</si>
  <si>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</si>
  <si>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</si>
  <si>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</si>
  <si>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</si>
  <si>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</si>
  <si>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</si>
  <si>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</si>
  <si>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</si>
  <si>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</si>
  <si>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</si>
  <si>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</si>
  <si>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</si>
  <si>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</si>
  <si>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</si>
  <si>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</si>
  <si>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</si>
  <si>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</si>
  <si>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</si>
  <si>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</si>
  <si>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</si>
  <si>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</si>
  <si>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</si>
  <si>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</si>
  <si>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</si>
  <si>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</si>
  <si>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</si>
  <si>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</si>
  <si>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</si>
  <si>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</si>
  <si>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</si>
  <si>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</si>
  <si>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</si>
  <si>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</si>
  <si>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</si>
  <si>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</si>
  <si>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</si>
  <si>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</si>
  <si>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</si>
  <si>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</si>
  <si>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</si>
  <si>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</si>
  <si>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</si>
  <si>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</si>
  <si>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</si>
  <si>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</si>
  <si>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</si>
  <si>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</si>
  <si>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</si>
  <si>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</si>
  <si>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</si>
  <si>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</si>
  <si>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</si>
  <si>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</si>
  <si>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</si>
  <si>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</si>
  <si>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</si>
  <si>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</si>
  <si>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</si>
  <si>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</si>
  <si>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</si>
  <si>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</si>
  <si>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</si>
  <si>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</si>
  <si>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</si>
  <si>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</si>
  <si>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</si>
  <si>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</si>
  <si>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</si>
  <si>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</si>
  <si>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</si>
  <si>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</si>
  <si>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</si>
  <si>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</si>
  <si>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</si>
  <si>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</si>
  <si>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</si>
  <si>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</si>
  <si>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</si>
  <si>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</si>
  <si>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</si>
  <si>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</si>
  <si>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</si>
  <si>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</si>
  <si>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</si>
  <si>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</si>
  <si>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</si>
  <si>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</si>
  <si>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</si>
  <si>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</si>
  <si>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</si>
  <si>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</si>
  <si>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</si>
  <si>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</si>
  <si>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</si>
  <si>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</si>
  <si>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</si>
  <si>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</si>
  <si>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</si>
  <si>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</si>
  <si>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</si>
  <si>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</si>
  <si>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</si>
  <si>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</si>
  <si>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</si>
  <si>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</si>
  <si>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</si>
  <si>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</si>
  <si>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</si>
  <si>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</si>
  <si>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</si>
  <si>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</si>
  <si>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</si>
  <si>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</si>
  <si>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</si>
  <si>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</si>
  <si>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</si>
  <si>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</si>
  <si>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</si>
  <si>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</si>
  <si>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</si>
  <si>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</si>
  <si>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</si>
  <si>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</si>
  <si>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</si>
  <si>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</si>
  <si>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</si>
  <si>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</si>
  <si>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</si>
  <si>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</si>
  <si>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</si>
  <si>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</si>
  <si>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</si>
  <si>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</si>
  <si>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</si>
  <si>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</si>
  <si>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</si>
  <si>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</si>
  <si>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</si>
  <si>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</si>
  <si>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</si>
  <si>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</si>
  <si>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</si>
  <si>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</si>
  <si>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</si>
  <si>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</si>
  <si>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</si>
  <si>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</si>
  <si>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</si>
  <si>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</si>
  <si>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</si>
  <si>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</si>
  <si>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</si>
  <si>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</si>
  <si>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</si>
  <si>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</si>
  <si>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</si>
  <si>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</si>
  <si>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</si>
  <si>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</si>
  <si>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</si>
  <si>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</si>
  <si>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</si>
  <si>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</si>
  <si>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</si>
  <si>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</si>
  <si>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</si>
  <si>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</si>
  <si>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</si>
  <si>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</si>
  <si>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</si>
  <si>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</si>
  <si>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</si>
  <si>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</si>
  <si>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</si>
  <si>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</si>
  <si>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</si>
  <si>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</si>
  <si>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</si>
  <si>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</si>
  <si>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</si>
  <si>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</si>
  <si>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</si>
  <si>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</si>
  <si>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</si>
  <si>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</si>
  <si>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</si>
  <si>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</si>
  <si>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</si>
  <si>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</si>
  <si>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</si>
  <si>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</si>
  <si>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</si>
  <si>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</si>
  <si>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</si>
  <si>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</si>
  <si>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</si>
  <si>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</si>
  <si>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</si>
  <si>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</si>
  <si>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</si>
  <si>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</si>
  <si>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</si>
  <si>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</si>
  <si>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</si>
  <si>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</si>
  <si>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</si>
  <si>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</si>
  <si>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</si>
  <si>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</si>
  <si>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</si>
  <si>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</si>
  <si>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</si>
  <si>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</si>
  <si>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</si>
  <si>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</si>
  <si>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</si>
  <si>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</si>
  <si>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</si>
  <si>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</si>
  <si>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</si>
  <si>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</si>
  <si>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</si>
  <si>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</si>
  <si>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</si>
  <si>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</si>
  <si>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</si>
  <si>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</si>
  <si>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</si>
  <si>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</si>
  <si>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</si>
  <si>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Types of data</t>
  </si>
  <si>
    <t>Levels of measurement</t>
  </si>
  <si>
    <t>Cust ID</t>
  </si>
  <si>
    <t>Categorical</t>
  </si>
  <si>
    <t>Dicrete</t>
  </si>
  <si>
    <t>Nominal</t>
  </si>
  <si>
    <t>Task 2</t>
  </si>
  <si>
    <t>Task 3</t>
  </si>
  <si>
    <t>Almost real estates are in the interval from $217,564 to $317,564</t>
  </si>
  <si>
    <t>Number of building in price more than $517,564 is lowest</t>
  </si>
  <si>
    <t>Correlation</t>
  </si>
  <si>
    <t>The correlation is close 1 so two variable is positive correlation</t>
  </si>
  <si>
    <t>Sum</t>
  </si>
  <si>
    <t>Relative Frequency</t>
  </si>
  <si>
    <t>Absolute Frequency</t>
  </si>
  <si>
    <t>Mean</t>
  </si>
  <si>
    <t>Median</t>
  </si>
  <si>
    <t>Mode</t>
  </si>
  <si>
    <t>Skewness</t>
  </si>
  <si>
    <t>Variance</t>
  </si>
  <si>
    <t>Standard Deviation</t>
  </si>
  <si>
    <t xml:space="preserve">We will only comment on the skew, as it is a bit tougher. The skew is right (positive). This means that most properties are relatively cheap with a tiny portion that is more expensive.													</t>
  </si>
  <si>
    <t>Covariance</t>
  </si>
  <si>
    <t xml:space="preserve">Yes, the result is in line with the scatter plot. The two variables are greatly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</si>
</sst>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b/>
      <sz val="10"/>
      <color theme="0"/>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7" fillId="4" borderId="0" xfId="0" applyFont="1" applyFill="1"/>
    <xf numFmtId="0" fontId="8" fillId="6" borderId="0" xfId="0" applyFont="1" applyFill="1" applyAlignment="1">
      <alignment horizontal="center" vertical="center"/>
    </xf>
    <xf numFmtId="0" fontId="9" fillId="5" borderId="0" xfId="0" applyFont="1" applyFill="1" applyAlignment="1">
      <alignment horizontal="left" vertical="center"/>
    </xf>
    <xf numFmtId="0" fontId="9" fillId="4" borderId="0" xfId="0" applyFont="1" applyFill="1"/>
    <xf numFmtId="0" fontId="5" fillId="4" borderId="0" xfId="0" applyFont="1" applyFill="1" applyAlignment="1">
      <alignment horizontal="left" vertical="center"/>
    </xf>
    <xf numFmtId="0" fontId="9" fillId="2" borderId="0" xfId="0" applyFont="1" applyFill="1" applyAlignment="1">
      <alignment horizontal="left" vertical="center"/>
    </xf>
    <xf numFmtId="44" fontId="2" fillId="0" borderId="0" xfId="0" applyNumberFormat="1" applyFont="1" applyAlignment="1">
      <alignment horizontal="right" vertical="center"/>
    </xf>
    <xf numFmtId="44" fontId="2" fillId="4" borderId="0" xfId="0" applyNumberFormat="1" applyFont="1" applyFill="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32E-4658-BA98-FA39E6813948}"/>
            </c:ext>
          </c:extLst>
        </c:ser>
        <c:dLbls>
          <c:showLegendKey val="0"/>
          <c:showVal val="0"/>
          <c:showCatName val="0"/>
          <c:showSerName val="0"/>
          <c:showPercent val="0"/>
          <c:showBubbleSize val="0"/>
        </c:dLbls>
        <c:axId val="682996656"/>
        <c:axId val="683000400"/>
      </c:scatterChart>
      <c:valAx>
        <c:axId val="682996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00400"/>
        <c:crosses val="autoZero"/>
        <c:crossBetween val="midCat"/>
      </c:valAx>
      <c:valAx>
        <c:axId val="683000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9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AD81C305-D00E-475C-BEC7-277E07B2EA21}">
          <cx:tx>
            <cx:txData>
              <cx:f>_xlchart.v1.4</cx:f>
              <cx:v>Price</cx:v>
            </cx:txData>
          </cx:tx>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284F1FE7-3F13-4B9A-828F-5BF437FA3DC4}">
          <cx:tx>
            <cx:txData>
              <cx:f>_xlchart.v1.0</cx:f>
              <cx:v>Price</cx:v>
            </cx:txData>
          </cx:tx>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data id="1">
      <cx:strDim type="cat">
        <cx:f>_xlchart.v1.6</cx:f>
      </cx:strDim>
      <cx:numDim type="val">
        <cx:f>_xlchart.v1.10</cx:f>
      </cx:numDim>
    </cx:data>
  </cx:chartData>
  <cx:chart>
    <cx:title pos="t" align="ctr" overlay="0"/>
    <cx:plotArea>
      <cx:plotAreaRegion>
        <cx:series layoutId="clusteredColumn" uniqueId="{978ADCA5-F705-402D-AB73-B9B61CF5D164}" formatIdx="0">
          <cx:tx>
            <cx:txData>
              <cx:f>_xlchart.v1.7</cx:f>
              <cx:v>Absolute Frequency</cx:v>
            </cx:txData>
          </cx:tx>
          <cx:dataId val="0"/>
          <cx:layoutPr>
            <cx:aggregation/>
          </cx:layoutPr>
          <cx:axisId val="1"/>
        </cx:series>
        <cx:series layoutId="paretoLine" ownerIdx="0" uniqueId="{4E5F9C2D-EF38-4A82-A3B1-29A8E5446851}" formatIdx="1">
          <cx:axisId val="2"/>
        </cx:series>
        <cx:series layoutId="clusteredColumn" hidden="1" uniqueId="{F5F9C616-AF84-45CB-A2F5-55C91D30F3BF}" formatIdx="2">
          <cx:tx>
            <cx:txData>
              <cx:f>_xlchart.v1.9</cx:f>
              <cx:v>Relative Frequency</cx:v>
            </cx:txData>
          </cx:tx>
          <cx:dataId val="1"/>
          <cx:layoutPr>
            <cx:aggregation/>
          </cx:layoutPr>
          <cx:axisId val="1"/>
        </cx:series>
        <cx:series layoutId="paretoLine" ownerIdx="2" uniqueId="{50C03019-0196-4D94-81BD-37E60D5A4A8C}"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7620</xdr:colOff>
      <xdr:row>9</xdr:row>
      <xdr:rowOff>129540</xdr:rowOff>
    </xdr:from>
    <xdr:to>
      <xdr:col>9</xdr:col>
      <xdr:colOff>342900</xdr:colOff>
      <xdr:row>28</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8467E8E-6008-4FE2-9772-C25064050A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700" y="1531620"/>
              <a:ext cx="5676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9</xdr:row>
      <xdr:rowOff>99060</xdr:rowOff>
    </xdr:from>
    <xdr:to>
      <xdr:col>20</xdr:col>
      <xdr:colOff>327660</xdr:colOff>
      <xdr:row>28</xdr:row>
      <xdr:rowOff>91440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4D1C435-0C1D-4232-B81B-CD1481EDE9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21507" y="1496060"/>
              <a:ext cx="5189220" cy="27271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15240</xdr:rowOff>
    </xdr:from>
    <xdr:to>
      <xdr:col>9</xdr:col>
      <xdr:colOff>259080</xdr:colOff>
      <xdr:row>25</xdr:row>
      <xdr:rowOff>7620</xdr:rowOff>
    </xdr:to>
    <xdr:graphicFrame macro="">
      <xdr:nvGraphicFramePr>
        <xdr:cNvPr id="2" name="Chart 1">
          <a:extLst>
            <a:ext uri="{FF2B5EF4-FFF2-40B4-BE49-F238E27FC236}">
              <a16:creationId xmlns:a16="http://schemas.microsoft.com/office/drawing/2014/main" id="{78DE14F5-FA59-478D-B962-A1B7470B8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4</xdr:row>
      <xdr:rowOff>60960</xdr:rowOff>
    </xdr:from>
    <xdr:to>
      <xdr:col>17</xdr:col>
      <xdr:colOff>7620</xdr:colOff>
      <xdr:row>27</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68A8E3E-60F3-22F5-4F38-062150AFB3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1560" y="708660"/>
              <a:ext cx="6454140" cy="4061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3.Practical-example.Descriptive-statistics-exercise-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H6">
            <v>743.0856</v>
          </cell>
          <cell r="I6">
            <v>246172.67600000001</v>
          </cell>
        </row>
        <row r="7">
          <cell r="H7">
            <v>756.21280000000002</v>
          </cell>
          <cell r="I7">
            <v>246331.90400000001</v>
          </cell>
        </row>
        <row r="8">
          <cell r="H8">
            <v>587.2808</v>
          </cell>
          <cell r="I8">
            <v>209280.91039999999</v>
          </cell>
        </row>
        <row r="9">
          <cell r="H9">
            <v>1604.7463999999998</v>
          </cell>
          <cell r="I9">
            <v>452667.00639999995</v>
          </cell>
        </row>
        <row r="10">
          <cell r="H10">
            <v>1375.4507999999998</v>
          </cell>
          <cell r="I10">
            <v>467083.31319999998</v>
          </cell>
        </row>
        <row r="11">
          <cell r="H11">
            <v>675.18999999999994</v>
          </cell>
          <cell r="I11">
            <v>203491.84999999998</v>
          </cell>
        </row>
        <row r="12">
          <cell r="H12">
            <v>670.88599999999997</v>
          </cell>
          <cell r="I12">
            <v>212520.826</v>
          </cell>
        </row>
        <row r="13">
          <cell r="H13">
            <v>720.81239999999991</v>
          </cell>
          <cell r="I13">
            <v>198591.84879999998</v>
          </cell>
        </row>
        <row r="14">
          <cell r="H14">
            <v>782.25200000000007</v>
          </cell>
          <cell r="I14">
            <v>265467.68000000005</v>
          </cell>
        </row>
        <row r="15">
          <cell r="H15">
            <v>794.51840000000004</v>
          </cell>
          <cell r="I15">
            <v>235633.2592</v>
          </cell>
        </row>
        <row r="16">
          <cell r="H16">
            <v>1160.3584000000001</v>
          </cell>
          <cell r="I16">
            <v>317473.86080000002</v>
          </cell>
        </row>
        <row r="17">
          <cell r="H17">
            <v>1942.5028</v>
          </cell>
          <cell r="I17">
            <v>503790.23080000002</v>
          </cell>
        </row>
        <row r="18">
          <cell r="H18">
            <v>794.51840000000004</v>
          </cell>
          <cell r="I18">
            <v>217786.37600000002</v>
          </cell>
        </row>
        <row r="19">
          <cell r="H19">
            <v>1109.2483999999999</v>
          </cell>
          <cell r="I19">
            <v>460001.25599999994</v>
          </cell>
        </row>
        <row r="20">
          <cell r="H20">
            <v>1400.9519999999998</v>
          </cell>
          <cell r="I20">
            <v>460001.25599999994</v>
          </cell>
        </row>
        <row r="21">
          <cell r="H21">
            <v>1479.7152000000001</v>
          </cell>
          <cell r="I21">
            <v>448134.26880000002</v>
          </cell>
        </row>
        <row r="22">
          <cell r="H22">
            <v>790.53719999999998</v>
          </cell>
          <cell r="I22">
            <v>249591.99479999999</v>
          </cell>
        </row>
        <row r="23">
          <cell r="H23">
            <v>723.93280000000004</v>
          </cell>
          <cell r="I23">
            <v>196142.19200000001</v>
          </cell>
        </row>
        <row r="24">
          <cell r="H24">
            <v>781.0684</v>
          </cell>
          <cell r="I24">
            <v>258572.47760000001</v>
          </cell>
        </row>
        <row r="25">
          <cell r="H25">
            <v>1127.7556</v>
          </cell>
          <cell r="I25">
            <v>310831.21159999998</v>
          </cell>
        </row>
        <row r="26">
          <cell r="H26">
            <v>720.70479999999998</v>
          </cell>
          <cell r="I26">
            <v>207281.5912</v>
          </cell>
        </row>
        <row r="27">
          <cell r="H27">
            <v>649.68880000000001</v>
          </cell>
          <cell r="I27">
            <v>168834.04240000001</v>
          </cell>
        </row>
        <row r="28">
          <cell r="H28">
            <v>1307.4476</v>
          </cell>
          <cell r="I28">
            <v>396973.83240000001</v>
          </cell>
        </row>
        <row r="29">
          <cell r="H29">
            <v>618.37720000000002</v>
          </cell>
          <cell r="I29">
            <v>188743.1072</v>
          </cell>
        </row>
        <row r="30">
          <cell r="H30">
            <v>625.80160000000001</v>
          </cell>
          <cell r="I30">
            <v>179674.07519999999</v>
          </cell>
        </row>
        <row r="31">
          <cell r="H31">
            <v>1203.2908</v>
          </cell>
          <cell r="I31">
            <v>306363.64360000001</v>
          </cell>
        </row>
        <row r="32">
          <cell r="H32">
            <v>670.88599999999997</v>
          </cell>
          <cell r="I32">
            <v>200300.63399999999</v>
          </cell>
        </row>
        <row r="33">
          <cell r="H33">
            <v>1434.0927999999999</v>
          </cell>
          <cell r="I33">
            <v>382041.12799999997</v>
          </cell>
        </row>
        <row r="34">
          <cell r="H34">
            <v>781.0684</v>
          </cell>
          <cell r="I34">
            <v>245572.7936</v>
          </cell>
        </row>
        <row r="35">
          <cell r="H35">
            <v>1596.3536000000001</v>
          </cell>
          <cell r="I35">
            <v>407214.28960000002</v>
          </cell>
        </row>
        <row r="36">
          <cell r="H36">
            <v>1110.3244</v>
          </cell>
          <cell r="I36">
            <v>355073.4032</v>
          </cell>
        </row>
        <row r="37">
          <cell r="H37">
            <v>781.0684</v>
          </cell>
          <cell r="I37">
            <v>256821.6404</v>
          </cell>
        </row>
        <row r="38">
          <cell r="H38">
            <v>697.89359999999999</v>
          </cell>
          <cell r="I38">
            <v>226342.80319999999</v>
          </cell>
        </row>
        <row r="39">
          <cell r="H39">
            <v>625.80160000000001</v>
          </cell>
          <cell r="I39">
            <v>191389.8688</v>
          </cell>
        </row>
        <row r="40">
          <cell r="H40">
            <v>957.53239999999994</v>
          </cell>
          <cell r="I40">
            <v>297008.96519999998</v>
          </cell>
        </row>
        <row r="41">
          <cell r="H41">
            <v>722.96439999999996</v>
          </cell>
          <cell r="I41">
            <v>250773.1452</v>
          </cell>
        </row>
        <row r="42">
          <cell r="H42">
            <v>923.20799999999997</v>
          </cell>
          <cell r="I42">
            <v>312211.14399999997</v>
          </cell>
        </row>
        <row r="43">
          <cell r="H43">
            <v>670.24040000000002</v>
          </cell>
          <cell r="I43">
            <v>190119.50400000002</v>
          </cell>
        </row>
        <row r="44">
          <cell r="H44">
            <v>785.48</v>
          </cell>
          <cell r="I44">
            <v>225050.52000000002</v>
          </cell>
        </row>
        <row r="45">
          <cell r="H45">
            <v>798.28440000000001</v>
          </cell>
          <cell r="I45">
            <v>261742.742</v>
          </cell>
        </row>
        <row r="46">
          <cell r="H46">
            <v>1121.9451999999999</v>
          </cell>
          <cell r="I46">
            <v>344530.88879999996</v>
          </cell>
        </row>
        <row r="47">
          <cell r="H47">
            <v>782.25200000000007</v>
          </cell>
          <cell r="I47">
            <v>215410.27600000001</v>
          </cell>
        </row>
        <row r="48">
          <cell r="H48">
            <v>923.20799999999997</v>
          </cell>
          <cell r="I48">
            <v>252185.992</v>
          </cell>
        </row>
        <row r="49">
          <cell r="H49">
            <v>1434.0927999999999</v>
          </cell>
          <cell r="I49">
            <v>480545.80959999998</v>
          </cell>
        </row>
        <row r="50">
          <cell r="H50">
            <v>1160.3584000000001</v>
          </cell>
          <cell r="I50">
            <v>300385.6176</v>
          </cell>
        </row>
        <row r="51">
          <cell r="H51">
            <v>798.28440000000001</v>
          </cell>
          <cell r="I51">
            <v>240539.34760000001</v>
          </cell>
        </row>
        <row r="52">
          <cell r="H52">
            <v>733.18639999999994</v>
          </cell>
          <cell r="I52">
            <v>222138.71599999999</v>
          </cell>
        </row>
        <row r="53">
          <cell r="H53">
            <v>798.28440000000001</v>
          </cell>
          <cell r="I53">
            <v>228410.054</v>
          </cell>
        </row>
        <row r="54">
          <cell r="H54">
            <v>733.18639999999994</v>
          </cell>
          <cell r="I54">
            <v>197053.51439999999</v>
          </cell>
        </row>
        <row r="55">
          <cell r="H55">
            <v>717.04639999999995</v>
          </cell>
          <cell r="I55">
            <v>193660.62079999998</v>
          </cell>
        </row>
        <row r="56">
          <cell r="H56">
            <v>747.49720000000002</v>
          </cell>
          <cell r="I56">
            <v>237060.1488</v>
          </cell>
        </row>
        <row r="57">
          <cell r="H57">
            <v>1121.9451999999999</v>
          </cell>
          <cell r="I57">
            <v>372001.69679999998</v>
          </cell>
        </row>
        <row r="58">
          <cell r="H58">
            <v>1121.9451999999999</v>
          </cell>
          <cell r="I58">
            <v>290031.25879999995</v>
          </cell>
        </row>
        <row r="59">
          <cell r="H59">
            <v>827.87439999999992</v>
          </cell>
          <cell r="I59">
            <v>238811.06399999998</v>
          </cell>
        </row>
        <row r="60">
          <cell r="H60">
            <v>747.49720000000002</v>
          </cell>
          <cell r="I60">
            <v>199054.1992</v>
          </cell>
        </row>
        <row r="61">
          <cell r="H61">
            <v>1608.8352</v>
          </cell>
          <cell r="I61">
            <v>496266.40639999998</v>
          </cell>
        </row>
        <row r="62">
          <cell r="H62">
            <v>1132.0595999999998</v>
          </cell>
          <cell r="I62">
            <v>346906.89319999993</v>
          </cell>
        </row>
        <row r="63">
          <cell r="H63">
            <v>1383.8436000000002</v>
          </cell>
          <cell r="I63">
            <v>376964.61560000002</v>
          </cell>
        </row>
        <row r="64">
          <cell r="H64">
            <v>927.83479999999997</v>
          </cell>
          <cell r="I64">
            <v>315733.15360000002</v>
          </cell>
        </row>
        <row r="65">
          <cell r="H65">
            <v>669.1644</v>
          </cell>
          <cell r="I65">
            <v>188273.7304</v>
          </cell>
        </row>
        <row r="66">
          <cell r="H66">
            <v>928.1576</v>
          </cell>
          <cell r="I66">
            <v>253831.02480000001</v>
          </cell>
        </row>
        <row r="67">
          <cell r="H67">
            <v>798.49959999999987</v>
          </cell>
          <cell r="I67">
            <v>278575.86879999994</v>
          </cell>
        </row>
        <row r="68">
          <cell r="H68">
            <v>1305.6184000000001</v>
          </cell>
          <cell r="I68">
            <v>402081.79600000003</v>
          </cell>
        </row>
        <row r="69">
          <cell r="H69">
            <v>1121.9451999999999</v>
          </cell>
          <cell r="I69">
            <v>310832.58759999997</v>
          </cell>
        </row>
        <row r="70">
          <cell r="H70">
            <v>785.48</v>
          </cell>
          <cell r="I70">
            <v>257183.48</v>
          </cell>
        </row>
        <row r="71">
          <cell r="H71">
            <v>927.08159999999998</v>
          </cell>
          <cell r="I71">
            <v>326885.33600000001</v>
          </cell>
        </row>
        <row r="72">
          <cell r="H72">
            <v>1109.2483999999999</v>
          </cell>
          <cell r="I72">
            <v>344568.74280000001</v>
          </cell>
        </row>
        <row r="73">
          <cell r="H73">
            <v>649.79639999999995</v>
          </cell>
          <cell r="I73">
            <v>214631.68039999998</v>
          </cell>
        </row>
        <row r="74">
          <cell r="H74">
            <v>785.48</v>
          </cell>
          <cell r="I74">
            <v>237207.67999999999</v>
          </cell>
        </row>
        <row r="75">
          <cell r="H75">
            <v>1596.3536000000001</v>
          </cell>
          <cell r="I75">
            <v>464549.19040000002</v>
          </cell>
        </row>
        <row r="76">
          <cell r="H76">
            <v>1121.9451999999999</v>
          </cell>
          <cell r="I76">
            <v>310577.03959999996</v>
          </cell>
        </row>
        <row r="77">
          <cell r="H77">
            <v>743.40840000000003</v>
          </cell>
          <cell r="I77">
            <v>205098.2108</v>
          </cell>
        </row>
        <row r="78">
          <cell r="H78">
            <v>756.21280000000002</v>
          </cell>
          <cell r="I78">
            <v>248525.11680000002</v>
          </cell>
        </row>
        <row r="79">
          <cell r="H79">
            <v>649.79639999999995</v>
          </cell>
          <cell r="I79">
            <v>224463.86599999998</v>
          </cell>
        </row>
        <row r="80">
          <cell r="H80">
            <v>785.48</v>
          </cell>
          <cell r="I80">
            <v>220606.28</v>
          </cell>
        </row>
        <row r="81">
          <cell r="H81">
            <v>785.48</v>
          </cell>
          <cell r="I81">
            <v>220865</v>
          </cell>
        </row>
        <row r="82">
          <cell r="H82">
            <v>1283.4528</v>
          </cell>
          <cell r="I82">
            <v>338181.18080000003</v>
          </cell>
        </row>
        <row r="83">
          <cell r="H83">
            <v>1434.0927999999999</v>
          </cell>
          <cell r="I83">
            <v>432679.91199999995</v>
          </cell>
        </row>
        <row r="84">
          <cell r="H84">
            <v>782.25200000000007</v>
          </cell>
          <cell r="I84">
            <v>196220.04800000001</v>
          </cell>
        </row>
        <row r="85">
          <cell r="H85">
            <v>1288.6176</v>
          </cell>
          <cell r="I85">
            <v>323915.8112</v>
          </cell>
        </row>
        <row r="86">
          <cell r="H86">
            <v>781.0684</v>
          </cell>
          <cell r="I86">
            <v>200719.01519999999</v>
          </cell>
        </row>
        <row r="87">
          <cell r="H87">
            <v>1222.336</v>
          </cell>
          <cell r="I87">
            <v>380809.52</v>
          </cell>
        </row>
        <row r="88">
          <cell r="H88">
            <v>781.0684</v>
          </cell>
          <cell r="I88">
            <v>213942.5624</v>
          </cell>
        </row>
        <row r="89">
          <cell r="H89">
            <v>743.0856</v>
          </cell>
          <cell r="I89">
            <v>207581.42720000001</v>
          </cell>
        </row>
        <row r="90">
          <cell r="H90">
            <v>785.48</v>
          </cell>
          <cell r="I90">
            <v>241671.52000000002</v>
          </cell>
        </row>
        <row r="91">
          <cell r="H91">
            <v>1109.2483999999999</v>
          </cell>
          <cell r="I91">
            <v>336695.2524</v>
          </cell>
        </row>
        <row r="92">
          <cell r="H92">
            <v>579.74879999999996</v>
          </cell>
          <cell r="I92">
            <v>171262.6544</v>
          </cell>
        </row>
        <row r="93">
          <cell r="H93">
            <v>1128.4012</v>
          </cell>
          <cell r="I93">
            <v>299159.1384</v>
          </cell>
        </row>
        <row r="94">
          <cell r="H94">
            <v>701.65959999999995</v>
          </cell>
          <cell r="I94">
            <v>212265.66799999998</v>
          </cell>
        </row>
        <row r="95">
          <cell r="H95">
            <v>1336.93</v>
          </cell>
          <cell r="I95">
            <v>388515.14</v>
          </cell>
        </row>
        <row r="96">
          <cell r="H96">
            <v>794.51840000000004</v>
          </cell>
          <cell r="I96">
            <v>263790.81440000003</v>
          </cell>
        </row>
        <row r="97">
          <cell r="H97">
            <v>1171.5488</v>
          </cell>
          <cell r="I97">
            <v>367976.45760000002</v>
          </cell>
        </row>
        <row r="98">
          <cell r="H98">
            <v>794.51840000000004</v>
          </cell>
          <cell r="I98">
            <v>243052.59039999999</v>
          </cell>
        </row>
        <row r="99">
          <cell r="H99">
            <v>798.28440000000001</v>
          </cell>
          <cell r="I99">
            <v>269075.30160000001</v>
          </cell>
        </row>
        <row r="100">
          <cell r="H100">
            <v>798.28440000000001</v>
          </cell>
          <cell r="I100">
            <v>223577.32</v>
          </cell>
        </row>
        <row r="101">
          <cell r="H101">
            <v>649.79639999999995</v>
          </cell>
          <cell r="I101">
            <v>198075.992</v>
          </cell>
        </row>
        <row r="102">
          <cell r="H102">
            <v>1137.4395999999999</v>
          </cell>
          <cell r="I102">
            <v>354553.23239999998</v>
          </cell>
        </row>
        <row r="103">
          <cell r="H103">
            <v>1604.7463999999998</v>
          </cell>
          <cell r="I103">
            <v>456919.45599999995</v>
          </cell>
        </row>
        <row r="104">
          <cell r="H104">
            <v>675.18999999999994</v>
          </cell>
          <cell r="I104">
            <v>233142.8</v>
          </cell>
        </row>
        <row r="105">
          <cell r="H105">
            <v>649.68880000000001</v>
          </cell>
          <cell r="I105">
            <v>225401.6152</v>
          </cell>
        </row>
        <row r="106">
          <cell r="H106">
            <v>785.48</v>
          </cell>
          <cell r="I106">
            <v>195153.16</v>
          </cell>
        </row>
        <row r="107">
          <cell r="H107">
            <v>781.0684</v>
          </cell>
          <cell r="I107">
            <v>206631.81</v>
          </cell>
        </row>
        <row r="108">
          <cell r="H108">
            <v>1127.7556</v>
          </cell>
          <cell r="I108">
            <v>358525.59239999996</v>
          </cell>
        </row>
        <row r="109">
          <cell r="H109">
            <v>794.51840000000004</v>
          </cell>
          <cell r="I109">
            <v>223917.33600000001</v>
          </cell>
        </row>
        <row r="110">
          <cell r="H110">
            <v>794.51840000000004</v>
          </cell>
          <cell r="I110">
            <v>201518.89440000002</v>
          </cell>
        </row>
        <row r="111">
          <cell r="H111">
            <v>781.0684</v>
          </cell>
          <cell r="I111">
            <v>269278.57199999999</v>
          </cell>
        </row>
        <row r="112">
          <cell r="H112">
            <v>720.81239999999991</v>
          </cell>
          <cell r="I112">
            <v>204808.16039999996</v>
          </cell>
        </row>
        <row r="113">
          <cell r="H113">
            <v>927.83479999999997</v>
          </cell>
          <cell r="I113">
            <v>306878.45759999997</v>
          </cell>
        </row>
        <row r="114">
          <cell r="H114">
            <v>927.83479999999997</v>
          </cell>
          <cell r="I114">
            <v>275394.24839999998</v>
          </cell>
        </row>
        <row r="115">
          <cell r="H115">
            <v>785.48</v>
          </cell>
          <cell r="I115">
            <v>192092.24</v>
          </cell>
        </row>
        <row r="116">
          <cell r="H116">
            <v>618.16200000000003</v>
          </cell>
          <cell r="I116">
            <v>165430.28200000001</v>
          </cell>
        </row>
        <row r="117">
          <cell r="H117">
            <v>1109.2483999999999</v>
          </cell>
          <cell r="I117">
            <v>310223.29079999996</v>
          </cell>
        </row>
        <row r="118">
          <cell r="H118">
            <v>720.70479999999998</v>
          </cell>
          <cell r="I118">
            <v>231552.32559999998</v>
          </cell>
        </row>
        <row r="119">
          <cell r="H119">
            <v>720.81239999999991</v>
          </cell>
          <cell r="I119">
            <v>215774.28439999997</v>
          </cell>
        </row>
        <row r="120">
          <cell r="H120">
            <v>927.08159999999998</v>
          </cell>
          <cell r="I120">
            <v>289727.99040000001</v>
          </cell>
        </row>
        <row r="121">
          <cell r="H121">
            <v>798.28440000000001</v>
          </cell>
          <cell r="I121">
            <v>195874.94399999999</v>
          </cell>
        </row>
        <row r="122">
          <cell r="H122">
            <v>1057.9232</v>
          </cell>
          <cell r="I122">
            <v>357538.19519999996</v>
          </cell>
        </row>
        <row r="123">
          <cell r="H123">
            <v>781.0684</v>
          </cell>
          <cell r="I123">
            <v>239248.7512</v>
          </cell>
        </row>
        <row r="124">
          <cell r="H124">
            <v>1396.8632</v>
          </cell>
          <cell r="I124">
            <v>382277.14880000002</v>
          </cell>
        </row>
        <row r="125">
          <cell r="H125">
            <v>794.51840000000004</v>
          </cell>
          <cell r="I125">
            <v>248422.66399999999</v>
          </cell>
        </row>
        <row r="126">
          <cell r="H126">
            <v>923.20799999999997</v>
          </cell>
          <cell r="I126">
            <v>242740.65599999999</v>
          </cell>
        </row>
        <row r="127">
          <cell r="H127">
            <v>781.0684</v>
          </cell>
          <cell r="I127">
            <v>253025.77720000001</v>
          </cell>
        </row>
        <row r="128">
          <cell r="H128">
            <v>782.25200000000007</v>
          </cell>
          <cell r="I128">
            <v>234172.38800000004</v>
          </cell>
        </row>
        <row r="129">
          <cell r="H129">
            <v>733.18639999999994</v>
          </cell>
          <cell r="I129">
            <v>200678.75119999997</v>
          </cell>
        </row>
        <row r="130">
          <cell r="H130">
            <v>733.18639999999994</v>
          </cell>
          <cell r="I130">
            <v>226578.51199999999</v>
          </cell>
        </row>
        <row r="131">
          <cell r="H131">
            <v>794.51840000000004</v>
          </cell>
          <cell r="I131">
            <v>200148.89440000002</v>
          </cell>
        </row>
        <row r="132">
          <cell r="H132">
            <v>756.21280000000002</v>
          </cell>
          <cell r="I132">
            <v>218585.92480000001</v>
          </cell>
        </row>
        <row r="133">
          <cell r="H133">
            <v>736.62959999999987</v>
          </cell>
          <cell r="I133">
            <v>198841.69519999996</v>
          </cell>
        </row>
        <row r="134">
          <cell r="H134">
            <v>785.48</v>
          </cell>
          <cell r="I134">
            <v>252927.84</v>
          </cell>
        </row>
        <row r="135">
          <cell r="H135">
            <v>781.0684</v>
          </cell>
          <cell r="I135">
            <v>225290.22039999999</v>
          </cell>
        </row>
        <row r="136">
          <cell r="H136">
            <v>798.28440000000001</v>
          </cell>
          <cell r="I136">
            <v>234750.58600000001</v>
          </cell>
        </row>
        <row r="137">
          <cell r="H137">
            <v>798.28440000000001</v>
          </cell>
          <cell r="I137">
            <v>287466.41159999999</v>
          </cell>
        </row>
        <row r="138">
          <cell r="H138">
            <v>827.87439999999992</v>
          </cell>
          <cell r="I138">
            <v>229464.71119999999</v>
          </cell>
        </row>
        <row r="139">
          <cell r="H139">
            <v>1160.3584000000001</v>
          </cell>
          <cell r="I139">
            <v>377313.5552</v>
          </cell>
        </row>
        <row r="140">
          <cell r="H140">
            <v>827.87439999999992</v>
          </cell>
          <cell r="I140">
            <v>276759.18</v>
          </cell>
        </row>
        <row r="141">
          <cell r="H141">
            <v>723.8252</v>
          </cell>
          <cell r="I141">
            <v>219373.4056</v>
          </cell>
        </row>
        <row r="142">
          <cell r="H142">
            <v>798.28440000000001</v>
          </cell>
          <cell r="I142">
            <v>230216.21919999999</v>
          </cell>
        </row>
        <row r="143">
          <cell r="H143">
            <v>1238.5835999999999</v>
          </cell>
          <cell r="I143">
            <v>410932.67319999996</v>
          </cell>
        </row>
        <row r="144">
          <cell r="H144">
            <v>723.8252</v>
          </cell>
          <cell r="I144">
            <v>214341.3364</v>
          </cell>
        </row>
        <row r="145">
          <cell r="H145">
            <v>977.86879999999996</v>
          </cell>
          <cell r="I145">
            <v>248274.31359999999</v>
          </cell>
        </row>
        <row r="146">
          <cell r="H146">
            <v>1093.0008</v>
          </cell>
          <cell r="I146">
            <v>390494.27120000002</v>
          </cell>
        </row>
        <row r="147">
          <cell r="H147">
            <v>927.83479999999997</v>
          </cell>
          <cell r="I147">
            <v>293876.27480000001</v>
          </cell>
        </row>
        <row r="148">
          <cell r="H148">
            <v>701.65959999999995</v>
          </cell>
          <cell r="I148">
            <v>204286.66679999998</v>
          </cell>
        </row>
        <row r="149">
          <cell r="H149">
            <v>680.56999999999994</v>
          </cell>
          <cell r="I149">
            <v>230154.52999999997</v>
          </cell>
        </row>
        <row r="150">
          <cell r="H150">
            <v>723.93280000000004</v>
          </cell>
          <cell r="I150">
            <v>228170.02560000002</v>
          </cell>
        </row>
        <row r="151">
          <cell r="H151">
            <v>649.79639999999995</v>
          </cell>
          <cell r="I151">
            <v>205085.40479999999</v>
          </cell>
        </row>
        <row r="152">
          <cell r="H152">
            <v>649.79639999999995</v>
          </cell>
          <cell r="I152">
            <v>177555.06399999998</v>
          </cell>
        </row>
        <row r="153">
          <cell r="H153">
            <v>785.48</v>
          </cell>
          <cell r="I153">
            <v>217748.48000000001</v>
          </cell>
        </row>
        <row r="154">
          <cell r="H154">
            <v>785.48</v>
          </cell>
          <cell r="I154">
            <v>247739.44</v>
          </cell>
        </row>
        <row r="155">
          <cell r="H155">
            <v>1615.2912000000001</v>
          </cell>
          <cell r="I155">
            <v>484458.03040000005</v>
          </cell>
        </row>
        <row r="156">
          <cell r="H156">
            <v>1132.0595999999998</v>
          </cell>
          <cell r="I156">
            <v>356506.36999999994</v>
          </cell>
        </row>
        <row r="157">
          <cell r="H157">
            <v>720.38200000000006</v>
          </cell>
          <cell r="I157">
            <v>197869.36400000003</v>
          </cell>
        </row>
        <row r="158">
          <cell r="H158">
            <v>733.18639999999994</v>
          </cell>
          <cell r="I158">
            <v>236608.95279999997</v>
          </cell>
        </row>
        <row r="159">
          <cell r="H159">
            <v>782.25200000000007</v>
          </cell>
          <cell r="I159">
            <v>208930.81200000001</v>
          </cell>
        </row>
        <row r="160">
          <cell r="H160">
            <v>798.28440000000001</v>
          </cell>
          <cell r="I160">
            <v>263123.42080000002</v>
          </cell>
        </row>
        <row r="161">
          <cell r="H161">
            <v>1057.9232</v>
          </cell>
          <cell r="I161">
            <v>286433.57279999997</v>
          </cell>
        </row>
        <row r="162">
          <cell r="H162">
            <v>723.8252</v>
          </cell>
          <cell r="I162">
            <v>229581.7836</v>
          </cell>
        </row>
        <row r="163">
          <cell r="H163">
            <v>798.28440000000001</v>
          </cell>
          <cell r="I163">
            <v>252053.0264</v>
          </cell>
        </row>
        <row r="164">
          <cell r="H164">
            <v>794.51840000000004</v>
          </cell>
          <cell r="I164">
            <v>244820.66720000003</v>
          </cell>
        </row>
        <row r="165">
          <cell r="H165">
            <v>794.51840000000004</v>
          </cell>
          <cell r="I165">
            <v>241620.48320000002</v>
          </cell>
        </row>
        <row r="166">
          <cell r="H166">
            <v>782.25200000000007</v>
          </cell>
          <cell r="I166">
            <v>235762.34000000003</v>
          </cell>
        </row>
        <row r="167">
          <cell r="H167">
            <v>785.48</v>
          </cell>
          <cell r="I167">
            <v>236639.56</v>
          </cell>
        </row>
        <row r="168">
          <cell r="H168">
            <v>923.20799999999997</v>
          </cell>
          <cell r="I168">
            <v>294807.64799999999</v>
          </cell>
        </row>
        <row r="169">
          <cell r="H169">
            <v>923.20799999999997</v>
          </cell>
          <cell r="I169">
            <v>293828.68799999997</v>
          </cell>
        </row>
        <row r="170">
          <cell r="H170">
            <v>1434.0927999999999</v>
          </cell>
          <cell r="I170">
            <v>412856.56159999996</v>
          </cell>
        </row>
        <row r="171">
          <cell r="H171">
            <v>782.25200000000007</v>
          </cell>
          <cell r="I171">
            <v>224076.83600000001</v>
          </cell>
        </row>
        <row r="172">
          <cell r="H172">
            <v>781.0684</v>
          </cell>
          <cell r="I172">
            <v>258015.61439999999</v>
          </cell>
        </row>
        <row r="173">
          <cell r="H173">
            <v>618.37720000000002</v>
          </cell>
          <cell r="I173">
            <v>153466.71240000002</v>
          </cell>
        </row>
        <row r="174">
          <cell r="H174">
            <v>923.20799999999997</v>
          </cell>
          <cell r="I174">
            <v>261871.696</v>
          </cell>
        </row>
        <row r="175">
          <cell r="H175">
            <v>781.0684</v>
          </cell>
          <cell r="I175">
            <v>210038.6992</v>
          </cell>
        </row>
        <row r="176">
          <cell r="H176">
            <v>781.0684</v>
          </cell>
          <cell r="I176">
            <v>210824.0576</v>
          </cell>
        </row>
        <row r="177">
          <cell r="H177">
            <v>781.0684</v>
          </cell>
          <cell r="I177">
            <v>249075.6568</v>
          </cell>
        </row>
        <row r="178">
          <cell r="H178">
            <v>697.89359999999999</v>
          </cell>
          <cell r="I178">
            <v>219865.76079999999</v>
          </cell>
        </row>
        <row r="179">
          <cell r="H179">
            <v>670.88599999999997</v>
          </cell>
          <cell r="I179">
            <v>204292.49399999998</v>
          </cell>
        </row>
        <row r="180">
          <cell r="H180">
            <v>782.25200000000007</v>
          </cell>
          <cell r="I180">
            <v>261579.89200000002</v>
          </cell>
        </row>
        <row r="181">
          <cell r="H181">
            <v>743.40840000000003</v>
          </cell>
          <cell r="I181">
            <v>222867.42080000002</v>
          </cell>
        </row>
        <row r="182">
          <cell r="H182">
            <v>923.20799999999997</v>
          </cell>
          <cell r="I182">
            <v>291494.36</v>
          </cell>
        </row>
        <row r="183">
          <cell r="H183">
            <v>923.20799999999997</v>
          </cell>
          <cell r="I183">
            <v>296483.14399999997</v>
          </cell>
        </row>
        <row r="184">
          <cell r="H184">
            <v>1769.4819999999997</v>
          </cell>
          <cell r="I184">
            <v>532877.38399999996</v>
          </cell>
        </row>
        <row r="185">
          <cell r="H185">
            <v>410.70920000000001</v>
          </cell>
          <cell r="I185">
            <v>117564.0716</v>
          </cell>
        </row>
        <row r="186">
          <cell r="H186">
            <v>1200.82</v>
          </cell>
          <cell r="I186">
            <v>317196.39999999997</v>
          </cell>
        </row>
        <row r="187">
          <cell r="H187">
            <v>800.96</v>
          </cell>
          <cell r="I187">
            <v>264142.16000000003</v>
          </cell>
        </row>
        <row r="188">
          <cell r="H188">
            <v>827.87439999999992</v>
          </cell>
          <cell r="I188">
            <v>222947.20879999999</v>
          </cell>
        </row>
        <row r="189">
          <cell r="H189">
            <v>775.6884</v>
          </cell>
          <cell r="I189">
            <v>250312.5344</v>
          </cell>
        </row>
        <row r="190">
          <cell r="H190">
            <v>775.6884</v>
          </cell>
          <cell r="I190">
            <v>246050.40400000001</v>
          </cell>
        </row>
        <row r="191">
          <cell r="H191">
            <v>1604.7463999999998</v>
          </cell>
          <cell r="I191">
            <v>529317.28319999995</v>
          </cell>
        </row>
        <row r="192">
          <cell r="H192">
            <v>587.2808</v>
          </cell>
          <cell r="I192">
            <v>169158.29440000001</v>
          </cell>
        </row>
        <row r="193">
          <cell r="H193">
            <v>756.21280000000002</v>
          </cell>
          <cell r="I193">
            <v>206958.712</v>
          </cell>
        </row>
        <row r="194">
          <cell r="H194">
            <v>743.0856</v>
          </cell>
          <cell r="I194">
            <v>206445.42319999999</v>
          </cell>
        </row>
        <row r="195">
          <cell r="H195">
            <v>827.87439999999992</v>
          </cell>
          <cell r="I195">
            <v>239341.58079999997</v>
          </cell>
        </row>
        <row r="196">
          <cell r="H196">
            <v>1160.3584000000001</v>
          </cell>
          <cell r="I196">
            <v>398903.42240000004</v>
          </cell>
        </row>
        <row r="197">
          <cell r="H197">
            <v>743.0856</v>
          </cell>
          <cell r="I197">
            <v>210745.16639999999</v>
          </cell>
        </row>
        <row r="198">
          <cell r="H198">
            <v>1160.3584000000001</v>
          </cell>
          <cell r="I198">
            <v>331154.87840000005</v>
          </cell>
        </row>
        <row r="199">
          <cell r="H199">
            <v>625.80160000000001</v>
          </cell>
          <cell r="I199">
            <v>204434.6784</v>
          </cell>
        </row>
        <row r="200">
          <cell r="H200">
            <v>756.21280000000002</v>
          </cell>
          <cell r="I200">
            <v>189194.30720000001</v>
          </cell>
        </row>
        <row r="201">
          <cell r="H201">
            <v>625.80160000000001</v>
          </cell>
          <cell r="I201">
            <v>204027.0912</v>
          </cell>
        </row>
        <row r="202">
          <cell r="H202">
            <v>1238.5835999999999</v>
          </cell>
          <cell r="I202">
            <v>400865.91599999997</v>
          </cell>
        </row>
        <row r="203">
          <cell r="H203">
            <v>713.71079999999995</v>
          </cell>
          <cell r="I203">
            <v>217787.71039999998</v>
          </cell>
        </row>
        <row r="204">
          <cell r="H204">
            <v>763.20680000000004</v>
          </cell>
          <cell r="I204">
            <v>219630.90120000002</v>
          </cell>
        </row>
        <row r="205">
          <cell r="H205">
            <v>798.49959999999987</v>
          </cell>
          <cell r="I205">
            <v>244624.87199999997</v>
          </cell>
        </row>
        <row r="206">
          <cell r="H206">
            <v>618.37720000000002</v>
          </cell>
          <cell r="I206">
            <v>163162.8792</v>
          </cell>
        </row>
        <row r="207">
          <cell r="H207">
            <v>1479.7152000000001</v>
          </cell>
          <cell r="I207">
            <v>401302.81920000003</v>
          </cell>
        </row>
        <row r="208">
          <cell r="H208">
            <v>1603.9931999999999</v>
          </cell>
          <cell r="I208">
            <v>538271.73560000001</v>
          </cell>
        </row>
        <row r="209">
          <cell r="H209">
            <v>1615.2912000000001</v>
          </cell>
          <cell r="I209">
            <v>461464.99200000003</v>
          </cell>
        </row>
        <row r="210">
          <cell r="H210">
            <v>784.1887999999999</v>
          </cell>
          <cell r="I210">
            <v>275812.49280000001</v>
          </cell>
        </row>
        <row r="211">
          <cell r="H211">
            <v>720.38200000000006</v>
          </cell>
          <cell r="I211">
            <v>216552.71200000003</v>
          </cell>
        </row>
        <row r="212">
          <cell r="H212">
            <v>1596.3536000000001</v>
          </cell>
          <cell r="I212">
            <v>495570.44480000006</v>
          </cell>
        </row>
        <row r="213">
          <cell r="H213">
            <v>1121.9451999999999</v>
          </cell>
          <cell r="I213">
            <v>388656.80639999994</v>
          </cell>
        </row>
        <row r="214">
          <cell r="H214">
            <v>1596.3536000000001</v>
          </cell>
          <cell r="I214">
            <v>495024.09120000002</v>
          </cell>
        </row>
        <row r="215">
          <cell r="H215">
            <v>1596.3536000000001</v>
          </cell>
          <cell r="I215">
            <v>526947.16320000007</v>
          </cell>
        </row>
        <row r="216">
          <cell r="H216">
            <v>1273.8763999999999</v>
          </cell>
          <cell r="I216">
            <v>427236.09959999996</v>
          </cell>
        </row>
        <row r="217">
          <cell r="H217">
            <v>966.57079999999996</v>
          </cell>
          <cell r="I217">
            <v>327044.36839999998</v>
          </cell>
        </row>
        <row r="218">
          <cell r="H218">
            <v>1357.1587999999999</v>
          </cell>
          <cell r="I218">
            <v>385447.68719999999</v>
          </cell>
        </row>
        <row r="219">
          <cell r="H219">
            <v>1343.386</v>
          </cell>
          <cell r="I219">
            <v>401894.81799999997</v>
          </cell>
        </row>
        <row r="220">
          <cell r="H220">
            <v>758.68760000000009</v>
          </cell>
          <cell r="I220">
            <v>264275.78240000003</v>
          </cell>
        </row>
        <row r="221">
          <cell r="H221">
            <v>789.24599999999987</v>
          </cell>
          <cell r="I221">
            <v>231348.92799999996</v>
          </cell>
        </row>
        <row r="222">
          <cell r="H222">
            <v>789.24599999999987</v>
          </cell>
          <cell r="I222">
            <v>264238.94999999995</v>
          </cell>
        </row>
        <row r="223">
          <cell r="H223">
            <v>733.18639999999994</v>
          </cell>
          <cell r="I223">
            <v>217357.63279999999</v>
          </cell>
        </row>
        <row r="224">
          <cell r="H224">
            <v>1611.8480000000002</v>
          </cell>
          <cell r="I224">
            <v>482404.31200000003</v>
          </cell>
        </row>
        <row r="225">
          <cell r="H225">
            <v>789.24599999999987</v>
          </cell>
          <cell r="I225">
            <v>228937.89599999995</v>
          </cell>
        </row>
        <row r="226">
          <cell r="H226">
            <v>1611.8480000000002</v>
          </cell>
          <cell r="I226">
            <v>498994.03200000006</v>
          </cell>
        </row>
        <row r="227">
          <cell r="H227">
            <v>789.24599999999987</v>
          </cell>
          <cell r="I227">
            <v>256376.27599999995</v>
          </cell>
        </row>
        <row r="228">
          <cell r="H228">
            <v>794.51840000000004</v>
          </cell>
          <cell r="I228">
            <v>255243.10879999999</v>
          </cell>
        </row>
        <row r="229">
          <cell r="H229">
            <v>1611.8480000000002</v>
          </cell>
          <cell r="I229">
            <v>506786.66400000005</v>
          </cell>
        </row>
        <row r="230">
          <cell r="H230">
            <v>789.24599999999987</v>
          </cell>
          <cell r="I230">
            <v>233172.48999999996</v>
          </cell>
        </row>
        <row r="231">
          <cell r="H231">
            <v>794.51840000000004</v>
          </cell>
          <cell r="I231">
            <v>233834.00480000002</v>
          </cell>
        </row>
        <row r="232">
          <cell r="H232">
            <v>1611.8480000000002</v>
          </cell>
          <cell r="I232">
            <v>523373.44800000009</v>
          </cell>
        </row>
        <row r="233">
          <cell r="H233">
            <v>789.24599999999987</v>
          </cell>
          <cell r="I233">
            <v>228872.91199999995</v>
          </cell>
        </row>
        <row r="234">
          <cell r="H234">
            <v>794.51840000000004</v>
          </cell>
          <cell r="I234">
            <v>208655.6704</v>
          </cell>
        </row>
        <row r="235">
          <cell r="H235">
            <v>1111.7231999999999</v>
          </cell>
          <cell r="I235">
            <v>322952.55839999998</v>
          </cell>
        </row>
        <row r="236">
          <cell r="H236">
            <v>785.48</v>
          </cell>
          <cell r="I236">
            <v>216826</v>
          </cell>
        </row>
        <row r="237">
          <cell r="H237">
            <v>1058.2459999999999</v>
          </cell>
          <cell r="I237">
            <v>298730.40399999998</v>
          </cell>
        </row>
        <row r="238">
          <cell r="H238">
            <v>791.72079999999994</v>
          </cell>
          <cell r="I238">
            <v>230495.00639999998</v>
          </cell>
        </row>
        <row r="239">
          <cell r="H239">
            <v>1068.5755999999999</v>
          </cell>
          <cell r="I239">
            <v>346048.04079999996</v>
          </cell>
        </row>
        <row r="240">
          <cell r="H240">
            <v>1325.3091999999999</v>
          </cell>
          <cell r="I240">
            <v>377043.5956</v>
          </cell>
        </row>
        <row r="241">
          <cell r="H241">
            <v>1273.8763999999999</v>
          </cell>
          <cell r="I241">
            <v>413761.70639999997</v>
          </cell>
        </row>
        <row r="242">
          <cell r="H242">
            <v>798.49959999999987</v>
          </cell>
          <cell r="I242">
            <v>212644.39479999998</v>
          </cell>
        </row>
        <row r="243">
          <cell r="H243">
            <v>798.49959999999987</v>
          </cell>
          <cell r="I243">
            <v>250415.38199999995</v>
          </cell>
        </row>
        <row r="244">
          <cell r="H244">
            <v>798.49959999999987</v>
          </cell>
          <cell r="I244">
            <v>219252.89199999996</v>
          </cell>
        </row>
        <row r="245">
          <cell r="H245">
            <v>1058.2459999999999</v>
          </cell>
          <cell r="I245">
            <v>264011.69799999997</v>
          </cell>
        </row>
        <row r="246">
          <cell r="H246">
            <v>618.16200000000003</v>
          </cell>
          <cell r="I246">
            <v>211406.86800000002</v>
          </cell>
        </row>
        <row r="247">
          <cell r="H247">
            <v>1273.8763999999999</v>
          </cell>
          <cell r="I247">
            <v>396330.29079999996</v>
          </cell>
        </row>
        <row r="248">
          <cell r="H248">
            <v>798.49959999999987</v>
          </cell>
          <cell r="I248">
            <v>227072.87839999996</v>
          </cell>
        </row>
        <row r="249">
          <cell r="H249">
            <v>798.49959999999987</v>
          </cell>
          <cell r="I249">
            <v>276323.86559999996</v>
          </cell>
        </row>
        <row r="250">
          <cell r="H250">
            <v>798.49959999999987</v>
          </cell>
          <cell r="I250">
            <v>230943.37959999996</v>
          </cell>
        </row>
        <row r="251">
          <cell r="H251">
            <v>1058.2459999999999</v>
          </cell>
          <cell r="I251">
            <v>315382.11</v>
          </cell>
        </row>
        <row r="252">
          <cell r="H252">
            <v>1273.5536</v>
          </cell>
          <cell r="I252">
            <v>372016.56160000002</v>
          </cell>
        </row>
        <row r="253">
          <cell r="H253">
            <v>798.49959999999987</v>
          </cell>
          <cell r="I253">
            <v>237680.87519999995</v>
          </cell>
        </row>
        <row r="254">
          <cell r="H254">
            <v>798.49959999999987</v>
          </cell>
          <cell r="I254">
            <v>234032.88399999996</v>
          </cell>
        </row>
        <row r="255">
          <cell r="H255">
            <v>798.28440000000001</v>
          </cell>
          <cell r="I255">
            <v>273165.57680000004</v>
          </cell>
        </row>
        <row r="256">
          <cell r="H256">
            <v>1057.9232</v>
          </cell>
          <cell r="I256">
            <v>271227.49439999997</v>
          </cell>
        </row>
        <row r="257">
          <cell r="H257">
            <v>1273.5536</v>
          </cell>
          <cell r="I257">
            <v>349865.22239999997</v>
          </cell>
        </row>
        <row r="258">
          <cell r="H258">
            <v>618.16200000000003</v>
          </cell>
          <cell r="I258">
            <v>199730.734</v>
          </cell>
        </row>
        <row r="259">
          <cell r="H259">
            <v>1273.5536</v>
          </cell>
          <cell r="I259">
            <v>338482.45439999999</v>
          </cell>
        </row>
        <row r="260">
          <cell r="H260">
            <v>1057.9232</v>
          </cell>
          <cell r="I260">
            <v>351304.57759999996</v>
          </cell>
        </row>
        <row r="261">
          <cell r="H261">
            <v>1273.5536</v>
          </cell>
          <cell r="I261">
            <v>338472.13279999996</v>
          </cell>
        </row>
        <row r="262">
          <cell r="H262">
            <v>798.28440000000001</v>
          </cell>
          <cell r="I262">
            <v>212916.35680000001</v>
          </cell>
        </row>
        <row r="263">
          <cell r="H263">
            <v>1057.9232</v>
          </cell>
          <cell r="I263">
            <v>308660.80319999997</v>
          </cell>
        </row>
        <row r="264">
          <cell r="H264">
            <v>606.32600000000002</v>
          </cell>
          <cell r="I264">
            <v>147343.69400000002</v>
          </cell>
        </row>
        <row r="265">
          <cell r="H265">
            <v>1273.5536</v>
          </cell>
          <cell r="I265">
            <v>448574.6704</v>
          </cell>
        </row>
        <row r="266">
          <cell r="H266">
            <v>798.28440000000001</v>
          </cell>
          <cell r="I266">
            <v>255337.89800000002</v>
          </cell>
        </row>
        <row r="267">
          <cell r="H267">
            <v>598.5788</v>
          </cell>
          <cell r="I267">
            <v>175773.58559999999</v>
          </cell>
        </row>
        <row r="268">
          <cell r="H268">
            <v>1238.5835999999999</v>
          </cell>
          <cell r="I268">
            <v>322610.73919999995</v>
          </cell>
        </row>
        <row r="269">
          <cell r="H269">
            <v>794.51840000000004</v>
          </cell>
          <cell r="I269">
            <v>279191.25599999999</v>
          </cell>
        </row>
        <row r="270">
          <cell r="H270">
            <v>1013.2692</v>
          </cell>
          <cell r="I270">
            <v>287996.52960000001</v>
          </cell>
        </row>
        <row r="271">
          <cell r="H271">
            <v>1074.7087999999999</v>
          </cell>
          <cell r="I271">
            <v>365868.77759999997</v>
          </cell>
        </row>
        <row r="272">
          <cell r="H272">
            <v>789.24599999999987</v>
          </cell>
          <cell r="I272">
            <v>199216.40399999995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D1" zoomScale="102" zoomScaleNormal="102" workbookViewId="0">
      <pane ySplit="5" topLeftCell="A53" activePane="bottomLeft" state="frozen"/>
      <selection pane="bottomLeft" activeCell="L54" sqref="L54"/>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L3" s="40"/>
      <c r="V3" s="6">
        <f>COUNTIF(V6:V272, "Canada")</f>
        <v>7</v>
      </c>
      <c r="W3" s="14"/>
    </row>
    <row r="4" spans="2:27" ht="15" customHeight="1" x14ac:dyDescent="0.3">
      <c r="B4" s="35" t="s">
        <v>528</v>
      </c>
      <c r="C4" s="35"/>
      <c r="D4" s="35"/>
      <c r="E4" s="35"/>
      <c r="F4" s="35"/>
      <c r="G4" s="35"/>
      <c r="H4" s="35"/>
      <c r="I4" s="35"/>
      <c r="J4" s="35"/>
      <c r="L4" s="35" t="s">
        <v>529</v>
      </c>
      <c r="M4" s="35"/>
      <c r="N4" s="35"/>
      <c r="O4" s="35"/>
      <c r="P4" s="35"/>
      <c r="Q4" s="35"/>
      <c r="R4" s="35"/>
      <c r="S4" s="35"/>
      <c r="T4" s="35"/>
      <c r="U4" s="35"/>
      <c r="V4" s="35"/>
      <c r="W4" s="35"/>
      <c r="X4" s="35"/>
      <c r="Y4" s="35"/>
      <c r="Z4" s="35"/>
      <c r="AA4" s="35"/>
    </row>
    <row r="5" spans="2:27" ht="13.8"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14" sqref="C14"/>
    </sheetView>
  </sheetViews>
  <sheetFormatPr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36" t="s">
        <v>551</v>
      </c>
      <c r="C6" s="25"/>
      <c r="D6" s="24"/>
    </row>
    <row r="7" spans="2:4" ht="12" x14ac:dyDescent="0.2">
      <c r="B7" s="27" t="s">
        <v>553</v>
      </c>
      <c r="C7" s="25" t="s">
        <v>554</v>
      </c>
      <c r="D7" s="24"/>
    </row>
    <row r="8" spans="2:4" ht="12" x14ac:dyDescent="0.2">
      <c r="B8" s="23" t="s">
        <v>37</v>
      </c>
      <c r="C8" s="25" t="s">
        <v>554</v>
      </c>
      <c r="D8" s="24"/>
    </row>
    <row r="9" spans="2:4" ht="12" x14ac:dyDescent="0.2">
      <c r="B9" s="23" t="s">
        <v>26</v>
      </c>
      <c r="C9" s="25" t="s">
        <v>555</v>
      </c>
      <c r="D9" s="24"/>
    </row>
    <row r="11" spans="2:4" ht="12" x14ac:dyDescent="0.25">
      <c r="B11" s="37" t="s">
        <v>552</v>
      </c>
    </row>
    <row r="12" spans="2:4" x14ac:dyDescent="0.2">
      <c r="B12" s="27" t="s">
        <v>553</v>
      </c>
      <c r="C12" s="27" t="s">
        <v>556</v>
      </c>
    </row>
    <row r="13" spans="2:4" x14ac:dyDescent="0.2">
      <c r="B13" s="27" t="s">
        <v>37</v>
      </c>
      <c r="C13" s="27" t="s">
        <v>556</v>
      </c>
    </row>
    <row r="14" spans="2:4" x14ac:dyDescent="0.2">
      <c r="B14" s="27" t="s">
        <v>26</v>
      </c>
      <c r="C14" s="27" t="s">
        <v>523</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M32"/>
  <sheetViews>
    <sheetView zoomScale="90" zoomScaleNormal="90" workbookViewId="0">
      <selection activeCell="L25" sqref="L25"/>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13" ht="15.6" x14ac:dyDescent="0.2">
      <c r="B1" s="21" t="s">
        <v>527</v>
      </c>
    </row>
    <row r="2" spans="2:13" ht="12" x14ac:dyDescent="0.2">
      <c r="B2" s="22" t="s">
        <v>535</v>
      </c>
    </row>
    <row r="4" spans="2:13" ht="12" x14ac:dyDescent="0.25">
      <c r="B4" s="28" t="s">
        <v>546</v>
      </c>
    </row>
    <row r="5" spans="2:13" ht="12" x14ac:dyDescent="0.25">
      <c r="B5" s="28" t="s">
        <v>542</v>
      </c>
      <c r="C5" s="33"/>
      <c r="D5" s="33"/>
    </row>
    <row r="6" spans="2:13" ht="12" x14ac:dyDescent="0.2">
      <c r="B6" s="34" t="s">
        <v>547</v>
      </c>
      <c r="C6" s="25"/>
      <c r="D6" s="24"/>
    </row>
    <row r="7" spans="2:13" ht="12" x14ac:dyDescent="0.25">
      <c r="B7" s="28" t="s">
        <v>543</v>
      </c>
      <c r="C7" s="25"/>
      <c r="D7" s="24"/>
    </row>
    <row r="8" spans="2:13" ht="12" x14ac:dyDescent="0.2">
      <c r="B8" s="23"/>
      <c r="C8" s="25"/>
      <c r="D8" s="24"/>
    </row>
    <row r="9" spans="2:13" x14ac:dyDescent="0.2">
      <c r="C9" s="27" t="s">
        <v>557</v>
      </c>
      <c r="M9" s="27" t="s">
        <v>558</v>
      </c>
    </row>
    <row r="31" spans="3:3" x14ac:dyDescent="0.2">
      <c r="C31" s="27" t="s">
        <v>559</v>
      </c>
    </row>
    <row r="32" spans="3:3" x14ac:dyDescent="0.2">
      <c r="C32" s="27" t="s">
        <v>560</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N8"/>
  <sheetViews>
    <sheetView workbookViewId="0">
      <selection activeCell="M11" sqref="M11"/>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14" ht="15.6" x14ac:dyDescent="0.2">
      <c r="B1" s="21" t="s">
        <v>527</v>
      </c>
    </row>
    <row r="2" spans="2:14" ht="12" x14ac:dyDescent="0.2">
      <c r="B2" s="22" t="s">
        <v>536</v>
      </c>
    </row>
    <row r="4" spans="2:14" ht="12" x14ac:dyDescent="0.25">
      <c r="B4" s="28" t="s">
        <v>548</v>
      </c>
    </row>
    <row r="5" spans="2:14" ht="12" x14ac:dyDescent="0.25">
      <c r="B5" s="28"/>
      <c r="C5" s="33"/>
      <c r="D5" s="33"/>
    </row>
    <row r="7" spans="2:14" x14ac:dyDescent="0.2">
      <c r="M7" s="27" t="s">
        <v>561</v>
      </c>
      <c r="N7" s="11">
        <v>0.95108737700000001</v>
      </c>
    </row>
    <row r="8" spans="2:14" x14ac:dyDescent="0.2">
      <c r="M8" s="27" t="s">
        <v>562</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3"/>
  <sheetViews>
    <sheetView workbookViewId="0">
      <selection activeCell="E21" sqref="E21"/>
    </sheetView>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10" ht="15.6" x14ac:dyDescent="0.2">
      <c r="B1" s="21" t="s">
        <v>527</v>
      </c>
    </row>
    <row r="2" spans="2:10" ht="12" x14ac:dyDescent="0.2">
      <c r="B2" s="22" t="s">
        <v>537</v>
      </c>
    </row>
    <row r="4" spans="2:10" ht="12" x14ac:dyDescent="0.25">
      <c r="B4" s="28" t="s">
        <v>545</v>
      </c>
    </row>
    <row r="5" spans="2:10" ht="12" x14ac:dyDescent="0.25">
      <c r="B5" s="28" t="s">
        <v>538</v>
      </c>
      <c r="C5" s="33"/>
      <c r="D5" s="33"/>
    </row>
    <row r="6" spans="2:10" ht="12" x14ac:dyDescent="0.25">
      <c r="B6" s="28"/>
      <c r="C6" s="33"/>
      <c r="D6" s="33"/>
    </row>
    <row r="7" spans="2:10" ht="12" x14ac:dyDescent="0.25">
      <c r="B7" s="28"/>
      <c r="C7" s="38" t="s">
        <v>25</v>
      </c>
      <c r="D7" s="38" t="s">
        <v>565</v>
      </c>
      <c r="E7" s="37" t="s">
        <v>564</v>
      </c>
    </row>
    <row r="8" spans="2:10" ht="14.4" x14ac:dyDescent="0.3">
      <c r="C8" s="3" t="s">
        <v>5</v>
      </c>
      <c r="D8" s="27">
        <v>177</v>
      </c>
      <c r="E8" s="27">
        <f>D8/($D$16)</f>
        <v>0.90769230769230769</v>
      </c>
      <c r="J8" s="26"/>
    </row>
    <row r="9" spans="2:10" ht="14.4" x14ac:dyDescent="0.3">
      <c r="C9" s="3" t="s">
        <v>9</v>
      </c>
      <c r="D9" s="27">
        <v>2</v>
      </c>
      <c r="E9" s="27">
        <f t="shared" ref="E9:E15" si="0">D9/($D$16)</f>
        <v>1.0256410256410256E-2</v>
      </c>
      <c r="J9" s="26"/>
    </row>
    <row r="10" spans="2:10" ht="14.4" x14ac:dyDescent="0.3">
      <c r="C10" s="3" t="s">
        <v>7</v>
      </c>
      <c r="D10" s="27">
        <v>2</v>
      </c>
      <c r="E10" s="27">
        <f t="shared" si="0"/>
        <v>1.0256410256410256E-2</v>
      </c>
      <c r="J10" s="26"/>
    </row>
    <row r="11" spans="2:10" ht="14.4" x14ac:dyDescent="0.3">
      <c r="C11" s="3" t="s">
        <v>6</v>
      </c>
      <c r="D11" s="27">
        <v>4</v>
      </c>
      <c r="E11" s="27">
        <f t="shared" si="0"/>
        <v>2.0512820512820513E-2</v>
      </c>
      <c r="J11" s="26"/>
    </row>
    <row r="12" spans="2:10" ht="14.4" x14ac:dyDescent="0.3">
      <c r="B12" s="28"/>
      <c r="C12" s="3" t="s">
        <v>8</v>
      </c>
      <c r="D12" s="27">
        <v>1</v>
      </c>
      <c r="E12" s="27">
        <f t="shared" si="0"/>
        <v>5.1282051282051282E-3</v>
      </c>
      <c r="J12" s="26"/>
    </row>
    <row r="13" spans="2:10" ht="14.4" x14ac:dyDescent="0.3">
      <c r="C13" s="3" t="s">
        <v>10</v>
      </c>
      <c r="D13" s="27">
        <v>1</v>
      </c>
      <c r="E13" s="27">
        <f t="shared" si="0"/>
        <v>5.1282051282051282E-3</v>
      </c>
      <c r="J13" s="26"/>
    </row>
    <row r="14" spans="2:10" ht="14.4" x14ac:dyDescent="0.3">
      <c r="C14" s="3" t="s">
        <v>11</v>
      </c>
      <c r="D14" s="27">
        <v>1</v>
      </c>
      <c r="E14" s="27">
        <f t="shared" si="0"/>
        <v>5.1282051282051282E-3</v>
      </c>
      <c r="J14" s="26"/>
    </row>
    <row r="15" spans="2:10" ht="14.4" x14ac:dyDescent="0.3">
      <c r="C15" s="3" t="s">
        <v>490</v>
      </c>
      <c r="D15" s="27">
        <v>7</v>
      </c>
      <c r="E15" s="27">
        <f t="shared" si="0"/>
        <v>3.5897435897435895E-2</v>
      </c>
      <c r="J15" s="26"/>
    </row>
    <row r="16" spans="2:10" ht="14.4" x14ac:dyDescent="0.3">
      <c r="C16" s="39" t="s">
        <v>563</v>
      </c>
      <c r="D16" s="27">
        <f>SUM(D8:D15)</f>
        <v>195</v>
      </c>
      <c r="E16" s="27">
        <f>SUM(E8:E15)</f>
        <v>0.99999999999999989</v>
      </c>
      <c r="J16" s="26"/>
    </row>
    <row r="17" spans="3:10" ht="14.4" x14ac:dyDescent="0.3">
      <c r="C17"/>
      <c r="J17" s="26"/>
    </row>
    <row r="18" spans="3:10" ht="14.4" x14ac:dyDescent="0.3">
      <c r="C18"/>
      <c r="J18" s="26"/>
    </row>
    <row r="19" spans="3:10" ht="14.4" x14ac:dyDescent="0.3">
      <c r="C19"/>
      <c r="J19" s="26"/>
    </row>
    <row r="20" spans="3:10" ht="14.4" x14ac:dyDescent="0.3">
      <c r="C20"/>
      <c r="J20" s="26"/>
    </row>
    <row r="21" spans="3:10" ht="14.4" x14ac:dyDescent="0.3">
      <c r="C21"/>
      <c r="J21" s="26"/>
    </row>
    <row r="22" spans="3:10" ht="14.4" x14ac:dyDescent="0.3">
      <c r="C22"/>
      <c r="J22" s="26"/>
    </row>
    <row r="23" spans="3:10" ht="14.4" x14ac:dyDescent="0.3">
      <c r="C23"/>
      <c r="J23" s="26"/>
    </row>
    <row r="24" spans="3:10" ht="14.4" x14ac:dyDescent="0.3">
      <c r="C24"/>
      <c r="J24" s="26"/>
    </row>
    <row r="25" spans="3:10" ht="14.4" x14ac:dyDescent="0.3">
      <c r="C25"/>
      <c r="J25" s="26"/>
    </row>
    <row r="26" spans="3:10" ht="14.4" x14ac:dyDescent="0.3">
      <c r="C26"/>
      <c r="J26" s="26"/>
    </row>
    <row r="27" spans="3:10" ht="14.4" x14ac:dyDescent="0.3">
      <c r="C27"/>
      <c r="J27" s="26"/>
    </row>
    <row r="28" spans="3:10" ht="14.4" x14ac:dyDescent="0.3">
      <c r="C28"/>
      <c r="J28" s="26"/>
    </row>
    <row r="29" spans="3:10" ht="14.4" x14ac:dyDescent="0.3">
      <c r="C29"/>
      <c r="J29" s="26"/>
    </row>
    <row r="30" spans="3:10" ht="14.4" x14ac:dyDescent="0.3">
      <c r="C30"/>
      <c r="J30" s="26"/>
    </row>
    <row r="31" spans="3:10" ht="14.4" x14ac:dyDescent="0.3">
      <c r="C31"/>
      <c r="J31" s="26"/>
    </row>
    <row r="32" spans="3:10" ht="14.4" x14ac:dyDescent="0.3">
      <c r="C32"/>
      <c r="J32" s="26"/>
    </row>
    <row r="33" spans="3:10" ht="14.4" x14ac:dyDescent="0.3">
      <c r="C33"/>
      <c r="J33" s="26"/>
    </row>
    <row r="34" spans="3:10" ht="14.4" x14ac:dyDescent="0.3">
      <c r="C34"/>
      <c r="J34" s="26"/>
    </row>
    <row r="35" spans="3:10" ht="14.4" x14ac:dyDescent="0.3">
      <c r="C35"/>
      <c r="J35" s="26"/>
    </row>
    <row r="36" spans="3:10" ht="14.4" x14ac:dyDescent="0.3">
      <c r="C36"/>
      <c r="J36" s="26"/>
    </row>
    <row r="37" spans="3:10" ht="14.4" x14ac:dyDescent="0.3">
      <c r="C37"/>
      <c r="J37" s="26"/>
    </row>
    <row r="38" spans="3:10" ht="14.4" x14ac:dyDescent="0.3">
      <c r="C38"/>
      <c r="J38" s="26"/>
    </row>
    <row r="39" spans="3:10" ht="14.4" x14ac:dyDescent="0.3">
      <c r="C39"/>
      <c r="J39" s="26"/>
    </row>
    <row r="40" spans="3:10" ht="14.4" x14ac:dyDescent="0.3">
      <c r="C40"/>
      <c r="J40" s="26"/>
    </row>
    <row r="41" spans="3:10" ht="14.4" x14ac:dyDescent="0.3">
      <c r="C41"/>
      <c r="J41" s="26"/>
    </row>
    <row r="42" spans="3:10" ht="14.4" x14ac:dyDescent="0.3">
      <c r="C42"/>
      <c r="J42" s="26"/>
    </row>
    <row r="43" spans="3:10" ht="14.4" x14ac:dyDescent="0.3">
      <c r="C43"/>
      <c r="J43" s="26"/>
    </row>
    <row r="44" spans="3:10" ht="14.4" x14ac:dyDescent="0.3">
      <c r="C44"/>
      <c r="J44" s="26"/>
    </row>
    <row r="45" spans="3:10" ht="14.4" x14ac:dyDescent="0.3">
      <c r="C45"/>
      <c r="J45" s="26"/>
    </row>
    <row r="46" spans="3:10" ht="14.4" x14ac:dyDescent="0.3">
      <c r="C46"/>
      <c r="J46" s="26"/>
    </row>
    <row r="47" spans="3:10" ht="14.4" x14ac:dyDescent="0.3">
      <c r="C47"/>
      <c r="J47" s="26"/>
    </row>
    <row r="48" spans="3:10" ht="14.4" x14ac:dyDescent="0.3">
      <c r="C48"/>
      <c r="J48" s="26"/>
    </row>
    <row r="49" spans="3:10" ht="14.4" x14ac:dyDescent="0.3">
      <c r="C49"/>
      <c r="J49" s="26"/>
    </row>
    <row r="50" spans="3:10" ht="14.4" x14ac:dyDescent="0.3">
      <c r="C50"/>
      <c r="J50" s="26"/>
    </row>
    <row r="51" spans="3:10" ht="14.4" x14ac:dyDescent="0.3">
      <c r="C51"/>
      <c r="J51" s="26"/>
    </row>
    <row r="52" spans="3:10" ht="14.4" x14ac:dyDescent="0.3">
      <c r="C52"/>
      <c r="J52" s="26"/>
    </row>
    <row r="53" spans="3:10" ht="14.4" x14ac:dyDescent="0.3">
      <c r="C53"/>
      <c r="J53" s="26"/>
    </row>
    <row r="54" spans="3:10" ht="14.4" x14ac:dyDescent="0.3">
      <c r="C54"/>
      <c r="J54" s="26"/>
    </row>
    <row r="55" spans="3:10" ht="14.4" x14ac:dyDescent="0.3">
      <c r="C55"/>
      <c r="J55" s="26"/>
    </row>
    <row r="56" spans="3:10" ht="14.4" x14ac:dyDescent="0.3">
      <c r="C56"/>
      <c r="J56" s="26"/>
    </row>
    <row r="57" spans="3:10" ht="14.4" x14ac:dyDescent="0.3">
      <c r="C57"/>
      <c r="J57" s="26"/>
    </row>
    <row r="58" spans="3:10" ht="14.4" x14ac:dyDescent="0.3">
      <c r="C58"/>
      <c r="J58" s="26"/>
    </row>
    <row r="59" spans="3:10" ht="14.4" x14ac:dyDescent="0.3">
      <c r="C59"/>
      <c r="J59" s="26"/>
    </row>
    <row r="60" spans="3:10" ht="14.4" x14ac:dyDescent="0.3">
      <c r="C60"/>
      <c r="J60" s="26"/>
    </row>
    <row r="61" spans="3:10" ht="14.4" x14ac:dyDescent="0.3">
      <c r="C61"/>
      <c r="J61" s="26"/>
    </row>
    <row r="62" spans="3:10" ht="14.4" x14ac:dyDescent="0.3">
      <c r="C62"/>
      <c r="J62" s="26"/>
    </row>
    <row r="63" spans="3:10" ht="14.4" x14ac:dyDescent="0.3">
      <c r="C63"/>
      <c r="J63" s="26"/>
    </row>
    <row r="64" spans="3:10" ht="14.4" x14ac:dyDescent="0.3">
      <c r="C64"/>
      <c r="J64" s="26"/>
    </row>
    <row r="65" spans="3:10" ht="14.4" x14ac:dyDescent="0.3">
      <c r="C65"/>
      <c r="J65" s="26"/>
    </row>
    <row r="66" spans="3:10" ht="14.4" x14ac:dyDescent="0.3">
      <c r="C66"/>
      <c r="J66" s="26"/>
    </row>
    <row r="67" spans="3:10" ht="14.4" x14ac:dyDescent="0.3">
      <c r="C67"/>
      <c r="J67" s="26"/>
    </row>
    <row r="68" spans="3:10" ht="14.4" x14ac:dyDescent="0.3">
      <c r="C68"/>
      <c r="J68" s="26"/>
    </row>
    <row r="69" spans="3:10" ht="14.4" x14ac:dyDescent="0.3">
      <c r="C69"/>
      <c r="J69" s="26"/>
    </row>
    <row r="70" spans="3:10" ht="14.4" x14ac:dyDescent="0.3">
      <c r="C70"/>
      <c r="J70" s="26"/>
    </row>
    <row r="71" spans="3:10" ht="14.4" x14ac:dyDescent="0.3">
      <c r="C71"/>
      <c r="J71" s="26"/>
    </row>
    <row r="72" spans="3:10" ht="14.4" x14ac:dyDescent="0.3">
      <c r="C72"/>
      <c r="J72" s="26"/>
    </row>
    <row r="73" spans="3:10" ht="14.4" x14ac:dyDescent="0.3">
      <c r="C73"/>
      <c r="J73" s="26"/>
    </row>
    <row r="74" spans="3:10" ht="14.4" x14ac:dyDescent="0.3">
      <c r="C74"/>
      <c r="J74" s="26"/>
    </row>
    <row r="75" spans="3:10" ht="14.4" x14ac:dyDescent="0.3">
      <c r="C75"/>
      <c r="J75" s="26"/>
    </row>
    <row r="76" spans="3:10" ht="14.4" x14ac:dyDescent="0.3">
      <c r="C76"/>
      <c r="J76" s="26"/>
    </row>
    <row r="77" spans="3:10" ht="14.4" x14ac:dyDescent="0.3">
      <c r="C77"/>
      <c r="J77" s="26"/>
    </row>
    <row r="78" spans="3:10" ht="14.4" x14ac:dyDescent="0.3">
      <c r="C78"/>
      <c r="J78" s="26"/>
    </row>
    <row r="79" spans="3:10" ht="14.4" x14ac:dyDescent="0.3">
      <c r="C79"/>
      <c r="J79" s="26"/>
    </row>
    <row r="80" spans="3:10" ht="14.4" x14ac:dyDescent="0.3">
      <c r="C80"/>
      <c r="J80" s="26"/>
    </row>
    <row r="81" spans="3:10" ht="14.4" x14ac:dyDescent="0.3">
      <c r="C81"/>
      <c r="J81" s="26"/>
    </row>
    <row r="82" spans="3:10" ht="14.4" x14ac:dyDescent="0.3">
      <c r="C82"/>
      <c r="J82" s="26"/>
    </row>
    <row r="83" spans="3:10" ht="14.4" x14ac:dyDescent="0.3">
      <c r="C83"/>
      <c r="J83" s="26"/>
    </row>
    <row r="84" spans="3:10" ht="14.4" x14ac:dyDescent="0.3">
      <c r="C84"/>
      <c r="J84" s="26"/>
    </row>
    <row r="85" spans="3:10" ht="14.4" x14ac:dyDescent="0.3">
      <c r="C85"/>
      <c r="J85" s="26"/>
    </row>
    <row r="86" spans="3:10" ht="14.4" x14ac:dyDescent="0.3">
      <c r="C86"/>
      <c r="J86" s="26"/>
    </row>
    <row r="87" spans="3:10" ht="14.4" x14ac:dyDescent="0.3">
      <c r="C87"/>
      <c r="J87" s="26"/>
    </row>
    <row r="88" spans="3:10" ht="14.4" x14ac:dyDescent="0.3">
      <c r="C88"/>
      <c r="J88" s="26"/>
    </row>
    <row r="89" spans="3:10" ht="14.4" x14ac:dyDescent="0.3">
      <c r="C89"/>
      <c r="J89" s="26"/>
    </row>
    <row r="90" spans="3:10" ht="14.4" x14ac:dyDescent="0.3">
      <c r="C90"/>
      <c r="J90" s="26"/>
    </row>
    <row r="91" spans="3:10" ht="14.4" x14ac:dyDescent="0.3">
      <c r="C91"/>
      <c r="J91" s="26"/>
    </row>
    <row r="92" spans="3:10" ht="14.4" x14ac:dyDescent="0.3">
      <c r="C92"/>
      <c r="J92" s="26"/>
    </row>
    <row r="93" spans="3:10" ht="14.4" x14ac:dyDescent="0.3">
      <c r="C93"/>
      <c r="J93" s="26"/>
    </row>
    <row r="94" spans="3:10" ht="14.4" x14ac:dyDescent="0.3">
      <c r="C94"/>
      <c r="J94" s="26"/>
    </row>
    <row r="95" spans="3:10" ht="14.4" x14ac:dyDescent="0.3">
      <c r="C95"/>
      <c r="J95" s="26"/>
    </row>
    <row r="96" spans="3:10" ht="14.4" x14ac:dyDescent="0.3">
      <c r="C96"/>
      <c r="J96" s="26"/>
    </row>
    <row r="97" spans="3:10" ht="14.4" x14ac:dyDescent="0.3">
      <c r="C97"/>
      <c r="J97" s="26"/>
    </row>
    <row r="98" spans="3:10" ht="14.4" x14ac:dyDescent="0.3">
      <c r="C98"/>
      <c r="J98" s="26"/>
    </row>
    <row r="99" spans="3:10" ht="14.4" x14ac:dyDescent="0.3">
      <c r="C99"/>
      <c r="J99" s="26"/>
    </row>
    <row r="100" spans="3:10" ht="14.4" x14ac:dyDescent="0.3">
      <c r="C100"/>
      <c r="J100" s="26"/>
    </row>
    <row r="101" spans="3:10" ht="14.4" x14ac:dyDescent="0.3">
      <c r="C101"/>
      <c r="J101" s="26"/>
    </row>
    <row r="102" spans="3:10" ht="14.4" x14ac:dyDescent="0.3">
      <c r="C102"/>
      <c r="J102" s="26"/>
    </row>
    <row r="103" spans="3:10" ht="14.4" x14ac:dyDescent="0.3">
      <c r="C103"/>
      <c r="J103" s="26"/>
    </row>
    <row r="104" spans="3:10" ht="14.4" x14ac:dyDescent="0.3">
      <c r="C104"/>
      <c r="J104" s="26"/>
    </row>
    <row r="105" spans="3:10" ht="14.4" x14ac:dyDescent="0.3">
      <c r="C105"/>
      <c r="J105" s="26"/>
    </row>
    <row r="106" spans="3:10" ht="14.4" x14ac:dyDescent="0.3">
      <c r="C106"/>
      <c r="J106" s="26"/>
    </row>
    <row r="107" spans="3:10" ht="14.4" x14ac:dyDescent="0.3">
      <c r="C107"/>
      <c r="J107" s="26"/>
    </row>
    <row r="108" spans="3:10" ht="14.4" x14ac:dyDescent="0.3">
      <c r="C108"/>
      <c r="J108" s="26"/>
    </row>
    <row r="109" spans="3:10" ht="14.4" x14ac:dyDescent="0.3">
      <c r="C109"/>
      <c r="J109" s="26"/>
    </row>
    <row r="110" spans="3:10" ht="14.4" x14ac:dyDescent="0.3">
      <c r="C110"/>
      <c r="J110" s="26"/>
    </row>
    <row r="111" spans="3:10" ht="14.4" x14ac:dyDescent="0.3">
      <c r="C111"/>
      <c r="J111" s="26"/>
    </row>
    <row r="112" spans="3:10" ht="14.4" x14ac:dyDescent="0.3">
      <c r="C112"/>
      <c r="J112" s="26"/>
    </row>
    <row r="113" spans="3:10" ht="14.4" x14ac:dyDescent="0.3">
      <c r="C113"/>
      <c r="J113" s="26"/>
    </row>
    <row r="114" spans="3:10" ht="14.4" x14ac:dyDescent="0.3">
      <c r="C114"/>
      <c r="J114" s="26"/>
    </row>
    <row r="115" spans="3:10" ht="14.4" x14ac:dyDescent="0.3">
      <c r="C115"/>
      <c r="J115" s="26"/>
    </row>
    <row r="116" spans="3:10" ht="14.4" x14ac:dyDescent="0.3">
      <c r="C116"/>
      <c r="J116" s="26"/>
    </row>
    <row r="117" spans="3:10" ht="14.4" x14ac:dyDescent="0.3">
      <c r="C117"/>
      <c r="J117" s="26"/>
    </row>
    <row r="118" spans="3:10" ht="14.4" x14ac:dyDescent="0.3">
      <c r="C118"/>
      <c r="J118" s="26"/>
    </row>
    <row r="119" spans="3:10" ht="14.4" x14ac:dyDescent="0.3">
      <c r="C119"/>
      <c r="J119" s="26"/>
    </row>
    <row r="120" spans="3:10" ht="14.4" x14ac:dyDescent="0.3">
      <c r="C120"/>
      <c r="J120" s="26"/>
    </row>
    <row r="121" spans="3:10" ht="14.4" x14ac:dyDescent="0.3">
      <c r="C121"/>
      <c r="J121" s="26"/>
    </row>
    <row r="122" spans="3:10" ht="14.4" x14ac:dyDescent="0.3">
      <c r="C122"/>
      <c r="J122" s="26"/>
    </row>
    <row r="123" spans="3:10" ht="14.4" x14ac:dyDescent="0.3">
      <c r="C123"/>
      <c r="J123" s="26"/>
    </row>
    <row r="124" spans="3:10" ht="14.4" x14ac:dyDescent="0.3">
      <c r="C124"/>
      <c r="J124" s="26"/>
    </row>
    <row r="125" spans="3:10" ht="14.4" x14ac:dyDescent="0.3">
      <c r="C125"/>
      <c r="J125" s="26"/>
    </row>
    <row r="126" spans="3:10" ht="14.4" x14ac:dyDescent="0.3">
      <c r="C126"/>
      <c r="J126" s="26"/>
    </row>
    <row r="127" spans="3:10" ht="14.4" x14ac:dyDescent="0.3">
      <c r="C127"/>
      <c r="J127" s="26"/>
    </row>
    <row r="128" spans="3:10" ht="14.4" x14ac:dyDescent="0.3">
      <c r="C128"/>
      <c r="J128" s="26"/>
    </row>
    <row r="129" spans="3:10" ht="14.4" x14ac:dyDescent="0.3">
      <c r="C129"/>
      <c r="J129" s="26"/>
    </row>
    <row r="130" spans="3:10" ht="14.4" x14ac:dyDescent="0.3">
      <c r="C130"/>
      <c r="J130" s="26"/>
    </row>
    <row r="131" spans="3:10" ht="14.4" x14ac:dyDescent="0.3">
      <c r="C131"/>
      <c r="J131" s="26"/>
    </row>
    <row r="132" spans="3:10" ht="14.4" x14ac:dyDescent="0.3">
      <c r="C132"/>
      <c r="J132" s="26"/>
    </row>
    <row r="133" spans="3:10" ht="14.4" x14ac:dyDescent="0.3">
      <c r="C133"/>
      <c r="J133" s="26"/>
    </row>
    <row r="134" spans="3:10" ht="14.4" x14ac:dyDescent="0.3">
      <c r="C134"/>
      <c r="J134" s="26"/>
    </row>
    <row r="135" spans="3:10" ht="14.4" x14ac:dyDescent="0.3">
      <c r="C135"/>
      <c r="J135" s="26"/>
    </row>
    <row r="136" spans="3:10" ht="14.4" x14ac:dyDescent="0.3">
      <c r="C136"/>
      <c r="J136" s="26"/>
    </row>
    <row r="137" spans="3:10" ht="14.4" x14ac:dyDescent="0.3">
      <c r="C137"/>
      <c r="J137" s="26"/>
    </row>
    <row r="138" spans="3:10" ht="14.4" x14ac:dyDescent="0.3">
      <c r="C138"/>
      <c r="J138" s="26"/>
    </row>
    <row r="139" spans="3:10" ht="14.4" x14ac:dyDescent="0.3">
      <c r="C139"/>
      <c r="J139" s="26"/>
    </row>
    <row r="140" spans="3:10" ht="14.4" x14ac:dyDescent="0.3">
      <c r="C140"/>
      <c r="J140" s="26"/>
    </row>
    <row r="141" spans="3:10" ht="14.4" x14ac:dyDescent="0.3">
      <c r="C141"/>
      <c r="J141" s="26"/>
    </row>
    <row r="142" spans="3:10" ht="14.4" x14ac:dyDescent="0.3">
      <c r="C142"/>
      <c r="J142" s="26"/>
    </row>
    <row r="143" spans="3:10" ht="14.4" x14ac:dyDescent="0.3">
      <c r="C143"/>
      <c r="J143" s="26"/>
    </row>
    <row r="144" spans="3:10" ht="14.4" x14ac:dyDescent="0.3">
      <c r="C144"/>
      <c r="J144" s="26"/>
    </row>
    <row r="145" spans="3:10" ht="14.4" x14ac:dyDescent="0.3">
      <c r="C145"/>
      <c r="J145" s="26"/>
    </row>
    <row r="146" spans="3:10" ht="14.4" x14ac:dyDescent="0.3">
      <c r="C146"/>
      <c r="J146" s="26"/>
    </row>
    <row r="147" spans="3:10" ht="14.4" x14ac:dyDescent="0.3">
      <c r="C147"/>
      <c r="J147" s="26"/>
    </row>
    <row r="148" spans="3:10" ht="14.4" x14ac:dyDescent="0.3">
      <c r="C148"/>
      <c r="J148" s="26"/>
    </row>
    <row r="149" spans="3:10" ht="14.4" x14ac:dyDescent="0.3">
      <c r="C149"/>
      <c r="J149" s="26"/>
    </row>
    <row r="150" spans="3:10" ht="14.4" x14ac:dyDescent="0.3">
      <c r="C150"/>
      <c r="J150" s="26"/>
    </row>
    <row r="151" spans="3:10" ht="14.4" x14ac:dyDescent="0.3">
      <c r="C151"/>
      <c r="J151" s="26"/>
    </row>
    <row r="152" spans="3:10" ht="14.4" x14ac:dyDescent="0.3">
      <c r="C152"/>
      <c r="J152" s="26"/>
    </row>
    <row r="153" spans="3:10" ht="14.4" x14ac:dyDescent="0.3">
      <c r="C153"/>
      <c r="J153" s="26"/>
    </row>
    <row r="154" spans="3:10" ht="14.4" x14ac:dyDescent="0.3">
      <c r="C154"/>
      <c r="J154" s="26"/>
    </row>
    <row r="155" spans="3:10" ht="14.4" x14ac:dyDescent="0.3">
      <c r="C155"/>
      <c r="J155" s="26"/>
    </row>
    <row r="156" spans="3:10" ht="14.4" x14ac:dyDescent="0.3">
      <c r="C156"/>
      <c r="J156" s="26"/>
    </row>
    <row r="157" spans="3:10" ht="14.4" x14ac:dyDescent="0.3">
      <c r="C157"/>
      <c r="J157" s="26"/>
    </row>
    <row r="158" spans="3:10" ht="14.4" x14ac:dyDescent="0.3">
      <c r="C158"/>
      <c r="J158" s="26"/>
    </row>
    <row r="159" spans="3:10" ht="14.4" x14ac:dyDescent="0.3">
      <c r="C159"/>
      <c r="J159" s="26"/>
    </row>
    <row r="160" spans="3:10" ht="14.4" x14ac:dyDescent="0.3">
      <c r="C160"/>
      <c r="J160" s="26"/>
    </row>
    <row r="161" spans="3:10" ht="14.4" x14ac:dyDescent="0.3">
      <c r="C161"/>
      <c r="J161" s="26"/>
    </row>
    <row r="162" spans="3:10" ht="14.4" x14ac:dyDescent="0.3">
      <c r="C162"/>
      <c r="J162" s="26"/>
    </row>
    <row r="163" spans="3:10" ht="14.4" x14ac:dyDescent="0.3">
      <c r="C163"/>
      <c r="J163" s="26"/>
    </row>
    <row r="164" spans="3:10" ht="14.4" x14ac:dyDescent="0.3">
      <c r="C164"/>
      <c r="J164" s="26"/>
    </row>
    <row r="165" spans="3:10" ht="14.4" x14ac:dyDescent="0.3">
      <c r="C165"/>
      <c r="J165" s="26"/>
    </row>
    <row r="166" spans="3:10" ht="14.4" x14ac:dyDescent="0.3">
      <c r="C166"/>
      <c r="J166" s="26"/>
    </row>
    <row r="167" spans="3:10" ht="14.4" x14ac:dyDescent="0.3">
      <c r="C167"/>
      <c r="J167" s="26"/>
    </row>
    <row r="168" spans="3:10" ht="14.4" x14ac:dyDescent="0.3">
      <c r="C168"/>
      <c r="J168" s="26"/>
    </row>
    <row r="169" spans="3:10" ht="14.4" x14ac:dyDescent="0.3">
      <c r="C169"/>
      <c r="J169" s="26"/>
    </row>
    <row r="170" spans="3:10" ht="14.4" x14ac:dyDescent="0.3">
      <c r="C170"/>
    </row>
    <row r="171" spans="3:10" ht="14.4" x14ac:dyDescent="0.3">
      <c r="C171"/>
    </row>
    <row r="172" spans="3:10" ht="14.4" x14ac:dyDescent="0.3">
      <c r="C172"/>
    </row>
    <row r="173" spans="3:10" ht="14.4" x14ac:dyDescent="0.3">
      <c r="C173"/>
    </row>
    <row r="174" spans="3:10" ht="14.4" x14ac:dyDescent="0.3">
      <c r="C174"/>
    </row>
    <row r="175" spans="3:10" ht="14.4" x14ac:dyDescent="0.3">
      <c r="C175"/>
    </row>
    <row r="176" spans="3:10"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I10" sqref="I10"/>
    </sheetView>
  </sheetViews>
  <sheetFormatPr defaultRowHeight="11.4" x14ac:dyDescent="0.2"/>
  <cols>
    <col min="1" max="1" width="2" style="27" customWidth="1"/>
    <col min="2" max="2" width="7" style="27" customWidth="1"/>
    <col min="3" max="3" width="11.88671875" style="27" bestFit="1" customWidth="1"/>
    <col min="4" max="4" width="15.77734375" style="27" bestFit="1" customWidth="1"/>
    <col min="5" max="16384" width="8.88671875" style="27"/>
  </cols>
  <sheetData>
    <row r="1" spans="2:8" ht="15.6" x14ac:dyDescent="0.2">
      <c r="B1" s="21" t="s">
        <v>527</v>
      </c>
    </row>
    <row r="2" spans="2:8" ht="12" x14ac:dyDescent="0.2">
      <c r="B2" s="22" t="s">
        <v>539</v>
      </c>
    </row>
    <row r="4" spans="2:8" ht="12" x14ac:dyDescent="0.2">
      <c r="B4" s="22" t="s">
        <v>549</v>
      </c>
    </row>
    <row r="5" spans="2:8" ht="12" x14ac:dyDescent="0.25">
      <c r="B5" s="27" t="s">
        <v>540</v>
      </c>
    </row>
    <row r="6" spans="2:8" ht="12" x14ac:dyDescent="0.2">
      <c r="B6" s="25"/>
      <c r="C6" s="33"/>
      <c r="D6" s="33"/>
    </row>
    <row r="7" spans="2:8" ht="14.4" x14ac:dyDescent="0.3">
      <c r="B7" s="27" t="s">
        <v>566</v>
      </c>
      <c r="C7" s="41">
        <f>AVERAGE('365RE'!$I$6:$I$272)</f>
        <v>281171.90150112362</v>
      </c>
      <c r="H7" s="26"/>
    </row>
    <row r="8" spans="2:8" ht="14.4" x14ac:dyDescent="0.3">
      <c r="B8" s="27" t="s">
        <v>567</v>
      </c>
      <c r="C8" s="41">
        <f>MEDIAN('365RE'!$I$6:$I$272)</f>
        <v>249075.6568</v>
      </c>
      <c r="H8" s="26"/>
    </row>
    <row r="9" spans="2:8" ht="14.4" x14ac:dyDescent="0.3">
      <c r="B9" s="27" t="s">
        <v>568</v>
      </c>
      <c r="C9" s="41">
        <f>_xlfn.MODE.SNGL('365RE'!$I$6:$I$272)</f>
        <v>460001.25599999994</v>
      </c>
      <c r="H9" s="26"/>
    </row>
    <row r="10" spans="2:8" ht="14.4" x14ac:dyDescent="0.3">
      <c r="B10" s="27" t="s">
        <v>569</v>
      </c>
      <c r="C10" s="27">
        <f>SKEW('365RE'!I6:I272)</f>
        <v>1.0960149435317852</v>
      </c>
      <c r="H10" s="26"/>
    </row>
    <row r="11" spans="2:8" ht="14.4" x14ac:dyDescent="0.3">
      <c r="B11" s="27" t="s">
        <v>570</v>
      </c>
      <c r="C11" s="27">
        <f>_xlfn.VAR.S('365RE'!I6:I272)</f>
        <v>7942217700.9209938</v>
      </c>
      <c r="H11" s="26"/>
    </row>
    <row r="12" spans="2:8" ht="14.4" x14ac:dyDescent="0.3">
      <c r="B12" s="27" t="s">
        <v>571</v>
      </c>
      <c r="C12" s="27">
        <f>SQRT(C11)</f>
        <v>89119.120849125262</v>
      </c>
      <c r="H12" s="26"/>
    </row>
    <row r="13" spans="2:8" ht="14.4" x14ac:dyDescent="0.3">
      <c r="H13" s="26"/>
    </row>
    <row r="14" spans="2:8" ht="14.4" x14ac:dyDescent="0.3">
      <c r="B14" s="27" t="s">
        <v>572</v>
      </c>
      <c r="H14" s="26"/>
    </row>
    <row r="15" spans="2:8" ht="14.4" x14ac:dyDescent="0.3">
      <c r="H15" s="26"/>
    </row>
    <row r="16" spans="2:8"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disablePrompts="1"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B6" sqref="B6:G9"/>
    </sheetView>
  </sheetViews>
  <sheetFormatPr defaultRowHeight="11.4" x14ac:dyDescent="0.2"/>
  <cols>
    <col min="1" max="1" width="2" style="27" customWidth="1"/>
    <col min="2" max="2" width="19" style="27" customWidth="1"/>
    <col min="3" max="3" width="8.88671875" style="27" bestFit="1" customWidth="1"/>
    <col min="4" max="16384" width="8.88671875" style="27"/>
  </cols>
  <sheetData>
    <row r="1" spans="2:3" ht="15.6" x14ac:dyDescent="0.2">
      <c r="B1" s="21" t="s">
        <v>527</v>
      </c>
    </row>
    <row r="2" spans="2:3" ht="12" x14ac:dyDescent="0.2">
      <c r="B2" s="22" t="s">
        <v>541</v>
      </c>
    </row>
    <row r="4" spans="2:3" ht="12" x14ac:dyDescent="0.25">
      <c r="B4" s="28" t="s">
        <v>550</v>
      </c>
    </row>
    <row r="6" spans="2:3" ht="12" x14ac:dyDescent="0.25">
      <c r="B6" s="28" t="s">
        <v>573</v>
      </c>
      <c r="C6" s="27">
        <f>_xlfn.COVARIANCE.S('[1]365RE'!$H$6:$H$272,'[1]365RE'!$I$6:$I$272)</f>
        <v>24147721.725818869</v>
      </c>
    </row>
    <row r="7" spans="2:3" ht="12" x14ac:dyDescent="0.25">
      <c r="B7" s="28" t="s">
        <v>561</v>
      </c>
      <c r="C7" s="27">
        <f>CORREL('[1]365RE'!$H$6:$H$272,'[1]365RE'!$I$6:$I$272)</f>
        <v>0.95108737743161964</v>
      </c>
    </row>
    <row r="9" spans="2:3" x14ac:dyDescent="0.2">
      <c r="B9" s="27" t="s">
        <v>574</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Trung</cp:lastModifiedBy>
  <dcterms:created xsi:type="dcterms:W3CDTF">2017-06-08T15:05:34Z</dcterms:created>
  <dcterms:modified xsi:type="dcterms:W3CDTF">2023-01-22T16:01:49Z</dcterms:modified>
</cp:coreProperties>
</file>