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andemonium\Desktop\PORTAFOLIO\2\Riesgos\"/>
    </mc:Choice>
  </mc:AlternateContent>
  <bookViews>
    <workbookView xWindow="0" yWindow="0" windowWidth="20490" windowHeight="7665"/>
  </bookViews>
  <sheets>
    <sheet name="Registro de Riesgos" sheetId="1" r:id="rId1"/>
    <sheet name="Parámetros" sheetId="2" r:id="rId2"/>
    <sheet name="Instructivo" sheetId="3" r:id="rId3"/>
  </sheets>
  <calcPr calcId="162913"/>
</workbook>
</file>

<file path=xl/calcChain.xml><?xml version="1.0" encoding="utf-8"?>
<calcChain xmlns="http://schemas.openxmlformats.org/spreadsheetml/2006/main">
  <c r="V20" i="1" l="1"/>
  <c r="V19" i="1" l="1"/>
  <c r="V18" i="1" l="1"/>
  <c r="V17" i="1" l="1"/>
  <c r="V16" i="1"/>
  <c r="V15" i="1" l="1"/>
  <c r="V14" i="1"/>
  <c r="V11" i="1"/>
  <c r="V6" i="1"/>
  <c r="T13" i="1" l="1"/>
  <c r="R13" i="1"/>
  <c r="V13" i="1" l="1"/>
  <c r="W13" i="1" s="1"/>
  <c r="W6" i="1"/>
  <c r="R7" i="1"/>
  <c r="U7" i="1"/>
  <c r="R8" i="1"/>
  <c r="U8" i="1"/>
  <c r="R9" i="1"/>
  <c r="R10" i="1"/>
  <c r="U10" i="1"/>
  <c r="R12" i="1"/>
  <c r="T12" i="1"/>
  <c r="V10" i="1" l="1"/>
  <c r="W10" i="1" s="1"/>
  <c r="V8" i="1"/>
  <c r="W8" i="1" s="1"/>
  <c r="V9" i="1"/>
  <c r="W9" i="1" s="1"/>
  <c r="V12" i="1"/>
  <c r="W12" i="1" s="1"/>
  <c r="V7" i="1"/>
  <c r="W7" i="1" s="1"/>
  <c r="A26" i="3"/>
  <c r="A25" i="3"/>
  <c r="A23" i="3"/>
  <c r="A22" i="3"/>
  <c r="A21" i="3"/>
  <c r="A20" i="3"/>
  <c r="A18" i="3"/>
  <c r="A15" i="3"/>
  <c r="A14" i="3"/>
  <c r="A11" i="3"/>
  <c r="A10" i="3"/>
  <c r="A9" i="3"/>
  <c r="A8" i="3"/>
  <c r="A7" i="3"/>
  <c r="A6" i="3"/>
  <c r="A5" i="3"/>
</calcChain>
</file>

<file path=xl/sharedStrings.xml><?xml version="1.0" encoding="utf-8"?>
<sst xmlns="http://schemas.openxmlformats.org/spreadsheetml/2006/main" count="284" uniqueCount="159">
  <si>
    <t>Elaborado por: www.pmoinformatica.com</t>
  </si>
  <si>
    <t>Descripción del problema</t>
  </si>
  <si>
    <t>Riesgo</t>
  </si>
  <si>
    <t>Causas Raíz</t>
  </si>
  <si>
    <t>Fecha de Identificación</t>
  </si>
  <si>
    <t>Categoría de Riesgo</t>
  </si>
  <si>
    <t>Objetivo de proyecto afectado</t>
  </si>
  <si>
    <t>Tipo de Impacto</t>
  </si>
  <si>
    <t>Probabilidad</t>
  </si>
  <si>
    <t>Valoración de Impacto</t>
  </si>
  <si>
    <t>Probabilidad por Impacto</t>
  </si>
  <si>
    <t>Valoración Global del Riesgo</t>
  </si>
  <si>
    <t>Prioridad</t>
  </si>
  <si>
    <t>Dueño (Owner)</t>
  </si>
  <si>
    <t>Responsable</t>
  </si>
  <si>
    <t>Plan de Respuesta predeterminado</t>
  </si>
  <si>
    <t>Riesgo Residual (Secundario)</t>
  </si>
  <si>
    <t>¿Riesgo Activado?</t>
  </si>
  <si>
    <t>Fecha de Activación</t>
  </si>
  <si>
    <t>Alcance</t>
  </si>
  <si>
    <t>Tiempo</t>
  </si>
  <si>
    <t>Costo</t>
  </si>
  <si>
    <t>Calidad</t>
  </si>
  <si>
    <t>Directo</t>
  </si>
  <si>
    <t>Indirecto</t>
  </si>
  <si>
    <t>Retraso en la planificacion general del proyecto</t>
  </si>
  <si>
    <t>Disconformidad del cliente</t>
  </si>
  <si>
    <t>X</t>
  </si>
  <si>
    <t>Jefe de proyecto</t>
  </si>
  <si>
    <t>Aceptar</t>
  </si>
  <si>
    <t>Evitar</t>
  </si>
  <si>
    <t>Trabajos no programados</t>
  </si>
  <si>
    <t>Condiciones adversas extremas</t>
  </si>
  <si>
    <t>Mitigar</t>
  </si>
  <si>
    <t>Listado de Riesgos: Parámetros de Valoración Global y Prioridad</t>
  </si>
  <si>
    <t>Columna</t>
  </si>
  <si>
    <t>Parámetro</t>
  </si>
  <si>
    <t>Valor</t>
  </si>
  <si>
    <t>Ponderación Alcance</t>
  </si>
  <si>
    <t>Ponderación Tiempo</t>
  </si>
  <si>
    <t>Ponderación Costo</t>
  </si>
  <si>
    <t>Ponderación Calidad</t>
  </si>
  <si>
    <t>Umbral Prioridad Baja</t>
  </si>
  <si>
    <t>Umbral Prioridad Media</t>
  </si>
  <si>
    <t>Umbral Prioridad Alta</t>
  </si>
  <si>
    <t>Listado de Riesgos: Instructivo</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</si>
  <si>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</si>
  <si>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</si>
  <si>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</si>
  <si>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</si>
  <si>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</si>
  <si>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La Fecha (en formato dd/mm/aaaa) en que fue identificado el riesgo por primera vez en el proceso de Gestión de Riesgos. Los riesgos deben identificarse en las etapas de inicio y planeación, que debe ser antes que estos ocurran durante la ejecución.</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</si>
  <si>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</si>
  <si>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</si>
  <si>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marca con una X el objetivo de proyecto afectado entre las siguientes opciones: Alcance, Tiempo, Costo y Calidad. El efecto puede ser adverso si el riesgo es de tipo amenaza (según columna "Tipo") o puede ser positivo si se trata de un riesgo de tipo "Oportunidad".</t>
  </si>
  <si>
    <t>Se marca con una X si el evento de riesgo tiene impacto "Directo" o "Indirecto" sobre el objetivo de proyecto afectado. Impacto directo se refiere a cuando el efecto es inmediato y directamente vinculado con el evento, mientras que los efectos indirectos pueden manifestarse tardíamente o en otras áreas del proyecto.</t>
  </si>
  <si>
    <t>Se determina de forma cualitativa (con base en juicio experto) estableciendo un valor que va del 0 al 1 o de forma porcentual (0% si no existe probabilidad de ocurrencia a 100% si la probabilidad es máxima).</t>
  </si>
  <si>
    <t>Se valora el impacto del riesgo para cada uno de los siguientes objetivos de proyecto: Alcance, Tiempo, Costo y Calidad. Para cada uno se asigna un valor e una escala del 0 al 1, 0 siendo mínimo impacto y 1 máximo impacto. Este valor se asigna de forma cualitativa, con base en el juicio experto de los participantes en la evaluación de los riesgos.</t>
  </si>
  <si>
    <t>Utilizando matrices de probabilidad e impacto se determina la valoración probabilidad e impacto para cada objetivo de proyecto, es decir Alcance, Tiempo, Costo y Calidad. La Matriz de probabilidad e impacto no está incluida en otra plantilla. Una alternativa frente a la matriz de probabilidad e impacto es realizar la multiplicación de la probabilidad por el impacto en cada objetivo. En esta plantilla, la formula está registrada de esta forma.</t>
  </si>
  <si>
    <t>Se calcula a partir de las valoraciones de Probabilidad por Impacto de cada objetivo de Proyecto, aplicando una ponderación que se basa en que objetivo es más importante para cada proyecto. En esta plantilla, el cálculo de la valoración global posee una fórmula que puede parametrizarse en la hoja "Parámetros". Una vez valorados, puede ordenarse del mayor a menor para establecer las prioridades. Asimismo, puede establecerse un umbral para riesgos que no requerirán acción y registrarlos en la lista de observación.</t>
  </si>
  <si>
    <t>El nivel de prioridad puede asignarse a partir de la valoración global, utilizando umbrales para asignarles prioridad Alta, Media y Baja. Por ejemplo, riesgos con más de 0,4 de valoración podrían tener prioridad alta. En la plantilla el cálculo de la Prioridad esta asociado a una formula a partir de la valoración global, y los umbrales pueden ser configurados en la hoja "parámetros".</t>
  </si>
  <si>
    <t>Persona o grupo gerencial que es responsable de asegurar que la probabilidad de ocurrencia e impactos sean minimizados, si se trata de amenazas, o maximizados, si se trata de oportunidad.</t>
  </si>
  <si>
    <t>Persona o grupo gerencia que por lo general puede ser el mismo dueño (owner), sin embargo, el dueño puede delegar esta tarea en otro responsable. Por ejemplo si un ejecutivo (Vicepresidente) es el dueño de un riesgo, este puede delegar la responsabilidad en uno de sus grupos gerenciales.</t>
  </si>
  <si>
    <t>Esta plantilla puede ser usada por una Gerencia de Gestión de Riesgos para definir un catalogo de Riesgos predeterminados, para distribuirlo a todos los equipos de proyecto. La columna se utiliza para definir un Plan de Respuesta Predeterminado o Recomendado. El equipo de Proyecto entonces decidirá cuales riesgos incluidos en el catalogo existen en su proyecto, utilizando las columnas "Estrategia de Respuesta" y "Plan de Respuestas adaptado" (descritas a continuación), en caso que el Plan Recomendado requiera adaptación a la situación especifica.</t>
  </si>
  <si>
    <t>Indicar la estrategia del Plan de respuesta, según las siguientes opciones:
- Para las amenazas: Evitar, Mitigar, Transferir o Aceptar.
- Para las oportunidades: Explotar, Mejorar, Compartir o Aceptar.</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</si>
  <si>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</si>
  <si>
    <t>En los casos que se toman acciones de mitigación o transferencia de un riesgo u oportunidad, pueden surgir riesgos secundarios de esta forma de hacer el trabajo. Estos riesgos también deben ser evaluados o valorados y agregados al listado de riesgo en sus propios renglones. Utilice columna para hacer referencia (usando número de referencia) a estos riesgos en el mismo listado.</t>
  </si>
  <si>
    <t>Se marca con una X si el riesgo anticipado en la etapa de inicio y planeación ha ocurrido durante el proyecto. Esto aplica sólo para los riesgos no mitigados, durante la fase de planeación.</t>
  </si>
  <si>
    <t>La Fecha (en formato dd/mm/aaaa) en que un riesgo previamente identificado desencadeno en un evento. Si se aplicó una adecuada gestión de riesgos del proyecto, la fecha de activación debería ser mucho después que la fecha de identificación.</t>
  </si>
  <si>
    <t>Nro.</t>
  </si>
  <si>
    <t>Pérdida de personal clave</t>
  </si>
  <si>
    <t>Accidentes</t>
  </si>
  <si>
    <t xml:space="preserve">     X</t>
  </si>
  <si>
    <t>Cliente</t>
  </si>
  <si>
    <t xml:space="preserve">    X</t>
  </si>
  <si>
    <t>Problemas con el cliente y problemas en la empresa</t>
  </si>
  <si>
    <t xml:space="preserve">Accidente de un integrante </t>
  </si>
  <si>
    <t>Equipo de proyecto</t>
  </si>
  <si>
    <t xml:space="preserve">      X</t>
  </si>
  <si>
    <t>Media</t>
  </si>
  <si>
    <t>Problemas con los artefactos asignados</t>
  </si>
  <si>
    <t>Plan de Contingencia</t>
  </si>
  <si>
    <t>Plan de Mitigacion</t>
  </si>
  <si>
    <t>Aumentar las horas de trabajo para cumplir con los plazos estipulados</t>
  </si>
  <si>
    <t>Todos los integrantes del proyecto manejan la informacion personal de los demas integrantes para generar canales de comunicación.</t>
  </si>
  <si>
    <t>Utilizar canales de comunicación y generar reuniones para apoyar y promover las actividades del proyecto</t>
  </si>
  <si>
    <t>Utilizar el margen de tiempo ya planificado para gestionar los atrasos del proyecto</t>
  </si>
  <si>
    <t xml:space="preserve">     </t>
  </si>
  <si>
    <t>Problemas con el alcance del proyecto</t>
  </si>
  <si>
    <t xml:space="preserve">Utilizar motor de base de datos Oracle </t>
  </si>
  <si>
    <t>Equipo de proyecto, Cliente</t>
  </si>
  <si>
    <t>Problemas al conseguir un Host con las caracteristicas necesarias para el proyecto</t>
  </si>
  <si>
    <t>Comenzar a buscar distintos servicios para este problema.</t>
  </si>
  <si>
    <t>Depender de otros entregables</t>
  </si>
  <si>
    <t xml:space="preserve"> </t>
  </si>
  <si>
    <t>Buscar un framework que ayude a la integracion de los sistemas</t>
  </si>
  <si>
    <t>Generar comunicación continua y de forma privada para informar la situacion tanto al rol involucrado como al jefe de proyecto</t>
  </si>
  <si>
    <t>Lista de Riesgos</t>
  </si>
  <si>
    <t>Version 1.3</t>
  </si>
  <si>
    <t>Fecha: 24-09-2016</t>
  </si>
  <si>
    <t>Retrasos en la planificación</t>
  </si>
  <si>
    <t>Problemas con el cliente</t>
  </si>
  <si>
    <t>Retraso en la planificación  del proyecto</t>
  </si>
  <si>
    <t>Desvinculación de algún integrante del equipo</t>
  </si>
  <si>
    <t>Mala estimación del alcance del proyecto</t>
  </si>
  <si>
    <t>Retraso en la planificación general del proyecto</t>
  </si>
  <si>
    <t>Errores en la planificación</t>
  </si>
  <si>
    <t>País sísmico y con actividad volcánica</t>
  </si>
  <si>
    <t>Interfaces inapropiadas</t>
  </si>
  <si>
    <t>Desacuerdo con el cliente con los bocetos de las interfaces</t>
  </si>
  <si>
    <t>Problemas con los roles</t>
  </si>
  <si>
    <t>Falta de conocimiento</t>
  </si>
  <si>
    <t>Un integrante del equipo del proyecto no realiza las actividades designadas por inexperiencia</t>
  </si>
  <si>
    <t>Dificultades en la integración</t>
  </si>
  <si>
    <t>Dificultades en la integración de sistemas</t>
  </si>
  <si>
    <t>Desconocimiento al integrar servicios web, archivos planos o mensajería asíncrona</t>
  </si>
  <si>
    <t>Dependencia de otro rol</t>
  </si>
  <si>
    <t>Problemas con los entregables al necesitar un archivo previo para su realización</t>
  </si>
  <si>
    <t>Económico</t>
  </si>
  <si>
    <t>Dueño</t>
  </si>
  <si>
    <t>Estrategia de Respuesta</t>
  </si>
  <si>
    <t>Generar una buena toma de requerimientos, describiéndola detalladamente en la SRS, y que sea firmada y aprobada por el cliente</t>
  </si>
  <si>
    <t>Definir un margen de tiempo en caso de algún retraso en el proyecto</t>
  </si>
  <si>
    <t>Corroborar la documentación de requisitos para evitar trabajos no programados</t>
  </si>
  <si>
    <t>Presentar previamente bocetos de interfaz al cliente y realizar un estudio de mercado al respecto</t>
  </si>
  <si>
    <t>Comunicación continua con los integrantes del proyecto, además se debe verificar que los documentos sean entregados semana a semana</t>
  </si>
  <si>
    <t>Tener autocuidado, prestar atencion en la via publica y a las señales de transito, utilizar los 5 sentidos</t>
  </si>
  <si>
    <t>Conocer con tiempo las tareas que debe realizar para documentarse lo antes posible sobre rol y aporyarse en el equipo de trabajo</t>
  </si>
  <si>
    <t>Se asignará el trabajo de la persona a los integrantes del equipo de proyecto</t>
  </si>
  <si>
    <t>Generar reuniones urgentes con el equipo de proyecto, en el cual se reevaluaran los artefactos y documentos afectados</t>
  </si>
  <si>
    <t>Generar una solicitud de cambios previamente aprobada por el jefe de proyecto</t>
  </si>
  <si>
    <t>Avisar al cliente el suseso, apoyar al afectado entre todos los integrantes del equipo de proyecto</t>
  </si>
  <si>
    <t>Realizar una autocrítica personal y pedir ayuda a los integrantes del equipo de proyecto</t>
  </si>
  <si>
    <t>Contratar el servicio más conocido y con mayor reputacion</t>
  </si>
  <si>
    <t>Generar una reunión urgente con el equipo de proyecto, para solucionar el problema inmediatamente</t>
  </si>
  <si>
    <t>Generar una reunión urgente con el equipo de proyecto, para solucionar el generar una solución inmediata</t>
  </si>
  <si>
    <t>Retrasos en el desarrollo</t>
  </si>
  <si>
    <t>Demora en la programación de los casos de uso escogidos en esta iteración</t>
  </si>
  <si>
    <t>Retrasos en el desarrollo de los casos de uso</t>
  </si>
  <si>
    <t>Alta</t>
  </si>
  <si>
    <t>Se utilizará una semana adicional para terminar el desarrollo de los casos de uso</t>
  </si>
  <si>
    <t>Plan de pruebas</t>
  </si>
  <si>
    <t>Realizar todas las tareas establecidas en la Carta Gantt respecto a las pruebas</t>
  </si>
  <si>
    <t>Realizar todas las tareas establecidas en la Carta Gantt respecto al desarrollo</t>
  </si>
  <si>
    <t>Se utilizará una semana adicional para terminar las pruebas de los casos de uso</t>
  </si>
  <si>
    <t>Problema con adquisicion de host</t>
  </si>
  <si>
    <t>Base de datos</t>
  </si>
  <si>
    <t>Retrasos en la ejecución del plan de prueba</t>
  </si>
  <si>
    <t>Demora en las actividades del plan de prueba producto de retrasos de otras actividades</t>
  </si>
  <si>
    <t>Problemas con la base de datos</t>
  </si>
  <si>
    <t>Problemas de alto o bajo nivel de la base de datos</t>
  </si>
  <si>
    <t>Equpo de proyecto</t>
  </si>
  <si>
    <t>Realizar una buena base de datos, tomando los requerimientos establecidos</t>
  </si>
  <si>
    <t>Modificar la base de datos</t>
  </si>
  <si>
    <t>Cambios de requerimientos</t>
  </si>
  <si>
    <t>Cambios de requerimientos en el proyecto a desarrollar</t>
  </si>
  <si>
    <t>Cambios de requerimientos durante el desarrollo del pryecto</t>
  </si>
  <si>
    <t>Realizar una nueva toma de requerimientos la cual no afecte de la manera negativa al desarrollo del proyecto</t>
  </si>
  <si>
    <t>Realizar una buena toma de requerimientos con el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</si>
</sst>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b/>
      <sz val="28"/>
      <color rgb="FF000000"/>
      <name val="Calibri"/>
    </font>
    <font>
      <b/>
      <sz val="16"/>
      <color rgb="FF1F497D"/>
      <name val="Calibri"/>
    </font>
    <font>
      <sz val="11"/>
      <color rgb="FFFFFFFF"/>
      <name val="Calibri"/>
    </font>
    <font>
      <b/>
      <sz val="14"/>
      <color rgb="FF000000"/>
      <name val="Calibri"/>
      <family val="2"/>
    </font>
    <font>
      <b/>
      <sz val="24"/>
      <color rgb="FF000000"/>
      <name val="Calibri"/>
      <family val="2"/>
    </font>
    <font>
      <b/>
      <sz val="28"/>
      <color rgb="FF000000"/>
      <name val="Calibri"/>
      <family val="2"/>
    </font>
    <font>
      <sz val="11"/>
      <color rgb="FF000000"/>
      <name val="Calibri"/>
      <family val="2"/>
    </font>
    <font>
      <sz val="11"/>
      <color rgb="FFFFFFFF"/>
      <name val="Calibri"/>
      <family val="2"/>
    </font>
  </fonts>
  <fills count="9">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274E13"/>
        <bgColor rgb="FF274E13"/>
      </patternFill>
    </fill>
    <fill>
      <patternFill patternType="solid">
        <fgColor rgb="FF4C1130"/>
        <bgColor rgb="FF4C1130"/>
      </patternFill>
    </fill>
    <fill>
      <patternFill patternType="solid">
        <fgColor rgb="FF7F6000"/>
        <bgColor rgb="FF7F6000"/>
      </patternFill>
    </fill>
    <fill>
      <patternFill patternType="solid">
        <fgColor theme="7" tint="0.59999389629810485"/>
        <bgColor rgb="FFFFFFFF"/>
      </patternFill>
    </fill>
    <fill>
      <patternFill patternType="solid">
        <fgColor rgb="FFFF8181"/>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0">
    <xf numFmtId="0" fontId="0" fillId="0" borderId="0" xfId="0" applyFont="1" applyAlignment="1"/>
    <xf numFmtId="0" fontId="1" fillId="2" borderId="0" xfId="0" applyFont="1" applyFill="1" applyBorder="1"/>
    <xf numFmtId="0" fontId="0" fillId="2" borderId="0" xfId="0" applyFont="1" applyFill="1" applyBorder="1"/>
    <xf numFmtId="0" fontId="2" fillId="2" borderId="0" xfId="0" applyFont="1" applyFill="1" applyBorder="1"/>
    <xf numFmtId="0" fontId="0" fillId="2" borderId="1" xfId="0" applyFont="1" applyFill="1" applyBorder="1" applyAlignment="1">
      <alignment wrapText="1"/>
    </xf>
    <xf numFmtId="0" fontId="0" fillId="2" borderId="1" xfId="0" applyFont="1" applyFill="1" applyBorder="1" applyAlignment="1">
      <alignment wrapText="1"/>
    </xf>
    <xf numFmtId="0" fontId="0" fillId="2" borderId="1" xfId="0" applyFont="1" applyFill="1" applyBorder="1" applyAlignment="1">
      <alignment horizontal="center" wrapText="1"/>
    </xf>
    <xf numFmtId="0" fontId="0" fillId="2" borderId="1" xfId="0" applyFont="1" applyFill="1" applyBorder="1" applyAlignment="1">
      <alignment wrapText="1"/>
    </xf>
    <xf numFmtId="0" fontId="3" fillId="3" borderId="1" xfId="0" applyFont="1" applyFill="1" applyBorder="1"/>
    <xf numFmtId="0" fontId="0"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3" fillId="3" borderId="1" xfId="0" applyFont="1" applyFill="1" applyBorder="1" applyAlignment="1">
      <alignment horizontal="center" wrapText="1"/>
    </xf>
    <xf numFmtId="0" fontId="3" fillId="3" borderId="4" xfId="0" applyFont="1" applyFill="1" applyBorder="1" applyAlignment="1">
      <alignment horizontal="center" wrapText="1"/>
    </xf>
    <xf numFmtId="0" fontId="3" fillId="4" borderId="1" xfId="0" applyFont="1" applyFill="1" applyBorder="1" applyAlignment="1">
      <alignment horizontal="center" wrapText="1"/>
    </xf>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2" borderId="0" xfId="0" applyFont="1" applyFill="1" applyBorder="1"/>
    <xf numFmtId="0" fontId="5" fillId="2" borderId="0" xfId="0" applyFont="1" applyFill="1" applyBorder="1"/>
    <xf numFmtId="0" fontId="6" fillId="2" borderId="0" xfId="0" applyFont="1" applyFill="1" applyBorder="1"/>
    <xf numFmtId="0" fontId="7" fillId="2" borderId="1" xfId="0" applyFont="1" applyFill="1" applyBorder="1" applyAlignment="1">
      <alignment wrapText="1"/>
    </xf>
    <xf numFmtId="14" fontId="0" fillId="2" borderId="1" xfId="0" applyNumberFormat="1" applyFont="1" applyFill="1" applyBorder="1" applyAlignment="1">
      <alignment horizontal="center" wrapText="1"/>
    </xf>
    <xf numFmtId="0" fontId="0" fillId="2" borderId="1" xfId="0" applyFont="1" applyFill="1" applyBorder="1" applyAlignment="1">
      <alignment horizontal="left" wrapText="1"/>
    </xf>
    <xf numFmtId="0" fontId="7" fillId="2" borderId="1" xfId="0" applyFont="1" applyFill="1" applyBorder="1" applyAlignment="1">
      <alignment horizontal="left" wrapText="1"/>
    </xf>
    <xf numFmtId="9" fontId="0" fillId="2" borderId="1" xfId="0" applyNumberFormat="1" applyFont="1" applyFill="1" applyBorder="1" applyAlignment="1">
      <alignment horizontal="center" wrapText="1"/>
    </xf>
    <xf numFmtId="9" fontId="0" fillId="0" borderId="0" xfId="0" applyNumberFormat="1" applyFont="1" applyAlignment="1">
      <alignment horizontal="center"/>
    </xf>
    <xf numFmtId="0" fontId="8" fillId="3" borderId="1" xfId="0" applyFont="1" applyFill="1" applyBorder="1" applyAlignment="1">
      <alignment horizontal="center" wrapText="1"/>
    </xf>
    <xf numFmtId="0" fontId="7" fillId="2" borderId="1" xfId="0" applyFont="1" applyFill="1" applyBorder="1" applyAlignment="1">
      <alignment horizontal="center" wrapText="1"/>
    </xf>
    <xf numFmtId="0" fontId="0" fillId="7" borderId="1" xfId="0" applyFont="1" applyFill="1" applyBorder="1" applyAlignment="1">
      <alignment wrapText="1"/>
    </xf>
    <xf numFmtId="0" fontId="7" fillId="7" borderId="1" xfId="0" applyFont="1" applyFill="1" applyBorder="1" applyAlignment="1">
      <alignment wrapText="1"/>
    </xf>
    <xf numFmtId="14" fontId="0" fillId="7" borderId="1" xfId="0" applyNumberFormat="1" applyFont="1" applyFill="1" applyBorder="1" applyAlignment="1">
      <alignment horizontal="center" wrapText="1"/>
    </xf>
    <xf numFmtId="0" fontId="0" fillId="7" borderId="1" xfId="0" applyFont="1" applyFill="1" applyBorder="1" applyAlignment="1">
      <alignment horizontal="left" wrapText="1"/>
    </xf>
    <xf numFmtId="0" fontId="0" fillId="7" borderId="1" xfId="0" applyFont="1" applyFill="1" applyBorder="1" applyAlignment="1">
      <alignment horizontal="center" wrapText="1"/>
    </xf>
    <xf numFmtId="9" fontId="0" fillId="7" borderId="1" xfId="0" applyNumberFormat="1" applyFont="1" applyFill="1" applyBorder="1" applyAlignment="1">
      <alignment horizontal="center" wrapText="1"/>
    </xf>
    <xf numFmtId="9" fontId="0" fillId="2" borderId="1" xfId="0" applyNumberFormat="1" applyFont="1" applyFill="1" applyBorder="1" applyAlignment="1">
      <alignment wrapText="1"/>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0" fontId="3" fillId="5" borderId="2" xfId="0" applyFont="1" applyFill="1" applyBorder="1" applyAlignment="1">
      <alignment horizontal="center" wrapText="1"/>
    </xf>
    <xf numFmtId="0" fontId="3" fillId="5" borderId="4" xfId="0" applyFont="1" applyFill="1" applyBorder="1" applyAlignment="1">
      <alignment horizontal="center" wrapText="1"/>
    </xf>
    <xf numFmtId="0" fontId="3" fillId="6" borderId="2" xfId="0" applyFont="1" applyFill="1" applyBorder="1" applyAlignment="1">
      <alignment horizontal="center" wrapText="1"/>
    </xf>
    <xf numFmtId="0" fontId="3" fillId="6" borderId="3" xfId="0" applyFont="1" applyFill="1" applyBorder="1" applyAlignment="1">
      <alignment horizontal="center" wrapText="1"/>
    </xf>
    <xf numFmtId="0" fontId="3" fillId="6" borderId="4" xfId="0" applyFont="1" applyFill="1" applyBorder="1" applyAlignment="1">
      <alignment horizontal="center" wrapText="1"/>
    </xf>
    <xf numFmtId="0" fontId="0" fillId="8" borderId="1" xfId="0" applyFont="1" applyFill="1" applyBorder="1" applyAlignment="1">
      <alignment wrapText="1"/>
    </xf>
    <xf numFmtId="14" fontId="0" fillId="8" borderId="1" xfId="0" applyNumberFormat="1" applyFont="1" applyFill="1" applyBorder="1" applyAlignment="1">
      <alignment horizontal="center" wrapText="1"/>
    </xf>
    <xf numFmtId="0" fontId="0" fillId="8" borderId="1" xfId="0" applyFont="1" applyFill="1" applyBorder="1" applyAlignment="1">
      <alignment horizontal="center" wrapText="1"/>
    </xf>
    <xf numFmtId="9" fontId="0" fillId="8" borderId="1" xfId="0" applyNumberFormat="1" applyFont="1" applyFill="1" applyBorder="1" applyAlignment="1">
      <alignment horizontal="center" wrapText="1"/>
    </xf>
    <xf numFmtId="9" fontId="0" fillId="8" borderId="1" xfId="0" applyNumberFormat="1" applyFont="1" applyFill="1" applyBorder="1" applyAlignment="1">
      <alignment wrapText="1"/>
    </xf>
    <xf numFmtId="0" fontId="7" fillId="8" borderId="1" xfId="0" applyFont="1" applyFill="1" applyBorder="1" applyAlignment="1">
      <alignment horizontal="center" wrapText="1"/>
    </xf>
    <xf numFmtId="0" fontId="7" fillId="8" borderId="1" xfId="0" applyFont="1" applyFill="1" applyBorder="1" applyAlignment="1">
      <alignment wrapText="1"/>
    </xf>
    <xf numFmtId="0" fontId="7" fillId="8"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colors>
    <mruColors>
      <color rgb="FFFF8181"/>
      <color rgb="FFAD3D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0"/>
  <sheetViews>
    <sheetView tabSelected="1" topLeftCell="A16" zoomScale="85" zoomScaleNormal="85" workbookViewId="0">
      <pane xSplit="2" topLeftCell="C1" activePane="topRight" state="frozen"/>
      <selection pane="topRight" activeCell="AA10" sqref="AA10"/>
    </sheetView>
  </sheetViews>
  <sheetFormatPr baseColWidth="10" defaultColWidth="15.140625" defaultRowHeight="15" customHeight="1" x14ac:dyDescent="0.25"/>
  <cols>
    <col min="1" max="1" width="5.5703125" customWidth="1"/>
    <col min="2" max="2" width="18.42578125" bestFit="1" customWidth="1"/>
    <col min="3" max="3" width="22.42578125" bestFit="1" customWidth="1"/>
    <col min="4" max="4" width="21.42578125" customWidth="1"/>
    <col min="5" max="5" width="11" bestFit="1" customWidth="1"/>
    <col min="6" max="6" width="20.85546875" bestFit="1" customWidth="1"/>
    <col min="7" max="7" width="8.5703125" customWidth="1"/>
    <col min="8" max="8" width="7.7109375" customWidth="1"/>
    <col min="9" max="9" width="6.5703125" customWidth="1"/>
    <col min="10" max="10" width="8.7109375" customWidth="1"/>
    <col min="11" max="11" width="7.5703125" customWidth="1"/>
    <col min="12" max="12" width="9.7109375" customWidth="1"/>
    <col min="13" max="13" width="13.28515625" customWidth="1"/>
    <col min="14" max="14" width="8.42578125" customWidth="1"/>
    <col min="15" max="15" width="7.7109375" customWidth="1"/>
    <col min="16" max="16" width="7" customWidth="1"/>
    <col min="17" max="17" width="8.7109375" customWidth="1"/>
    <col min="18" max="18" width="8.28515625" customWidth="1"/>
    <col min="19" max="19" width="8" customWidth="1"/>
    <col min="20" max="20" width="6.5703125" customWidth="1"/>
    <col min="21" max="21" width="8.28515625" customWidth="1"/>
    <col min="22" max="22" width="12.28515625" customWidth="1"/>
    <col min="23" max="23" width="7.7109375" bestFit="1" customWidth="1"/>
    <col min="24" max="24" width="13.28515625" bestFit="1" customWidth="1"/>
    <col min="25" max="25" width="15.28515625" customWidth="1"/>
    <col min="26" max="26" width="12.7109375" hidden="1" customWidth="1"/>
    <col min="27" max="27" width="18.7109375" bestFit="1" customWidth="1"/>
    <col min="28" max="28" width="22.85546875" customWidth="1"/>
    <col min="29" max="29" width="23.5703125" hidden="1" customWidth="1"/>
    <col min="30" max="30" width="22.28515625" customWidth="1"/>
    <col min="31" max="31" width="8.42578125" bestFit="1" customWidth="1"/>
    <col min="32" max="32" width="15.140625" customWidth="1"/>
    <col min="33" max="38" width="10" customWidth="1"/>
  </cols>
  <sheetData>
    <row r="1" spans="1:38" ht="36" customHeight="1" x14ac:dyDescent="0.55000000000000004">
      <c r="A1" s="18" t="s">
        <v>97</v>
      </c>
      <c r="B1" s="2"/>
      <c r="C1" s="2"/>
      <c r="D1" s="2"/>
      <c r="E1" s="2"/>
      <c r="F1" s="2"/>
      <c r="G1" s="2"/>
      <c r="H1" s="2"/>
      <c r="I1" s="2"/>
      <c r="J1" s="2"/>
      <c r="K1" s="17" t="s">
        <v>98</v>
      </c>
      <c r="L1" s="2"/>
      <c r="M1" s="2"/>
      <c r="N1" s="2"/>
      <c r="O1" s="2"/>
      <c r="P1" s="2"/>
      <c r="Q1" s="2"/>
      <c r="R1" s="2"/>
      <c r="S1" s="2"/>
      <c r="T1" s="2"/>
      <c r="U1" s="2"/>
      <c r="V1" s="2"/>
      <c r="W1" s="2"/>
      <c r="X1" s="2"/>
      <c r="Y1" s="2"/>
      <c r="Z1" s="2"/>
      <c r="AA1" s="2"/>
      <c r="AB1" s="2"/>
      <c r="AC1" s="2"/>
      <c r="AD1" s="2"/>
      <c r="AE1" s="2"/>
      <c r="AF1" s="2"/>
      <c r="AG1" s="2"/>
      <c r="AH1" s="2"/>
      <c r="AI1" s="2"/>
      <c r="AJ1" s="2"/>
      <c r="AK1" s="2"/>
      <c r="AL1" s="2"/>
    </row>
    <row r="2" spans="1:38" ht="21" customHeight="1" x14ac:dyDescent="0.35">
      <c r="A2" s="3"/>
      <c r="B2" s="2"/>
      <c r="C2" s="2"/>
      <c r="D2" s="2"/>
      <c r="E2" s="2"/>
      <c r="F2" s="2"/>
      <c r="G2" s="2"/>
      <c r="H2" s="2"/>
      <c r="I2" s="2"/>
      <c r="J2" s="2"/>
      <c r="K2" s="16" t="s">
        <v>99</v>
      </c>
      <c r="L2" s="2"/>
      <c r="M2" s="2"/>
      <c r="N2" s="2"/>
      <c r="O2" s="2"/>
      <c r="P2" s="2"/>
      <c r="Q2" s="2"/>
      <c r="R2" s="2"/>
      <c r="S2" s="2"/>
      <c r="T2" s="2"/>
      <c r="U2" s="2"/>
      <c r="V2" s="2"/>
      <c r="W2" s="2"/>
      <c r="X2" s="2"/>
      <c r="Y2" s="2"/>
      <c r="Z2" s="2"/>
      <c r="AA2" s="2"/>
      <c r="AB2" s="2"/>
      <c r="AC2" s="2"/>
      <c r="AD2" s="2"/>
      <c r="AE2" s="2"/>
      <c r="AF2" s="2"/>
      <c r="AG2" s="2"/>
      <c r="AH2" s="2"/>
      <c r="AI2" s="2"/>
      <c r="AJ2" s="2"/>
      <c r="AK2" s="2"/>
      <c r="AL2" s="2"/>
    </row>
    <row r="3" spans="1:38"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spans="1:38" ht="30" customHeight="1" x14ac:dyDescent="0.25">
      <c r="A4" s="11" t="s">
        <v>69</v>
      </c>
      <c r="B4" s="11" t="s">
        <v>1</v>
      </c>
      <c r="C4" s="11" t="s">
        <v>2</v>
      </c>
      <c r="D4" s="11" t="s">
        <v>3</v>
      </c>
      <c r="E4" s="11" t="s">
        <v>4</v>
      </c>
      <c r="F4" s="11" t="s">
        <v>5</v>
      </c>
      <c r="G4" s="34" t="s">
        <v>6</v>
      </c>
      <c r="H4" s="35"/>
      <c r="I4" s="35"/>
      <c r="J4" s="36"/>
      <c r="K4" s="37" t="s">
        <v>7</v>
      </c>
      <c r="L4" s="38"/>
      <c r="M4" s="11" t="s">
        <v>8</v>
      </c>
      <c r="N4" s="39" t="s">
        <v>9</v>
      </c>
      <c r="O4" s="40"/>
      <c r="P4" s="40"/>
      <c r="Q4" s="41"/>
      <c r="R4" s="34" t="s">
        <v>10</v>
      </c>
      <c r="S4" s="35"/>
      <c r="T4" s="35"/>
      <c r="U4" s="36"/>
      <c r="V4" s="12" t="s">
        <v>11</v>
      </c>
      <c r="W4" s="11" t="s">
        <v>12</v>
      </c>
      <c r="X4" s="25" t="s">
        <v>119</v>
      </c>
      <c r="Y4" s="11" t="s">
        <v>14</v>
      </c>
      <c r="Z4" s="11" t="s">
        <v>15</v>
      </c>
      <c r="AA4" s="25" t="s">
        <v>120</v>
      </c>
      <c r="AB4" s="11" t="s">
        <v>82</v>
      </c>
      <c r="AC4" s="11" t="s">
        <v>16</v>
      </c>
      <c r="AD4" s="11" t="s">
        <v>81</v>
      </c>
      <c r="AE4" s="11" t="s">
        <v>17</v>
      </c>
      <c r="AF4" s="11" t="s">
        <v>18</v>
      </c>
      <c r="AG4" s="2"/>
      <c r="AH4" s="2"/>
      <c r="AI4" s="2"/>
      <c r="AJ4" s="2"/>
      <c r="AK4" s="2"/>
      <c r="AL4" s="2"/>
    </row>
    <row r="5" spans="1:38" x14ac:dyDescent="0.25">
      <c r="A5" s="11"/>
      <c r="B5" s="11"/>
      <c r="C5" s="11"/>
      <c r="D5" s="11"/>
      <c r="E5" s="11"/>
      <c r="F5" s="11"/>
      <c r="G5" s="13" t="s">
        <v>19</v>
      </c>
      <c r="H5" s="13" t="s">
        <v>20</v>
      </c>
      <c r="I5" s="13" t="s">
        <v>21</v>
      </c>
      <c r="J5" s="13" t="s">
        <v>22</v>
      </c>
      <c r="K5" s="14" t="s">
        <v>23</v>
      </c>
      <c r="L5" s="14" t="s">
        <v>24</v>
      </c>
      <c r="M5" s="11"/>
      <c r="N5" s="15" t="s">
        <v>19</v>
      </c>
      <c r="O5" s="15" t="s">
        <v>20</v>
      </c>
      <c r="P5" s="15" t="s">
        <v>21</v>
      </c>
      <c r="Q5" s="15" t="s">
        <v>22</v>
      </c>
      <c r="R5" s="13" t="s">
        <v>19</v>
      </c>
      <c r="S5" s="13" t="s">
        <v>20</v>
      </c>
      <c r="T5" s="13" t="s">
        <v>21</v>
      </c>
      <c r="U5" s="13" t="s">
        <v>22</v>
      </c>
      <c r="V5" s="11"/>
      <c r="W5" s="11"/>
      <c r="X5" s="11"/>
      <c r="Y5" s="11"/>
      <c r="Z5" s="11"/>
      <c r="AA5" s="11"/>
      <c r="AB5" s="11"/>
      <c r="AC5" s="11"/>
      <c r="AD5" s="11"/>
      <c r="AE5" s="11"/>
      <c r="AF5" s="11"/>
      <c r="AG5" s="2"/>
      <c r="AH5" s="2"/>
      <c r="AI5" s="2"/>
      <c r="AJ5" s="2"/>
      <c r="AK5" s="2"/>
      <c r="AL5" s="2"/>
    </row>
    <row r="6" spans="1:38" ht="77.25" customHeight="1" x14ac:dyDescent="0.25">
      <c r="A6" s="4">
        <v>1</v>
      </c>
      <c r="B6" s="7" t="s">
        <v>70</v>
      </c>
      <c r="C6" s="19" t="s">
        <v>102</v>
      </c>
      <c r="D6" s="19" t="s">
        <v>103</v>
      </c>
      <c r="E6" s="20">
        <v>42601</v>
      </c>
      <c r="F6" s="22" t="s">
        <v>77</v>
      </c>
      <c r="G6" s="6"/>
      <c r="H6" s="6" t="s">
        <v>27</v>
      </c>
      <c r="I6" s="6" t="s">
        <v>27</v>
      </c>
      <c r="J6" s="6" t="s">
        <v>72</v>
      </c>
      <c r="K6" s="6" t="s">
        <v>27</v>
      </c>
      <c r="L6" s="6"/>
      <c r="M6" s="23">
        <v>0.1</v>
      </c>
      <c r="N6" s="23">
        <v>0</v>
      </c>
      <c r="O6" s="23">
        <v>0.01</v>
      </c>
      <c r="P6" s="23">
        <v>0.01</v>
      </c>
      <c r="Q6" s="23">
        <v>0.01</v>
      </c>
      <c r="R6" s="23">
        <v>0</v>
      </c>
      <c r="S6" s="23">
        <v>0.95</v>
      </c>
      <c r="T6" s="23">
        <v>0.8</v>
      </c>
      <c r="U6" s="23">
        <v>0.5</v>
      </c>
      <c r="V6" s="6">
        <f>R6*Parámetros!$C$5+S6*Parámetros!$C$6+'Registro de Riesgos'!T6*Parámetros!$C$7+'Registro de Riesgos'!U6*Parámetros!$C$8</f>
        <v>0.81</v>
      </c>
      <c r="W6" s="6" t="str">
        <f>IF(AND(V6&gt;=Parámetros!$C$9,V6&lt;Parámetros!$C$10),"Baja",IF(AND(V6&gt;=Parámetros!$C$10,V6&lt;Parámetros!$C$11),"Media",IF(V6&gt;=Parámetros!$C$11,"Alta","No Valido")))</f>
        <v>Alta</v>
      </c>
      <c r="X6" s="6" t="s">
        <v>28</v>
      </c>
      <c r="Y6" s="6" t="s">
        <v>28</v>
      </c>
      <c r="Z6" s="5"/>
      <c r="AA6" s="6" t="s">
        <v>29</v>
      </c>
      <c r="AB6" s="19" t="s">
        <v>125</v>
      </c>
      <c r="AC6" s="5"/>
      <c r="AD6" s="19" t="s">
        <v>128</v>
      </c>
      <c r="AE6" s="6"/>
      <c r="AF6" s="20"/>
      <c r="AG6" s="2"/>
      <c r="AH6" s="2"/>
      <c r="AI6" s="2"/>
      <c r="AJ6" s="2"/>
      <c r="AK6" s="2"/>
      <c r="AL6" s="2"/>
    </row>
    <row r="7" spans="1:38" ht="74.25" customHeight="1" x14ac:dyDescent="0.25">
      <c r="A7" s="27">
        <v>2</v>
      </c>
      <c r="B7" s="28" t="s">
        <v>100</v>
      </c>
      <c r="C7" s="28" t="s">
        <v>101</v>
      </c>
      <c r="D7" s="28" t="s">
        <v>104</v>
      </c>
      <c r="E7" s="29">
        <v>42601</v>
      </c>
      <c r="F7" s="30" t="s">
        <v>73</v>
      </c>
      <c r="G7" s="31" t="s">
        <v>87</v>
      </c>
      <c r="H7" s="31" t="s">
        <v>27</v>
      </c>
      <c r="I7" s="31" t="s">
        <v>74</v>
      </c>
      <c r="J7" s="31"/>
      <c r="K7" s="31" t="s">
        <v>27</v>
      </c>
      <c r="L7" s="31"/>
      <c r="M7" s="32">
        <v>0.5</v>
      </c>
      <c r="N7" s="32">
        <v>0</v>
      </c>
      <c r="O7" s="32">
        <v>0.01</v>
      </c>
      <c r="P7" s="32">
        <v>0.01</v>
      </c>
      <c r="Q7" s="32">
        <v>0</v>
      </c>
      <c r="R7" s="32">
        <f>$M7*N7</f>
        <v>0</v>
      </c>
      <c r="S7" s="32">
        <v>1</v>
      </c>
      <c r="T7" s="32">
        <v>0.3</v>
      </c>
      <c r="U7" s="32">
        <f>$M7*Q7</f>
        <v>0</v>
      </c>
      <c r="V7" s="31">
        <f>R7*Parámetros!$C$5+S7*Parámetros!$C$6+'Registro de Riesgos'!T7*Parámetros!$C$7+'Registro de Riesgos'!U7*Parámetros!$C$8</f>
        <v>0.8</v>
      </c>
      <c r="W7" s="31" t="str">
        <f>IF(AND(V7&gt;=Parámetros!$C$9,V7&lt;Parámetros!$C$10),"Baja",IF(AND(V7&gt;=Parámetros!$C$10,V7&lt;Parámetros!$C$11),"Media",IF(V7&gt;=Parámetros!$C$11,"Alta","No Valido")))</f>
        <v>Alta</v>
      </c>
      <c r="X7" s="31" t="s">
        <v>28</v>
      </c>
      <c r="Y7" s="31" t="s">
        <v>28</v>
      </c>
      <c r="Z7" s="27"/>
      <c r="AA7" s="31" t="s">
        <v>30</v>
      </c>
      <c r="AB7" s="28" t="s">
        <v>122</v>
      </c>
      <c r="AC7" s="27"/>
      <c r="AD7" s="28" t="s">
        <v>86</v>
      </c>
      <c r="AE7" s="31"/>
      <c r="AF7" s="29"/>
      <c r="AG7" s="2"/>
      <c r="AH7" s="2"/>
      <c r="AI7" s="2"/>
      <c r="AJ7" s="2"/>
      <c r="AK7" s="2"/>
      <c r="AL7" s="2"/>
    </row>
    <row r="8" spans="1:38" ht="105" x14ac:dyDescent="0.25">
      <c r="A8" s="42">
        <v>3</v>
      </c>
      <c r="B8" s="42" t="s">
        <v>88</v>
      </c>
      <c r="C8" s="42" t="s">
        <v>25</v>
      </c>
      <c r="D8" s="42" t="s">
        <v>26</v>
      </c>
      <c r="E8" s="43">
        <v>42601</v>
      </c>
      <c r="F8" s="49" t="s">
        <v>73</v>
      </c>
      <c r="G8" s="44"/>
      <c r="H8" s="44" t="s">
        <v>27</v>
      </c>
      <c r="I8" s="44" t="s">
        <v>27</v>
      </c>
      <c r="J8" s="44"/>
      <c r="K8" s="44"/>
      <c r="L8" s="44" t="s">
        <v>27</v>
      </c>
      <c r="M8" s="45">
        <v>0.25</v>
      </c>
      <c r="N8" s="45">
        <v>0</v>
      </c>
      <c r="O8" s="45">
        <v>0.01</v>
      </c>
      <c r="P8" s="45">
        <v>0.01</v>
      </c>
      <c r="Q8" s="45">
        <v>0</v>
      </c>
      <c r="R8" s="45">
        <f>$M8*N8</f>
        <v>0</v>
      </c>
      <c r="S8" s="45">
        <v>1</v>
      </c>
      <c r="T8" s="45">
        <v>0.5</v>
      </c>
      <c r="U8" s="45">
        <f>$M8*Q8</f>
        <v>0</v>
      </c>
      <c r="V8" s="44">
        <f>R8*Parámetros!$C$5+S8*Parámetros!$C$6+'Registro de Riesgos'!T8*Parámetros!$C$7+'Registro de Riesgos'!U8*Parámetros!$C$8</f>
        <v>0.8</v>
      </c>
      <c r="W8" s="44" t="str">
        <f>IF(AND(V8&gt;=Parámetros!$C$9,V8&lt;Parámetros!$C$10),"Baja",IF(AND(V8&gt;=Parámetros!$C$10,V8&lt;Parámetros!$C$11),"Media",IF(V8&gt;=Parámetros!$C$11,"Alta","No Valido")))</f>
        <v>Alta</v>
      </c>
      <c r="X8" s="44" t="s">
        <v>28</v>
      </c>
      <c r="Y8" s="44" t="s">
        <v>77</v>
      </c>
      <c r="Z8" s="42"/>
      <c r="AA8" s="44" t="s">
        <v>33</v>
      </c>
      <c r="AB8" s="48" t="s">
        <v>121</v>
      </c>
      <c r="AC8" s="42"/>
      <c r="AD8" s="48" t="s">
        <v>129</v>
      </c>
      <c r="AE8" s="44" t="s">
        <v>27</v>
      </c>
      <c r="AF8" s="43">
        <v>42615</v>
      </c>
      <c r="AG8" s="2"/>
      <c r="AH8" s="2"/>
      <c r="AI8" s="2"/>
      <c r="AJ8" s="2"/>
      <c r="AK8" s="2"/>
      <c r="AL8" s="2"/>
    </row>
    <row r="9" spans="1:38" ht="75" x14ac:dyDescent="0.25">
      <c r="A9" s="4">
        <v>4</v>
      </c>
      <c r="B9" s="7" t="s">
        <v>31</v>
      </c>
      <c r="C9" s="19" t="s">
        <v>105</v>
      </c>
      <c r="D9" s="19" t="s">
        <v>106</v>
      </c>
      <c r="E9" s="20">
        <v>42601</v>
      </c>
      <c r="F9" s="22" t="s">
        <v>77</v>
      </c>
      <c r="G9" s="6" t="s">
        <v>27</v>
      </c>
      <c r="H9" s="6" t="s">
        <v>27</v>
      </c>
      <c r="I9" s="6"/>
      <c r="J9" s="6"/>
      <c r="K9" s="6"/>
      <c r="L9" s="6" t="s">
        <v>27</v>
      </c>
      <c r="M9" s="23">
        <v>0.2</v>
      </c>
      <c r="N9" s="23">
        <v>0.01</v>
      </c>
      <c r="O9" s="23">
        <v>0.01</v>
      </c>
      <c r="P9" s="23">
        <v>0</v>
      </c>
      <c r="Q9" s="23">
        <v>0</v>
      </c>
      <c r="R9" s="23">
        <f>$M9*N9</f>
        <v>2E-3</v>
      </c>
      <c r="S9" s="23">
        <v>0.2</v>
      </c>
      <c r="T9" s="23">
        <v>0.15</v>
      </c>
      <c r="U9" s="23">
        <v>0.15</v>
      </c>
      <c r="V9" s="6">
        <f>R9*Parámetros!$C$5+S9*Parámetros!$C$6+'Registro de Riesgos'!T9*Parámetros!$C$7+'Registro de Riesgos'!U9*Parámetros!$C$8</f>
        <v>0.17520000000000002</v>
      </c>
      <c r="W9" s="6" t="str">
        <f>IF(AND(V9&gt;=Parámetros!$C$9,V9&lt;Parámetros!$C$10),"Baja",IF(AND(V9&gt;=Parámetros!$C$10,V9&lt;Parámetros!$C$11),"Media",IF(V9&gt;=Parámetros!$C$11,"Alta","No Valido")))</f>
        <v>Baja</v>
      </c>
      <c r="X9" s="6" t="s">
        <v>28</v>
      </c>
      <c r="Y9" s="6" t="s">
        <v>77</v>
      </c>
      <c r="Z9" s="5"/>
      <c r="AA9" s="6" t="s">
        <v>30</v>
      </c>
      <c r="AB9" s="19" t="s">
        <v>123</v>
      </c>
      <c r="AC9" s="5"/>
      <c r="AD9" s="4" t="s">
        <v>83</v>
      </c>
      <c r="AE9" s="6"/>
      <c r="AF9" s="20"/>
      <c r="AG9" s="2"/>
      <c r="AH9" s="2"/>
      <c r="AI9" s="2"/>
      <c r="AJ9" s="2"/>
      <c r="AK9" s="2"/>
      <c r="AL9" s="2"/>
    </row>
    <row r="10" spans="1:38" ht="90" x14ac:dyDescent="0.25">
      <c r="A10" s="4">
        <v>5</v>
      </c>
      <c r="B10" s="19" t="s">
        <v>32</v>
      </c>
      <c r="C10" s="7" t="s">
        <v>75</v>
      </c>
      <c r="D10" s="19" t="s">
        <v>107</v>
      </c>
      <c r="E10" s="20">
        <v>42601</v>
      </c>
      <c r="F10" s="22" t="s">
        <v>118</v>
      </c>
      <c r="G10" s="6"/>
      <c r="H10" s="6" t="s">
        <v>27</v>
      </c>
      <c r="I10" s="6" t="s">
        <v>27</v>
      </c>
      <c r="J10" s="6"/>
      <c r="K10" s="6" t="s">
        <v>27</v>
      </c>
      <c r="L10" s="6"/>
      <c r="M10" s="23">
        <v>0.05</v>
      </c>
      <c r="N10" s="23">
        <v>0</v>
      </c>
      <c r="O10" s="23">
        <v>0.01</v>
      </c>
      <c r="P10" s="23">
        <v>0.01</v>
      </c>
      <c r="Q10" s="23">
        <v>0</v>
      </c>
      <c r="R10" s="23">
        <f>$M10*N10</f>
        <v>0</v>
      </c>
      <c r="S10" s="23">
        <v>0.5</v>
      </c>
      <c r="T10" s="23">
        <v>0.2</v>
      </c>
      <c r="U10" s="23">
        <f>$M10*Q10</f>
        <v>0</v>
      </c>
      <c r="V10" s="6">
        <f>R10*Parámetros!$C$5+S10*Parámetros!$C$6+'Registro de Riesgos'!T10*Parámetros!$C$7+'Registro de Riesgos'!U10*Parámetros!$C$8</f>
        <v>0.4</v>
      </c>
      <c r="W10" s="6" t="str">
        <f>IF(AND(V10&gt;=Parámetros!$C$9,V10&lt;Parámetros!$C$10),"Baja",IF(AND(V10&gt;=Parámetros!$C$10,V10&lt;Parámetros!$C$11),"Media",IF(V10&gt;=Parámetros!$C$11,"Alta","No Valido")))</f>
        <v>Media</v>
      </c>
      <c r="X10" s="6" t="s">
        <v>28</v>
      </c>
      <c r="Y10" s="6" t="s">
        <v>77</v>
      </c>
      <c r="Z10" s="5"/>
      <c r="AA10" s="6" t="s">
        <v>29</v>
      </c>
      <c r="AB10" s="7" t="s">
        <v>84</v>
      </c>
      <c r="AC10" s="5"/>
      <c r="AD10" s="7" t="s">
        <v>85</v>
      </c>
      <c r="AE10" s="6"/>
      <c r="AF10" s="20"/>
      <c r="AG10" s="2"/>
      <c r="AH10" s="2"/>
      <c r="AI10" s="2"/>
      <c r="AJ10" s="2"/>
      <c r="AK10" s="2"/>
      <c r="AL10" s="2"/>
    </row>
    <row r="11" spans="1:38" ht="75" x14ac:dyDescent="0.25">
      <c r="A11" s="7">
        <v>6</v>
      </c>
      <c r="B11" s="19" t="s">
        <v>108</v>
      </c>
      <c r="C11" s="19" t="s">
        <v>101</v>
      </c>
      <c r="D11" s="19" t="s">
        <v>109</v>
      </c>
      <c r="E11" s="20">
        <v>42601</v>
      </c>
      <c r="F11" s="21" t="s">
        <v>73</v>
      </c>
      <c r="G11" s="6"/>
      <c r="H11" s="6" t="s">
        <v>27</v>
      </c>
      <c r="I11" s="6" t="s">
        <v>27</v>
      </c>
      <c r="J11" s="6" t="s">
        <v>78</v>
      </c>
      <c r="K11" s="6" t="s">
        <v>27</v>
      </c>
      <c r="L11" s="6"/>
      <c r="M11" s="23">
        <v>0.15</v>
      </c>
      <c r="N11" s="23">
        <v>0</v>
      </c>
      <c r="O11" s="23">
        <v>0.01</v>
      </c>
      <c r="P11" s="23">
        <v>0</v>
      </c>
      <c r="Q11" s="23">
        <v>0.01</v>
      </c>
      <c r="R11" s="23">
        <v>0</v>
      </c>
      <c r="S11" s="23">
        <v>0.2</v>
      </c>
      <c r="T11" s="23">
        <v>0</v>
      </c>
      <c r="U11" s="23">
        <v>0.4</v>
      </c>
      <c r="V11" s="6">
        <f>R11*Parámetros!$C$5+S11*Parámetros!$C$6+'Registro de Riesgos'!T11*Parámetros!$C$7+'Registro de Riesgos'!U11*Parámetros!$C$8</f>
        <v>0.20000000000000004</v>
      </c>
      <c r="W11" s="6" t="s">
        <v>79</v>
      </c>
      <c r="X11" s="6" t="s">
        <v>28</v>
      </c>
      <c r="Y11" s="6" t="s">
        <v>77</v>
      </c>
      <c r="Z11" s="7"/>
      <c r="AA11" s="6" t="s">
        <v>30</v>
      </c>
      <c r="AB11" s="19" t="s">
        <v>124</v>
      </c>
      <c r="AC11" s="7"/>
      <c r="AD11" s="19" t="s">
        <v>130</v>
      </c>
      <c r="AE11" s="6"/>
      <c r="AF11" s="20"/>
      <c r="AG11" s="2"/>
      <c r="AH11" s="2"/>
      <c r="AI11" s="2"/>
      <c r="AJ11" s="2"/>
      <c r="AK11" s="2"/>
      <c r="AL11" s="2"/>
    </row>
    <row r="12" spans="1:38" ht="75" x14ac:dyDescent="0.25">
      <c r="A12" s="4">
        <v>7</v>
      </c>
      <c r="B12" s="7" t="s">
        <v>71</v>
      </c>
      <c r="C12" s="7" t="s">
        <v>80</v>
      </c>
      <c r="D12" s="7" t="s">
        <v>76</v>
      </c>
      <c r="E12" s="20">
        <v>42601</v>
      </c>
      <c r="F12" s="21" t="s">
        <v>77</v>
      </c>
      <c r="G12" s="6"/>
      <c r="H12" s="6" t="s">
        <v>27</v>
      </c>
      <c r="I12" s="6" t="s">
        <v>27</v>
      </c>
      <c r="J12" s="6"/>
      <c r="K12" s="6" t="s">
        <v>27</v>
      </c>
      <c r="L12" s="6"/>
      <c r="M12" s="23">
        <v>0.05</v>
      </c>
      <c r="N12" s="23">
        <v>0</v>
      </c>
      <c r="O12" s="23">
        <v>0.01</v>
      </c>
      <c r="P12" s="23">
        <v>0.01</v>
      </c>
      <c r="Q12" s="23">
        <v>0</v>
      </c>
      <c r="R12" s="23">
        <f>$M12*N12</f>
        <v>0</v>
      </c>
      <c r="S12" s="23">
        <v>0.7</v>
      </c>
      <c r="T12" s="23">
        <f>$M12*P12</f>
        <v>5.0000000000000001E-4</v>
      </c>
      <c r="U12" s="23">
        <v>0</v>
      </c>
      <c r="V12" s="6">
        <f>R12*Parámetros!$C$5+S12*Parámetros!$C$6+'Registro de Riesgos'!T12*Parámetros!$C$7+'Registro de Riesgos'!U12*Parámetros!$C$8</f>
        <v>0.55999999999999994</v>
      </c>
      <c r="W12" s="6" t="str">
        <f>IF(AND(V12&gt;=Parámetros!$C$9,V12&lt;Parámetros!$C$10),"Baja",IF(AND(V12&gt;=Parámetros!$C$10,V12&lt;Parámetros!$C$11),"Media",IF(V12&gt;=Parámetros!$C$11,"Alta","No Valido")))</f>
        <v>Media</v>
      </c>
      <c r="X12" s="6" t="s">
        <v>28</v>
      </c>
      <c r="Y12" s="6" t="s">
        <v>77</v>
      </c>
      <c r="Z12" s="5"/>
      <c r="AA12" s="6" t="s">
        <v>29</v>
      </c>
      <c r="AB12" s="19" t="s">
        <v>126</v>
      </c>
      <c r="AC12" s="5"/>
      <c r="AD12" s="19" t="s">
        <v>131</v>
      </c>
      <c r="AE12" s="6"/>
      <c r="AF12" s="20"/>
      <c r="AG12" s="2"/>
      <c r="AH12" s="2"/>
      <c r="AI12" s="2"/>
      <c r="AJ12" s="2"/>
      <c r="AK12" s="2"/>
      <c r="AL12" s="2"/>
    </row>
    <row r="13" spans="1:38" ht="90" x14ac:dyDescent="0.25">
      <c r="A13" s="7">
        <v>8</v>
      </c>
      <c r="B13" s="19" t="s">
        <v>110</v>
      </c>
      <c r="C13" s="19" t="s">
        <v>112</v>
      </c>
      <c r="D13" s="19" t="s">
        <v>111</v>
      </c>
      <c r="E13" s="20">
        <v>42605</v>
      </c>
      <c r="F13" s="21" t="s">
        <v>77</v>
      </c>
      <c r="G13" s="6"/>
      <c r="H13" s="6" t="s">
        <v>27</v>
      </c>
      <c r="I13" s="6"/>
      <c r="J13" s="6" t="s">
        <v>74</v>
      </c>
      <c r="K13" s="6" t="s">
        <v>27</v>
      </c>
      <c r="L13" s="6"/>
      <c r="M13" s="23">
        <v>0.25</v>
      </c>
      <c r="N13" s="23">
        <v>0</v>
      </c>
      <c r="O13" s="23">
        <v>0.01</v>
      </c>
      <c r="P13" s="23">
        <v>0</v>
      </c>
      <c r="Q13" s="23">
        <v>0.01</v>
      </c>
      <c r="R13" s="23">
        <f>$M13*N13</f>
        <v>0</v>
      </c>
      <c r="S13" s="23">
        <v>0.1</v>
      </c>
      <c r="T13" s="23">
        <f>$M13*P13</f>
        <v>0</v>
      </c>
      <c r="U13" s="23">
        <v>0.2</v>
      </c>
      <c r="V13" s="6">
        <f>R13*Parámetros!$C$5+S13*Parámetros!$C$6+'Registro de Riesgos'!T13*Parámetros!$C$7+'Registro de Riesgos'!U13*Parámetros!$C$8</f>
        <v>0.10000000000000002</v>
      </c>
      <c r="W13" s="6" t="str">
        <f>IF(AND(V13&gt;=Parámetros!$C$9,V13&lt;Parámetros!$C$10),"Baja",IF(AND(V13&gt;=Parámetros!$C$10,V13&lt;Parámetros!$C$11),"Media",IF(V13&gt;=Parámetros!$C$11,"Alta","No Valido")))</f>
        <v>Baja</v>
      </c>
      <c r="X13" s="6" t="s">
        <v>28</v>
      </c>
      <c r="Y13" s="6" t="s">
        <v>77</v>
      </c>
      <c r="Z13" s="7"/>
      <c r="AA13" s="6" t="s">
        <v>33</v>
      </c>
      <c r="AB13" s="19" t="s">
        <v>127</v>
      </c>
      <c r="AC13" s="7"/>
      <c r="AD13" s="19" t="s">
        <v>132</v>
      </c>
      <c r="AE13" s="6"/>
      <c r="AF13" s="20"/>
      <c r="AG13" s="2"/>
      <c r="AH13" s="2"/>
      <c r="AI13" s="2"/>
      <c r="AJ13" s="2"/>
      <c r="AK13" s="2"/>
      <c r="AL13" s="2"/>
    </row>
    <row r="14" spans="1:38" ht="75" x14ac:dyDescent="0.25">
      <c r="A14" s="7">
        <v>9</v>
      </c>
      <c r="B14" s="7" t="s">
        <v>145</v>
      </c>
      <c r="C14" s="7" t="s">
        <v>91</v>
      </c>
      <c r="D14" s="7" t="s">
        <v>89</v>
      </c>
      <c r="E14" s="20">
        <v>42612</v>
      </c>
      <c r="F14" s="22" t="s">
        <v>90</v>
      </c>
      <c r="G14" s="6" t="s">
        <v>74</v>
      </c>
      <c r="H14" s="6"/>
      <c r="I14" s="6" t="s">
        <v>27</v>
      </c>
      <c r="J14" s="6"/>
      <c r="K14" s="6"/>
      <c r="L14" s="26" t="s">
        <v>27</v>
      </c>
      <c r="M14" s="23">
        <v>0.2</v>
      </c>
      <c r="N14" s="23">
        <v>0.01</v>
      </c>
      <c r="O14" s="23">
        <v>0.01</v>
      </c>
      <c r="P14" s="24">
        <v>0.01</v>
      </c>
      <c r="Q14" s="23">
        <v>0</v>
      </c>
      <c r="R14" s="23">
        <v>0.25</v>
      </c>
      <c r="S14" s="23">
        <v>0</v>
      </c>
      <c r="T14" s="23">
        <v>0.15</v>
      </c>
      <c r="U14" s="23">
        <v>0</v>
      </c>
      <c r="V14" s="6">
        <f>R14*Parámetros!$C$5+S14*Parámetros!$C$6+'Registro de Riesgos'!T14*Parámetros!$C$7+'Registro de Riesgos'!U14*Parámetros!$C$8</f>
        <v>2.5000000000000001E-2</v>
      </c>
      <c r="W14" s="6" t="s">
        <v>79</v>
      </c>
      <c r="X14" s="6" t="s">
        <v>28</v>
      </c>
      <c r="Y14" s="6" t="s">
        <v>77</v>
      </c>
      <c r="Z14" s="7"/>
      <c r="AA14" s="6" t="s">
        <v>33</v>
      </c>
      <c r="AB14" s="7" t="s">
        <v>92</v>
      </c>
      <c r="AC14" s="7"/>
      <c r="AD14" s="19" t="s">
        <v>133</v>
      </c>
      <c r="AE14" s="6"/>
      <c r="AF14" s="20"/>
      <c r="AG14" s="2"/>
      <c r="AH14" s="2"/>
      <c r="AI14" s="2"/>
      <c r="AJ14" s="2"/>
      <c r="AK14" s="2"/>
      <c r="AL14" s="2"/>
    </row>
    <row r="15" spans="1:38" ht="75" x14ac:dyDescent="0.25">
      <c r="A15" s="7">
        <v>10</v>
      </c>
      <c r="B15" s="19" t="s">
        <v>113</v>
      </c>
      <c r="C15" s="19" t="s">
        <v>114</v>
      </c>
      <c r="D15" s="19" t="s">
        <v>115</v>
      </c>
      <c r="E15" s="20">
        <v>42612</v>
      </c>
      <c r="F15" s="21" t="s">
        <v>77</v>
      </c>
      <c r="G15" s="6" t="s">
        <v>74</v>
      </c>
      <c r="H15" s="6"/>
      <c r="I15" s="6"/>
      <c r="J15" s="6"/>
      <c r="K15" s="6"/>
      <c r="L15" s="26" t="s">
        <v>27</v>
      </c>
      <c r="M15" s="23">
        <v>0.4</v>
      </c>
      <c r="N15" s="23">
        <v>0.01</v>
      </c>
      <c r="O15" s="23">
        <v>0</v>
      </c>
      <c r="P15" s="23">
        <v>0</v>
      </c>
      <c r="Q15" s="23">
        <v>0</v>
      </c>
      <c r="R15" s="23">
        <v>0.25</v>
      </c>
      <c r="S15" s="23">
        <v>0</v>
      </c>
      <c r="T15" s="23">
        <v>0</v>
      </c>
      <c r="U15" s="23">
        <v>0</v>
      </c>
      <c r="V15" s="6">
        <f>R15*Parámetros!$C$5+S15*Parámetros!$C$6+'Registro de Riesgos'!T15*Parámetros!$C$7+'Registro de Riesgos'!U15*Parámetros!$C$8</f>
        <v>2.5000000000000001E-2</v>
      </c>
      <c r="W15" s="6" t="s">
        <v>79</v>
      </c>
      <c r="X15" s="6" t="s">
        <v>28</v>
      </c>
      <c r="Y15" s="6" t="s">
        <v>77</v>
      </c>
      <c r="Z15" s="7"/>
      <c r="AA15" s="6" t="s">
        <v>33</v>
      </c>
      <c r="AB15" s="7" t="s">
        <v>95</v>
      </c>
      <c r="AC15" s="7"/>
      <c r="AD15" s="19" t="s">
        <v>134</v>
      </c>
      <c r="AE15" s="6"/>
      <c r="AF15" s="20"/>
      <c r="AG15" s="2"/>
      <c r="AH15" s="2"/>
      <c r="AI15" s="2"/>
      <c r="AJ15" s="2"/>
      <c r="AK15" s="2"/>
      <c r="AL15" s="2"/>
    </row>
    <row r="16" spans="1:38" ht="90" x14ac:dyDescent="0.25">
      <c r="A16" s="7">
        <v>11</v>
      </c>
      <c r="B16" s="19" t="s">
        <v>116</v>
      </c>
      <c r="C16" s="7" t="s">
        <v>93</v>
      </c>
      <c r="D16" s="19" t="s">
        <v>117</v>
      </c>
      <c r="E16" s="20">
        <v>42612</v>
      </c>
      <c r="F16" s="21" t="s">
        <v>77</v>
      </c>
      <c r="G16" s="6"/>
      <c r="H16" s="6" t="s">
        <v>27</v>
      </c>
      <c r="I16" s="6"/>
      <c r="J16" s="26" t="s">
        <v>27</v>
      </c>
      <c r="K16" s="26" t="s">
        <v>27</v>
      </c>
      <c r="L16" s="6"/>
      <c r="M16" s="23">
        <v>0.6</v>
      </c>
      <c r="N16" s="23">
        <v>0</v>
      </c>
      <c r="O16" s="23">
        <v>0.01</v>
      </c>
      <c r="P16" s="23">
        <v>0</v>
      </c>
      <c r="Q16" s="23">
        <v>0.01</v>
      </c>
      <c r="R16" s="23">
        <v>0</v>
      </c>
      <c r="S16" s="23">
        <v>0.55000000000000004</v>
      </c>
      <c r="T16" s="23">
        <v>0</v>
      </c>
      <c r="U16" s="23">
        <v>0.6</v>
      </c>
      <c r="V16" s="6">
        <f>R16*Parámetros!$C$5+S16*Parámetros!$C$6+'Registro de Riesgos'!T16*Parámetros!$C$7+'Registro de Riesgos'!U16*Parámetros!$C$8</f>
        <v>0.5</v>
      </c>
      <c r="W16" s="6" t="s">
        <v>79</v>
      </c>
      <c r="X16" s="6" t="s">
        <v>28</v>
      </c>
      <c r="Y16" s="6" t="s">
        <v>77</v>
      </c>
      <c r="Z16" s="7"/>
      <c r="AA16" s="6" t="s">
        <v>33</v>
      </c>
      <c r="AB16" s="7" t="s">
        <v>96</v>
      </c>
      <c r="AC16" s="7"/>
      <c r="AD16" s="19" t="s">
        <v>135</v>
      </c>
      <c r="AE16" s="6"/>
      <c r="AF16" s="20" t="s">
        <v>94</v>
      </c>
      <c r="AG16" s="2"/>
      <c r="AH16" s="2"/>
      <c r="AI16" s="2"/>
      <c r="AJ16" s="2"/>
      <c r="AK16" s="2"/>
      <c r="AL16" s="2"/>
    </row>
    <row r="17" spans="1:38" ht="60" x14ac:dyDescent="0.25">
      <c r="A17" s="42">
        <v>12</v>
      </c>
      <c r="B17" s="42" t="s">
        <v>136</v>
      </c>
      <c r="C17" s="42" t="s">
        <v>138</v>
      </c>
      <c r="D17" s="42" t="s">
        <v>137</v>
      </c>
      <c r="E17" s="43">
        <v>42633</v>
      </c>
      <c r="F17" s="42" t="s">
        <v>77</v>
      </c>
      <c r="G17" s="44" t="s">
        <v>27</v>
      </c>
      <c r="H17" s="44" t="s">
        <v>27</v>
      </c>
      <c r="I17" s="44"/>
      <c r="J17" s="44" t="s">
        <v>27</v>
      </c>
      <c r="K17" s="44" t="s">
        <v>27</v>
      </c>
      <c r="L17" s="44"/>
      <c r="M17" s="45">
        <v>0.6</v>
      </c>
      <c r="N17" s="45">
        <v>0.01</v>
      </c>
      <c r="O17" s="45">
        <v>0.01</v>
      </c>
      <c r="P17" s="45">
        <v>0.01</v>
      </c>
      <c r="Q17" s="45">
        <v>0.01</v>
      </c>
      <c r="R17" s="46">
        <v>0.3</v>
      </c>
      <c r="S17" s="46">
        <v>0.8</v>
      </c>
      <c r="T17" s="46">
        <v>0.3</v>
      </c>
      <c r="U17" s="46">
        <v>0.4</v>
      </c>
      <c r="V17" s="44">
        <f>R17*Parámetros!$C$5+S17*Parámetros!$C$6+'Registro de Riesgos'!T17*Parámetros!$C$7+'Registro de Riesgos'!U17*Parámetros!$C$8</f>
        <v>0.71000000000000019</v>
      </c>
      <c r="W17" s="44" t="s">
        <v>139</v>
      </c>
      <c r="X17" s="44" t="s">
        <v>28</v>
      </c>
      <c r="Y17" s="44" t="s">
        <v>77</v>
      </c>
      <c r="Z17" s="42"/>
      <c r="AA17" s="44" t="s">
        <v>33</v>
      </c>
      <c r="AB17" s="42" t="s">
        <v>143</v>
      </c>
      <c r="AC17" s="42"/>
      <c r="AD17" s="42" t="s">
        <v>140</v>
      </c>
      <c r="AE17" s="47" t="s">
        <v>27</v>
      </c>
      <c r="AF17" s="43">
        <v>42657</v>
      </c>
      <c r="AG17" s="2"/>
      <c r="AH17" s="2"/>
      <c r="AI17" s="2"/>
      <c r="AJ17" s="2"/>
      <c r="AK17" s="2"/>
      <c r="AL17" s="2"/>
    </row>
    <row r="18" spans="1:38" ht="75" x14ac:dyDescent="0.25">
      <c r="A18" s="42">
        <v>13</v>
      </c>
      <c r="B18" s="42" t="s">
        <v>141</v>
      </c>
      <c r="C18" s="42" t="s">
        <v>147</v>
      </c>
      <c r="D18" s="42" t="s">
        <v>148</v>
      </c>
      <c r="E18" s="43">
        <v>42633</v>
      </c>
      <c r="F18" s="42" t="s">
        <v>77</v>
      </c>
      <c r="G18" s="44" t="s">
        <v>27</v>
      </c>
      <c r="H18" s="44" t="s">
        <v>27</v>
      </c>
      <c r="I18" s="44"/>
      <c r="J18" s="44" t="s">
        <v>27</v>
      </c>
      <c r="K18" s="44" t="s">
        <v>27</v>
      </c>
      <c r="L18" s="44"/>
      <c r="M18" s="45">
        <v>0.6</v>
      </c>
      <c r="N18" s="45">
        <v>0.01</v>
      </c>
      <c r="O18" s="45">
        <v>0.01</v>
      </c>
      <c r="P18" s="45">
        <v>0.01</v>
      </c>
      <c r="Q18" s="45">
        <v>0.01</v>
      </c>
      <c r="R18" s="46">
        <v>0.15</v>
      </c>
      <c r="S18" s="46">
        <v>0.4</v>
      </c>
      <c r="T18" s="46">
        <v>0.15</v>
      </c>
      <c r="U18" s="46">
        <v>0.6</v>
      </c>
      <c r="V18" s="44">
        <f>R18*Parámetros!$C$5+S18*Parámetros!$C$6+'Registro de Riesgos'!T18*Parámetros!$C$7+'Registro de Riesgos'!U18*Parámetros!$C$8</f>
        <v>0.39500000000000007</v>
      </c>
      <c r="W18" s="44" t="s">
        <v>139</v>
      </c>
      <c r="X18" s="44" t="s">
        <v>28</v>
      </c>
      <c r="Y18" s="44" t="s">
        <v>77</v>
      </c>
      <c r="Z18" s="42"/>
      <c r="AA18" s="44" t="s">
        <v>33</v>
      </c>
      <c r="AB18" s="42" t="s">
        <v>142</v>
      </c>
      <c r="AC18" s="42"/>
      <c r="AD18" s="42" t="s">
        <v>144</v>
      </c>
      <c r="AE18" s="44" t="s">
        <v>27</v>
      </c>
      <c r="AF18" s="43">
        <v>42657</v>
      </c>
      <c r="AG18" s="2"/>
      <c r="AH18" s="2"/>
      <c r="AI18" s="2"/>
      <c r="AJ18" s="2"/>
      <c r="AK18" s="2"/>
      <c r="AL18" s="2"/>
    </row>
    <row r="19" spans="1:38" ht="60" x14ac:dyDescent="0.25">
      <c r="A19" s="42">
        <v>14</v>
      </c>
      <c r="B19" s="42" t="s">
        <v>146</v>
      </c>
      <c r="C19" s="42" t="s">
        <v>149</v>
      </c>
      <c r="D19" s="42" t="s">
        <v>150</v>
      </c>
      <c r="E19" s="43">
        <v>42633</v>
      </c>
      <c r="F19" s="42" t="s">
        <v>151</v>
      </c>
      <c r="G19" s="44" t="s">
        <v>27</v>
      </c>
      <c r="H19" s="44" t="s">
        <v>27</v>
      </c>
      <c r="I19" s="44" t="s">
        <v>27</v>
      </c>
      <c r="J19" s="44" t="s">
        <v>27</v>
      </c>
      <c r="K19" s="44" t="s">
        <v>27</v>
      </c>
      <c r="L19" s="44"/>
      <c r="M19" s="45">
        <v>0.4</v>
      </c>
      <c r="N19" s="45">
        <v>0.01</v>
      </c>
      <c r="O19" s="45">
        <v>0.01</v>
      </c>
      <c r="P19" s="45">
        <v>0.01</v>
      </c>
      <c r="Q19" s="45">
        <v>0.01</v>
      </c>
      <c r="R19" s="46">
        <v>0.3</v>
      </c>
      <c r="S19" s="46">
        <v>0.5</v>
      </c>
      <c r="T19" s="46">
        <v>0.3</v>
      </c>
      <c r="U19" s="46">
        <v>0.5</v>
      </c>
      <c r="V19" s="44">
        <f>R19*Parámetros!$C$5+S19*Parámetros!$C$6+'Registro de Riesgos'!T19*Parámetros!$C$7+'Registro de Riesgos'!U19*Parámetros!$C$8</f>
        <v>0.48000000000000004</v>
      </c>
      <c r="W19" s="44" t="s">
        <v>139</v>
      </c>
      <c r="X19" s="44" t="s">
        <v>28</v>
      </c>
      <c r="Y19" s="44" t="s">
        <v>77</v>
      </c>
      <c r="Z19" s="42"/>
      <c r="AA19" s="44" t="s">
        <v>30</v>
      </c>
      <c r="AB19" s="48" t="s">
        <v>152</v>
      </c>
      <c r="AC19" s="42"/>
      <c r="AD19" s="42" t="s">
        <v>153</v>
      </c>
      <c r="AE19" s="44" t="s">
        <v>27</v>
      </c>
      <c r="AF19" s="43">
        <v>42657</v>
      </c>
      <c r="AG19" s="2"/>
      <c r="AH19" s="2"/>
      <c r="AI19" s="2"/>
      <c r="AJ19" s="2"/>
      <c r="AK19" s="2"/>
      <c r="AL19" s="2"/>
    </row>
    <row r="20" spans="1:38" ht="90" x14ac:dyDescent="0.25">
      <c r="A20" s="7">
        <v>15</v>
      </c>
      <c r="B20" s="7" t="s">
        <v>154</v>
      </c>
      <c r="C20" s="7" t="s">
        <v>155</v>
      </c>
      <c r="D20" s="7" t="s">
        <v>156</v>
      </c>
      <c r="E20" s="20">
        <v>42633</v>
      </c>
      <c r="F20" s="7" t="s">
        <v>73</v>
      </c>
      <c r="G20" s="6" t="s">
        <v>27</v>
      </c>
      <c r="H20" s="6"/>
      <c r="I20" s="6" t="s">
        <v>27</v>
      </c>
      <c r="J20" s="6"/>
      <c r="K20" s="6" t="s">
        <v>27</v>
      </c>
      <c r="L20" s="6"/>
      <c r="M20" s="23">
        <v>0.25</v>
      </c>
      <c r="N20" s="23">
        <v>0.01</v>
      </c>
      <c r="O20" s="23">
        <v>0</v>
      </c>
      <c r="P20" s="23">
        <v>0.01</v>
      </c>
      <c r="Q20" s="23">
        <v>0</v>
      </c>
      <c r="R20" s="33">
        <v>0</v>
      </c>
      <c r="S20" s="33">
        <v>0.25</v>
      </c>
      <c r="T20" s="33">
        <v>0</v>
      </c>
      <c r="U20" s="33">
        <v>0.5</v>
      </c>
      <c r="V20" s="6">
        <f>R20*Parámetros!$C$5+S20*Parámetros!$C$6+'Registro de Riesgos'!T20*Parámetros!$C$7+'Registro de Riesgos'!U20*Parámetros!$C$8</f>
        <v>0.25</v>
      </c>
      <c r="W20" s="6" t="s">
        <v>79</v>
      </c>
      <c r="X20" s="6" t="s">
        <v>28</v>
      </c>
      <c r="Y20" s="6" t="s">
        <v>77</v>
      </c>
      <c r="Z20" s="7"/>
      <c r="AA20" s="6" t="s">
        <v>33</v>
      </c>
      <c r="AB20" s="7" t="s">
        <v>158</v>
      </c>
      <c r="AC20" s="7"/>
      <c r="AD20" s="7" t="s">
        <v>157</v>
      </c>
      <c r="AE20" s="6"/>
      <c r="AF20" s="20"/>
      <c r="AG20" s="2"/>
      <c r="AH20" s="2"/>
      <c r="AI20" s="2"/>
      <c r="AJ20" s="2"/>
      <c r="AK20" s="2"/>
      <c r="AL20" s="2"/>
    </row>
    <row r="21" spans="1:38" x14ac:dyDescent="0.25">
      <c r="A21" s="7"/>
      <c r="B21" s="7"/>
      <c r="C21" s="7"/>
      <c r="D21" s="7"/>
      <c r="E21" s="20"/>
      <c r="F21" s="7"/>
      <c r="G21" s="7"/>
      <c r="H21" s="7"/>
      <c r="I21" s="7"/>
      <c r="J21" s="7"/>
      <c r="K21" s="7"/>
      <c r="L21" s="7"/>
      <c r="M21" s="23"/>
      <c r="N21" s="23"/>
      <c r="O21" s="23"/>
      <c r="P21" s="23"/>
      <c r="Q21" s="23"/>
      <c r="R21" s="33"/>
      <c r="S21" s="33"/>
      <c r="T21" s="33"/>
      <c r="U21" s="33"/>
      <c r="V21" s="6"/>
      <c r="W21" s="6"/>
      <c r="X21" s="6"/>
      <c r="Y21" s="6"/>
      <c r="Z21" s="7"/>
      <c r="AA21" s="6"/>
      <c r="AB21" s="7"/>
      <c r="AC21" s="7"/>
      <c r="AD21" s="7"/>
      <c r="AE21" s="6"/>
      <c r="AF21" s="20"/>
      <c r="AG21" s="2"/>
      <c r="AH21" s="2"/>
      <c r="AI21" s="2"/>
      <c r="AJ21" s="2"/>
      <c r="AK21" s="2"/>
      <c r="AL21" s="2"/>
    </row>
    <row r="22" spans="1:3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1:38"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1:38"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row>
    <row r="26" spans="1:38"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1:3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row>
    <row r="40" spans="1:38"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row>
    <row r="46" spans="1:38"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row>
    <row r="47" spans="1:38"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row>
    <row r="48" spans="1:38"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row>
    <row r="49" spans="1:38"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row>
    <row r="50" spans="1:38"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row>
    <row r="51" spans="1:38"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row>
    <row r="52" spans="1:38"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row>
    <row r="53" spans="1:38"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row>
    <row r="54" spans="1:38"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row>
    <row r="55" spans="1:38"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row>
    <row r="56" spans="1:38"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row>
    <row r="57" spans="1:38"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row>
    <row r="58" spans="1:38"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row>
    <row r="59" spans="1:38"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row>
    <row r="60" spans="1:38"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row>
    <row r="61" spans="1:38"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row>
    <row r="62" spans="1:38"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row>
    <row r="63" spans="1:38"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row>
    <row r="64" spans="1:38"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row>
    <row r="65" spans="1:38"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row>
    <row r="66" spans="1:38"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row>
    <row r="67" spans="1:38"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row>
    <row r="68" spans="1:38"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row>
    <row r="69" spans="1:38"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row>
    <row r="70" spans="1:38"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row>
    <row r="71" spans="1:38"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row>
    <row r="72" spans="1:38"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row>
    <row r="73" spans="1:3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row>
    <row r="74" spans="1:3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row>
    <row r="75" spans="1:38"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row>
    <row r="76" spans="1:3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row>
    <row r="77" spans="1:38"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row>
    <row r="78" spans="1:38"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row>
    <row r="79" spans="1:38"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row>
    <row r="80" spans="1:38"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row>
    <row r="81" spans="1:38"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row>
    <row r="82" spans="1:38"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row>
    <row r="83" spans="1:38"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row>
    <row r="84" spans="1:38"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row>
    <row r="85" spans="1:38"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row>
    <row r="86" spans="1:38"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row>
    <row r="87" spans="1:3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row>
    <row r="88" spans="1:3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row>
    <row r="89" spans="1:3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row>
    <row r="90" spans="1:3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row>
    <row r="91" spans="1:3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row>
    <row r="92" spans="1:3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row>
    <row r="93" spans="1:3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row>
    <row r="94" spans="1:3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row>
    <row r="95" spans="1:3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row>
    <row r="96" spans="1:3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row>
    <row r="97" spans="1:3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8" ht="1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8" ht="1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8" ht="1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row>
    <row r="1000" spans="1:38" ht="15" customHeight="1" x14ac:dyDescent="0.25">
      <c r="A1000" s="2"/>
      <c r="B1000" s="2"/>
      <c r="C1000" s="2"/>
      <c r="D1000" s="2"/>
      <c r="E1000" s="2"/>
      <c r="F1000" s="2"/>
      <c r="G1000" s="2"/>
      <c r="H1000" s="2"/>
      <c r="I1000" s="2"/>
      <c r="J1000" s="2"/>
      <c r="K1000" s="2"/>
      <c r="L1000" s="2"/>
      <c r="M1000" s="2"/>
      <c r="N1000" s="2"/>
      <c r="O1000" s="2"/>
      <c r="P1000" s="2"/>
      <c r="Q1000" s="2"/>
      <c r="T1000" s="2"/>
      <c r="U1000" s="2"/>
      <c r="V1000" s="2"/>
      <c r="W1000" s="2"/>
      <c r="X1000" s="2"/>
      <c r="Y1000" s="2"/>
      <c r="Z1000" s="2"/>
      <c r="AA1000" s="2"/>
      <c r="AB1000" s="2"/>
      <c r="AC1000" s="2"/>
      <c r="AD1000" s="2"/>
      <c r="AE1000" s="2"/>
      <c r="AF1000" s="2"/>
    </row>
  </sheetData>
  <mergeCells count="4">
    <mergeCell ref="G4:J4"/>
    <mergeCell ref="K4:L4"/>
    <mergeCell ref="N4:Q4"/>
    <mergeCell ref="R4:U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40625" defaultRowHeight="15" customHeight="1" x14ac:dyDescent="0.25"/>
  <cols>
    <col min="1" max="1" width="24.28515625" customWidth="1"/>
    <col min="2" max="2" width="23" customWidth="1"/>
    <col min="3" max="3" width="21.28515625" customWidth="1"/>
    <col min="4" max="13" width="10" customWidth="1"/>
    <col min="14" max="26" width="8.7109375" customWidth="1"/>
  </cols>
  <sheetData>
    <row r="1" spans="1:26" ht="36" customHeight="1" x14ac:dyDescent="0.55000000000000004">
      <c r="A1" s="1" t="s">
        <v>34</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0</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8" t="s">
        <v>35</v>
      </c>
      <c r="B4" s="8" t="s">
        <v>36</v>
      </c>
      <c r="C4" s="8" t="s">
        <v>37</v>
      </c>
      <c r="D4" s="2"/>
      <c r="E4" s="2"/>
      <c r="F4" s="2"/>
      <c r="G4" s="2"/>
      <c r="H4" s="2"/>
      <c r="I4" s="2"/>
      <c r="J4" s="2"/>
      <c r="K4" s="2"/>
      <c r="L4" s="2"/>
      <c r="M4" s="2"/>
      <c r="N4" s="2"/>
      <c r="O4" s="2"/>
      <c r="P4" s="2"/>
      <c r="Q4" s="2"/>
      <c r="R4" s="2"/>
      <c r="S4" s="2"/>
      <c r="T4" s="2"/>
      <c r="U4" s="2"/>
      <c r="V4" s="2"/>
      <c r="W4" s="2"/>
      <c r="X4" s="2"/>
      <c r="Y4" s="2"/>
      <c r="Z4" s="2"/>
    </row>
    <row r="5" spans="1:26" ht="30" x14ac:dyDescent="0.25">
      <c r="A5" s="9" t="s">
        <v>11</v>
      </c>
      <c r="B5" s="9" t="s">
        <v>38</v>
      </c>
      <c r="C5" s="9">
        <v>0.1</v>
      </c>
      <c r="D5" s="2"/>
      <c r="E5" s="2"/>
      <c r="F5" s="2"/>
      <c r="G5" s="2"/>
      <c r="H5" s="2"/>
      <c r="I5" s="2"/>
      <c r="J5" s="2"/>
      <c r="K5" s="2"/>
      <c r="L5" s="2"/>
      <c r="M5" s="2"/>
      <c r="N5" s="2"/>
      <c r="O5" s="2"/>
      <c r="P5" s="2"/>
      <c r="Q5" s="2"/>
      <c r="R5" s="2"/>
      <c r="S5" s="2"/>
      <c r="T5" s="2"/>
      <c r="U5" s="2"/>
      <c r="V5" s="2"/>
      <c r="W5" s="2"/>
      <c r="X5" s="2"/>
      <c r="Y5" s="2"/>
      <c r="Z5" s="2"/>
    </row>
    <row r="6" spans="1:26" x14ac:dyDescent="0.25">
      <c r="A6" s="9"/>
      <c r="B6" s="9" t="s">
        <v>39</v>
      </c>
      <c r="C6" s="9">
        <v>0.8</v>
      </c>
      <c r="D6" s="2"/>
      <c r="E6" s="2"/>
      <c r="F6" s="2"/>
      <c r="G6" s="2"/>
      <c r="H6" s="2"/>
      <c r="I6" s="2"/>
      <c r="J6" s="2"/>
      <c r="K6" s="2"/>
      <c r="L6" s="2"/>
      <c r="M6" s="2"/>
      <c r="N6" s="2"/>
      <c r="O6" s="2"/>
      <c r="P6" s="2"/>
      <c r="Q6" s="2"/>
      <c r="R6" s="2"/>
      <c r="S6" s="2"/>
      <c r="T6" s="2"/>
      <c r="U6" s="2"/>
      <c r="V6" s="2"/>
      <c r="W6" s="2"/>
      <c r="X6" s="2"/>
      <c r="Y6" s="2"/>
      <c r="Z6" s="2"/>
    </row>
    <row r="7" spans="1:26" x14ac:dyDescent="0.25">
      <c r="A7" s="9"/>
      <c r="B7" s="9" t="s">
        <v>40</v>
      </c>
      <c r="C7" s="9">
        <v>0</v>
      </c>
      <c r="D7" s="2"/>
      <c r="E7" s="2"/>
      <c r="F7" s="2"/>
      <c r="G7" s="2"/>
      <c r="H7" s="2"/>
      <c r="I7" s="2"/>
      <c r="J7" s="2"/>
      <c r="K7" s="2"/>
      <c r="L7" s="2"/>
      <c r="M7" s="2"/>
      <c r="N7" s="2"/>
      <c r="O7" s="2"/>
      <c r="P7" s="2"/>
      <c r="Q7" s="2"/>
      <c r="R7" s="2"/>
      <c r="S7" s="2"/>
      <c r="T7" s="2"/>
      <c r="U7" s="2"/>
      <c r="V7" s="2"/>
      <c r="W7" s="2"/>
      <c r="X7" s="2"/>
      <c r="Y7" s="2"/>
      <c r="Z7" s="2"/>
    </row>
    <row r="8" spans="1:26" x14ac:dyDescent="0.25">
      <c r="A8" s="9"/>
      <c r="B8" s="9" t="s">
        <v>41</v>
      </c>
      <c r="C8" s="9">
        <v>0.1</v>
      </c>
      <c r="D8" s="2"/>
      <c r="E8" s="2"/>
      <c r="F8" s="2"/>
      <c r="G8" s="2"/>
      <c r="H8" s="2"/>
      <c r="I8" s="2"/>
      <c r="J8" s="2"/>
      <c r="K8" s="2"/>
      <c r="L8" s="2"/>
      <c r="M8" s="2"/>
      <c r="N8" s="2"/>
      <c r="O8" s="2"/>
      <c r="P8" s="2"/>
      <c r="Q8" s="2"/>
      <c r="R8" s="2"/>
      <c r="S8" s="2"/>
      <c r="T8" s="2"/>
      <c r="U8" s="2"/>
      <c r="V8" s="2"/>
      <c r="W8" s="2"/>
      <c r="X8" s="2"/>
      <c r="Y8" s="2"/>
      <c r="Z8" s="2"/>
    </row>
    <row r="9" spans="1:26" x14ac:dyDescent="0.25">
      <c r="A9" s="9" t="s">
        <v>12</v>
      </c>
      <c r="B9" s="9" t="s">
        <v>42</v>
      </c>
      <c r="C9" s="9">
        <v>0</v>
      </c>
      <c r="D9" s="2"/>
      <c r="E9" s="2"/>
      <c r="F9" s="2"/>
      <c r="G9" s="2"/>
      <c r="H9" s="2"/>
      <c r="I9" s="2"/>
      <c r="J9" s="2"/>
      <c r="K9" s="2"/>
      <c r="L9" s="2"/>
      <c r="M9" s="2"/>
      <c r="N9" s="2"/>
      <c r="O9" s="2"/>
      <c r="P9" s="2"/>
      <c r="Q9" s="2"/>
      <c r="R9" s="2"/>
      <c r="S9" s="2"/>
      <c r="T9" s="2"/>
      <c r="U9" s="2"/>
      <c r="V9" s="2"/>
      <c r="W9" s="2"/>
      <c r="X9" s="2"/>
      <c r="Y9" s="2"/>
      <c r="Z9" s="2"/>
    </row>
    <row r="10" spans="1:26" x14ac:dyDescent="0.25">
      <c r="A10" s="9"/>
      <c r="B10" s="9" t="s">
        <v>43</v>
      </c>
      <c r="C10" s="9">
        <v>0.4</v>
      </c>
      <c r="D10" s="2"/>
      <c r="E10" s="2"/>
      <c r="F10" s="2"/>
      <c r="G10" s="2"/>
      <c r="H10" s="2"/>
      <c r="I10" s="2"/>
      <c r="J10" s="2"/>
      <c r="K10" s="2"/>
      <c r="L10" s="2"/>
      <c r="M10" s="2"/>
      <c r="N10" s="2"/>
      <c r="O10" s="2"/>
      <c r="P10" s="2"/>
      <c r="Q10" s="2"/>
      <c r="R10" s="2"/>
      <c r="S10" s="2"/>
      <c r="T10" s="2"/>
      <c r="U10" s="2"/>
      <c r="V10" s="2"/>
      <c r="W10" s="2"/>
      <c r="X10" s="2"/>
      <c r="Y10" s="2"/>
      <c r="Z10" s="2"/>
    </row>
    <row r="11" spans="1:26" x14ac:dyDescent="0.25">
      <c r="A11" s="9"/>
      <c r="B11" s="9" t="s">
        <v>44</v>
      </c>
      <c r="C11" s="9">
        <v>0.7</v>
      </c>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2" sqref="B22"/>
    </sheetView>
  </sheetViews>
  <sheetFormatPr baseColWidth="10" defaultColWidth="15.140625" defaultRowHeight="15" customHeight="1" x14ac:dyDescent="0.25"/>
  <cols>
    <col min="1" max="1" width="24.28515625" customWidth="1"/>
    <col min="2" max="2" width="59" customWidth="1"/>
    <col min="3" max="12" width="10" customWidth="1"/>
    <col min="13" max="26" width="8.7109375" customWidth="1"/>
  </cols>
  <sheetData>
    <row r="1" spans="1:26" ht="36" customHeight="1" x14ac:dyDescent="0.55000000000000004">
      <c r="A1" s="1" t="s">
        <v>45</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0</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8" t="s">
        <v>35</v>
      </c>
      <c r="B4" s="8" t="s">
        <v>46</v>
      </c>
      <c r="C4" s="2"/>
      <c r="D4" s="2"/>
      <c r="E4" s="2"/>
      <c r="F4" s="2"/>
      <c r="G4" s="2"/>
      <c r="H4" s="2"/>
      <c r="I4" s="2"/>
      <c r="J4" s="2"/>
      <c r="K4" s="2"/>
      <c r="L4" s="2"/>
      <c r="M4" s="2"/>
      <c r="N4" s="2"/>
      <c r="O4" s="2"/>
      <c r="P4" s="2"/>
      <c r="Q4" s="2"/>
      <c r="R4" s="2"/>
      <c r="S4" s="2"/>
      <c r="T4" s="2"/>
      <c r="U4" s="2"/>
      <c r="V4" s="2"/>
      <c r="W4" s="2"/>
      <c r="X4" s="2"/>
      <c r="Y4" s="2"/>
      <c r="Z4" s="2"/>
    </row>
    <row r="5" spans="1:26" ht="30" customHeight="1" x14ac:dyDescent="0.25">
      <c r="A5" s="10" t="str">
        <f>'Registro de Riesgos'!A4</f>
        <v>Nro.</v>
      </c>
      <c r="B5" s="9" t="s">
        <v>47</v>
      </c>
      <c r="C5" s="2"/>
      <c r="D5" s="2"/>
      <c r="E5" s="2"/>
      <c r="F5" s="2"/>
      <c r="G5" s="2"/>
      <c r="H5" s="2"/>
      <c r="I5" s="2"/>
      <c r="J5" s="2"/>
      <c r="K5" s="2"/>
      <c r="L5" s="2"/>
      <c r="M5" s="2"/>
      <c r="N5" s="2"/>
      <c r="O5" s="2"/>
      <c r="P5" s="2"/>
      <c r="Q5" s="2"/>
      <c r="R5" s="2"/>
      <c r="S5" s="2"/>
      <c r="T5" s="2"/>
      <c r="U5" s="2"/>
      <c r="V5" s="2"/>
      <c r="W5" s="2"/>
      <c r="X5" s="2"/>
      <c r="Y5" s="2"/>
      <c r="Z5" s="2"/>
    </row>
    <row r="6" spans="1:26" ht="30" customHeight="1" x14ac:dyDescent="0.25">
      <c r="A6" s="10" t="str">
        <f>'Registro de Riesgos'!B4</f>
        <v>Descripción del problema</v>
      </c>
      <c r="B6" s="9" t="s">
        <v>48</v>
      </c>
      <c r="C6" s="2"/>
      <c r="D6" s="2"/>
      <c r="E6" s="2"/>
      <c r="F6" s="2"/>
      <c r="G6" s="2"/>
      <c r="H6" s="2"/>
      <c r="I6" s="2"/>
      <c r="J6" s="2"/>
      <c r="K6" s="2"/>
      <c r="L6" s="2"/>
      <c r="M6" s="2"/>
      <c r="N6" s="2"/>
      <c r="O6" s="2"/>
      <c r="P6" s="2"/>
      <c r="Q6" s="2"/>
      <c r="R6" s="2"/>
      <c r="S6" s="2"/>
      <c r="T6" s="2"/>
      <c r="U6" s="2"/>
      <c r="V6" s="2"/>
      <c r="W6" s="2"/>
      <c r="X6" s="2"/>
      <c r="Y6" s="2"/>
      <c r="Z6" s="2"/>
    </row>
    <row r="7" spans="1:26" ht="60" customHeight="1" x14ac:dyDescent="0.25">
      <c r="A7" s="10" t="str">
        <f>'Registro de Riesgos'!C4</f>
        <v>Riesgo</v>
      </c>
      <c r="B7" s="9" t="s">
        <v>49</v>
      </c>
      <c r="C7" s="2"/>
      <c r="D7" s="2"/>
      <c r="E7" s="2"/>
      <c r="F7" s="2"/>
      <c r="G7" s="2"/>
      <c r="H7" s="2"/>
      <c r="I7" s="2"/>
      <c r="J7" s="2"/>
      <c r="K7" s="2"/>
      <c r="L7" s="2"/>
      <c r="M7" s="2"/>
      <c r="N7" s="2"/>
      <c r="O7" s="2"/>
      <c r="P7" s="2"/>
      <c r="Q7" s="2"/>
      <c r="R7" s="2"/>
      <c r="S7" s="2"/>
      <c r="T7" s="2"/>
      <c r="U7" s="2"/>
      <c r="V7" s="2"/>
      <c r="W7" s="2"/>
      <c r="X7" s="2"/>
      <c r="Y7" s="2"/>
      <c r="Z7" s="2"/>
    </row>
    <row r="8" spans="1:26" ht="75" customHeight="1" x14ac:dyDescent="0.25">
      <c r="A8" s="10" t="str">
        <f>'Registro de Riesgos'!D4</f>
        <v>Causas Raíz</v>
      </c>
      <c r="B8" s="9" t="s">
        <v>50</v>
      </c>
      <c r="C8" s="2"/>
      <c r="D8" s="2"/>
      <c r="E8" s="2"/>
      <c r="F8" s="2"/>
      <c r="G8" s="2"/>
      <c r="H8" s="2"/>
      <c r="I8" s="2"/>
      <c r="J8" s="2"/>
      <c r="K8" s="2"/>
      <c r="L8" s="2"/>
      <c r="M8" s="2"/>
      <c r="N8" s="2"/>
      <c r="O8" s="2"/>
      <c r="P8" s="2"/>
      <c r="Q8" s="2"/>
      <c r="R8" s="2"/>
      <c r="S8" s="2"/>
      <c r="T8" s="2"/>
      <c r="U8" s="2"/>
      <c r="V8" s="2"/>
      <c r="W8" s="2"/>
      <c r="X8" s="2"/>
      <c r="Y8" s="2"/>
      <c r="Z8" s="2"/>
    </row>
    <row r="9" spans="1:26" ht="60" customHeight="1" x14ac:dyDescent="0.25">
      <c r="A9" s="10" t="str">
        <f>'Registro de Riesgos'!E4</f>
        <v>Fecha de Identificación</v>
      </c>
      <c r="B9" s="9" t="s">
        <v>51</v>
      </c>
      <c r="C9" s="2"/>
      <c r="D9" s="2"/>
      <c r="E9" s="2"/>
      <c r="F9" s="2"/>
      <c r="G9" s="2"/>
      <c r="H9" s="2"/>
      <c r="I9" s="2"/>
      <c r="J9" s="2"/>
      <c r="K9" s="2"/>
      <c r="L9" s="2"/>
      <c r="M9" s="2"/>
      <c r="N9" s="2"/>
      <c r="O9" s="2"/>
      <c r="P9" s="2"/>
      <c r="Q9" s="2"/>
      <c r="R9" s="2"/>
      <c r="S9" s="2"/>
      <c r="T9" s="2"/>
      <c r="U9" s="2"/>
      <c r="V9" s="2"/>
      <c r="W9" s="2"/>
      <c r="X9" s="2"/>
      <c r="Y9" s="2"/>
      <c r="Z9" s="2"/>
    </row>
    <row r="10" spans="1:26" ht="30" customHeight="1" x14ac:dyDescent="0.25">
      <c r="A10" s="9" t="e">
        <f>#REF!</f>
        <v>#REF!</v>
      </c>
      <c r="B10" s="9" t="s">
        <v>52</v>
      </c>
      <c r="C10" s="2"/>
      <c r="D10" s="2"/>
      <c r="E10" s="2"/>
      <c r="F10" s="2"/>
      <c r="G10" s="2"/>
      <c r="H10" s="2"/>
      <c r="I10" s="2"/>
      <c r="J10" s="2"/>
      <c r="K10" s="2"/>
      <c r="L10" s="2"/>
      <c r="M10" s="2"/>
      <c r="N10" s="2"/>
      <c r="O10" s="2"/>
      <c r="P10" s="2"/>
      <c r="Q10" s="2"/>
      <c r="R10" s="2"/>
      <c r="S10" s="2"/>
      <c r="T10" s="2"/>
      <c r="U10" s="2"/>
      <c r="V10" s="2"/>
      <c r="W10" s="2"/>
      <c r="X10" s="2"/>
      <c r="Y10" s="2"/>
      <c r="Z10" s="2"/>
    </row>
    <row r="11" spans="1:26" ht="60" customHeight="1" x14ac:dyDescent="0.25">
      <c r="A11" s="10" t="str">
        <f>'Registro de Riesgos'!F4</f>
        <v>Categoría de Riesgo</v>
      </c>
      <c r="B11" s="9" t="s">
        <v>53</v>
      </c>
      <c r="C11" s="2"/>
      <c r="D11" s="2"/>
      <c r="E11" s="2"/>
      <c r="F11" s="2"/>
      <c r="G11" s="2"/>
      <c r="H11" s="2"/>
      <c r="I11" s="2"/>
      <c r="J11" s="2"/>
      <c r="K11" s="2"/>
      <c r="L11" s="2"/>
      <c r="M11" s="2"/>
      <c r="N11" s="2"/>
      <c r="O11" s="2"/>
      <c r="P11" s="2"/>
      <c r="Q11" s="2"/>
      <c r="R11" s="2"/>
      <c r="S11" s="2"/>
      <c r="T11" s="2"/>
      <c r="U11" s="2"/>
      <c r="V11" s="2"/>
      <c r="W11" s="2"/>
      <c r="X11" s="2"/>
      <c r="Y11" s="2"/>
      <c r="Z11" s="2"/>
    </row>
    <row r="12" spans="1:26" ht="60" customHeight="1" x14ac:dyDescent="0.25">
      <c r="A12" s="9" t="s">
        <v>6</v>
      </c>
      <c r="B12" s="9" t="s">
        <v>54</v>
      </c>
      <c r="C12" s="2"/>
      <c r="D12" s="2"/>
      <c r="E12" s="2"/>
      <c r="F12" s="2"/>
      <c r="G12" s="2"/>
      <c r="H12" s="2"/>
      <c r="I12" s="2"/>
      <c r="J12" s="2"/>
      <c r="K12" s="2"/>
      <c r="L12" s="2"/>
      <c r="M12" s="2"/>
      <c r="N12" s="2"/>
      <c r="O12" s="2"/>
      <c r="P12" s="2"/>
      <c r="Q12" s="2"/>
      <c r="R12" s="2"/>
      <c r="S12" s="2"/>
      <c r="T12" s="2"/>
      <c r="U12" s="2"/>
      <c r="V12" s="2"/>
      <c r="W12" s="2"/>
      <c r="X12" s="2"/>
      <c r="Y12" s="2"/>
      <c r="Z12" s="2"/>
    </row>
    <row r="13" spans="1:26" ht="75" customHeight="1" x14ac:dyDescent="0.25">
      <c r="A13" s="9" t="s">
        <v>7</v>
      </c>
      <c r="B13" s="9" t="s">
        <v>55</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10" t="str">
        <f>'Registro de Riesgos'!M4</f>
        <v>Probabilidad</v>
      </c>
      <c r="B14" s="9" t="s">
        <v>56</v>
      </c>
      <c r="C14" s="2"/>
      <c r="D14" s="2"/>
      <c r="E14" s="2"/>
      <c r="F14" s="2"/>
      <c r="G14" s="2"/>
      <c r="H14" s="2"/>
      <c r="I14" s="2"/>
      <c r="J14" s="2"/>
      <c r="K14" s="2"/>
      <c r="L14" s="2"/>
      <c r="M14" s="2"/>
      <c r="N14" s="2"/>
      <c r="O14" s="2"/>
      <c r="P14" s="2"/>
      <c r="Q14" s="2"/>
      <c r="R14" s="2"/>
      <c r="S14" s="2"/>
      <c r="T14" s="2"/>
      <c r="U14" s="2"/>
      <c r="V14" s="2"/>
      <c r="W14" s="2"/>
      <c r="X14" s="2"/>
      <c r="Y14" s="2"/>
      <c r="Z14" s="2"/>
    </row>
    <row r="15" spans="1:26" ht="75" customHeight="1" x14ac:dyDescent="0.25">
      <c r="A15" s="10" t="str">
        <f>'Registro de Riesgos'!N4</f>
        <v>Valoración de Impacto</v>
      </c>
      <c r="B15" s="9" t="s">
        <v>57</v>
      </c>
      <c r="C15" s="2"/>
      <c r="D15" s="2"/>
      <c r="E15" s="2"/>
      <c r="F15" s="2"/>
      <c r="G15" s="2"/>
      <c r="H15" s="2"/>
      <c r="I15" s="2"/>
      <c r="J15" s="2"/>
      <c r="K15" s="2"/>
      <c r="L15" s="2"/>
      <c r="M15" s="2"/>
      <c r="N15" s="2"/>
      <c r="O15" s="2"/>
      <c r="P15" s="2"/>
      <c r="Q15" s="2"/>
      <c r="R15" s="2"/>
      <c r="S15" s="2"/>
      <c r="T15" s="2"/>
      <c r="U15" s="2"/>
      <c r="V15" s="2"/>
      <c r="W15" s="2"/>
      <c r="X15" s="2"/>
      <c r="Y15" s="2"/>
      <c r="Z15" s="2"/>
    </row>
    <row r="16" spans="1:26" ht="105" customHeight="1" x14ac:dyDescent="0.25">
      <c r="A16" s="9" t="s">
        <v>10</v>
      </c>
      <c r="B16" s="9" t="s">
        <v>58</v>
      </c>
      <c r="C16" s="2"/>
      <c r="D16" s="2"/>
      <c r="E16" s="2"/>
      <c r="F16" s="2"/>
      <c r="G16" s="2"/>
      <c r="H16" s="2"/>
      <c r="I16" s="2"/>
      <c r="J16" s="2"/>
      <c r="K16" s="2"/>
      <c r="L16" s="2"/>
      <c r="M16" s="2"/>
      <c r="N16" s="2"/>
      <c r="O16" s="2"/>
      <c r="P16" s="2"/>
      <c r="Q16" s="2"/>
      <c r="R16" s="2"/>
      <c r="S16" s="2"/>
      <c r="T16" s="2"/>
      <c r="U16" s="2"/>
      <c r="V16" s="2"/>
      <c r="W16" s="2"/>
      <c r="X16" s="2"/>
      <c r="Y16" s="2"/>
      <c r="Z16" s="2"/>
    </row>
    <row r="17" spans="1:26" ht="120" customHeight="1" x14ac:dyDescent="0.25">
      <c r="A17" s="9" t="s">
        <v>11</v>
      </c>
      <c r="B17" s="9" t="s">
        <v>59</v>
      </c>
      <c r="C17" s="2"/>
      <c r="D17" s="2"/>
      <c r="E17" s="2"/>
      <c r="F17" s="2"/>
      <c r="G17" s="2"/>
      <c r="H17" s="2"/>
      <c r="I17" s="2"/>
      <c r="J17" s="2"/>
      <c r="K17" s="2"/>
      <c r="L17" s="2"/>
      <c r="M17" s="2"/>
      <c r="N17" s="2"/>
      <c r="O17" s="2"/>
      <c r="P17" s="2"/>
      <c r="Q17" s="2"/>
      <c r="R17" s="2"/>
      <c r="S17" s="2"/>
      <c r="T17" s="2"/>
      <c r="U17" s="2"/>
      <c r="V17" s="2"/>
      <c r="W17" s="2"/>
      <c r="X17" s="2"/>
      <c r="Y17" s="2"/>
      <c r="Z17" s="2"/>
    </row>
    <row r="18" spans="1:26" ht="90" customHeight="1" x14ac:dyDescent="0.25">
      <c r="A18" s="10" t="str">
        <f>'Registro de Riesgos'!W4</f>
        <v>Prioridad</v>
      </c>
      <c r="B18" s="9" t="s">
        <v>60</v>
      </c>
      <c r="C18" s="2"/>
      <c r="D18" s="2"/>
      <c r="E18" s="2"/>
      <c r="F18" s="2"/>
      <c r="G18" s="2"/>
      <c r="H18" s="2"/>
      <c r="I18" s="2"/>
      <c r="J18" s="2"/>
      <c r="K18" s="2"/>
      <c r="L18" s="2"/>
      <c r="M18" s="2"/>
      <c r="N18" s="2"/>
      <c r="O18" s="2"/>
      <c r="P18" s="2"/>
      <c r="Q18" s="2"/>
      <c r="R18" s="2"/>
      <c r="S18" s="2"/>
      <c r="T18" s="2"/>
      <c r="U18" s="2"/>
      <c r="V18" s="2"/>
      <c r="W18" s="2"/>
      <c r="X18" s="2"/>
      <c r="Y18" s="2"/>
      <c r="Z18" s="2"/>
    </row>
    <row r="19" spans="1:26" ht="45" customHeight="1" x14ac:dyDescent="0.25">
      <c r="A19" s="9" t="s">
        <v>13</v>
      </c>
      <c r="B19" s="9" t="s">
        <v>61</v>
      </c>
      <c r="C19" s="2"/>
      <c r="D19" s="2"/>
      <c r="E19" s="2"/>
      <c r="F19" s="2"/>
      <c r="G19" s="2"/>
      <c r="H19" s="2"/>
      <c r="I19" s="2"/>
      <c r="J19" s="2"/>
      <c r="K19" s="2"/>
      <c r="L19" s="2"/>
      <c r="M19" s="2"/>
      <c r="N19" s="2"/>
      <c r="O19" s="2"/>
      <c r="P19" s="2"/>
      <c r="Q19" s="2"/>
      <c r="R19" s="2"/>
      <c r="S19" s="2"/>
      <c r="T19" s="2"/>
      <c r="U19" s="2"/>
      <c r="V19" s="2"/>
      <c r="W19" s="2"/>
      <c r="X19" s="2"/>
      <c r="Y19" s="2"/>
      <c r="Z19" s="2"/>
    </row>
    <row r="20" spans="1:26" ht="75" customHeight="1" x14ac:dyDescent="0.25">
      <c r="A20" s="10" t="str">
        <f>'Registro de Riesgos'!Y4</f>
        <v>Responsable</v>
      </c>
      <c r="B20" s="9" t="s">
        <v>62</v>
      </c>
      <c r="C20" s="2"/>
      <c r="D20" s="2"/>
      <c r="E20" s="2"/>
      <c r="F20" s="2"/>
      <c r="G20" s="2"/>
      <c r="H20" s="2"/>
      <c r="I20" s="2"/>
      <c r="J20" s="2"/>
      <c r="K20" s="2"/>
      <c r="L20" s="2"/>
      <c r="M20" s="2"/>
      <c r="N20" s="2"/>
      <c r="O20" s="2"/>
      <c r="P20" s="2"/>
      <c r="Q20" s="2"/>
      <c r="R20" s="2"/>
      <c r="S20" s="2"/>
      <c r="T20" s="2"/>
      <c r="U20" s="2"/>
      <c r="V20" s="2"/>
      <c r="W20" s="2"/>
      <c r="X20" s="2"/>
      <c r="Y20" s="2"/>
      <c r="Z20" s="2"/>
    </row>
    <row r="21" spans="1:26" ht="120" customHeight="1" x14ac:dyDescent="0.25">
      <c r="A21" s="10" t="str">
        <f>'Registro de Riesgos'!Z4</f>
        <v>Plan de Respuesta predeterminado</v>
      </c>
      <c r="B21" s="9" t="s">
        <v>63</v>
      </c>
      <c r="C21" s="2"/>
      <c r="D21" s="2"/>
      <c r="E21" s="2"/>
      <c r="F21" s="2"/>
      <c r="G21" s="2"/>
      <c r="H21" s="2"/>
      <c r="I21" s="2"/>
      <c r="J21" s="2"/>
      <c r="K21" s="2"/>
      <c r="L21" s="2"/>
      <c r="M21" s="2"/>
      <c r="N21" s="2"/>
      <c r="O21" s="2"/>
      <c r="P21" s="2"/>
      <c r="Q21" s="2"/>
      <c r="R21" s="2"/>
      <c r="S21" s="2"/>
      <c r="T21" s="2"/>
      <c r="U21" s="2"/>
      <c r="V21" s="2"/>
      <c r="W21" s="2"/>
      <c r="X21" s="2"/>
      <c r="Y21" s="2"/>
      <c r="Z21" s="2"/>
    </row>
    <row r="22" spans="1:26" ht="60" customHeight="1" x14ac:dyDescent="0.25">
      <c r="A22" s="10" t="str">
        <f>'Registro de Riesgos'!AA4</f>
        <v>Estrategia de Respuesta</v>
      </c>
      <c r="B22" s="9" t="s">
        <v>64</v>
      </c>
      <c r="C22" s="2"/>
      <c r="D22" s="2"/>
      <c r="E22" s="2"/>
      <c r="F22" s="2"/>
      <c r="G22" s="2"/>
      <c r="H22" s="2"/>
      <c r="I22" s="2"/>
      <c r="J22" s="2"/>
      <c r="K22" s="2"/>
      <c r="L22" s="2"/>
      <c r="M22" s="2"/>
      <c r="N22" s="2"/>
      <c r="O22" s="2"/>
      <c r="P22" s="2"/>
      <c r="Q22" s="2"/>
      <c r="R22" s="2"/>
      <c r="S22" s="2"/>
      <c r="T22" s="2"/>
      <c r="U22" s="2"/>
      <c r="V22" s="2"/>
      <c r="W22" s="2"/>
      <c r="X22" s="2"/>
      <c r="Y22" s="2"/>
      <c r="Z22" s="2"/>
    </row>
    <row r="23" spans="1:26" ht="120" customHeight="1" x14ac:dyDescent="0.25">
      <c r="A23" s="10" t="str">
        <f>'Registro de Riesgos'!AD4</f>
        <v>Plan de Contingencia</v>
      </c>
      <c r="B23" s="9" t="s">
        <v>65</v>
      </c>
      <c r="C23" s="2"/>
      <c r="D23" s="2"/>
      <c r="E23" s="2"/>
      <c r="F23" s="2"/>
      <c r="G23" s="2"/>
      <c r="H23" s="2"/>
      <c r="I23" s="2"/>
      <c r="J23" s="2"/>
      <c r="K23" s="2"/>
      <c r="L23" s="2"/>
      <c r="M23" s="2"/>
      <c r="N23" s="2"/>
      <c r="O23" s="2"/>
      <c r="P23" s="2"/>
      <c r="Q23" s="2"/>
      <c r="R23" s="2"/>
      <c r="S23" s="2"/>
      <c r="T23" s="2"/>
      <c r="U23" s="2"/>
      <c r="V23" s="2"/>
      <c r="W23" s="2"/>
      <c r="X23" s="2"/>
      <c r="Y23" s="2"/>
      <c r="Z23" s="2"/>
    </row>
    <row r="24" spans="1:26" ht="90" customHeight="1" x14ac:dyDescent="0.25">
      <c r="A24" s="9" t="s">
        <v>16</v>
      </c>
      <c r="B24" s="9" t="s">
        <v>66</v>
      </c>
      <c r="C24" s="2"/>
      <c r="D24" s="2"/>
      <c r="E24" s="2"/>
      <c r="F24" s="2"/>
      <c r="G24" s="2"/>
      <c r="H24" s="2"/>
      <c r="I24" s="2"/>
      <c r="J24" s="2"/>
      <c r="K24" s="2"/>
      <c r="L24" s="2"/>
      <c r="M24" s="2"/>
      <c r="N24" s="2"/>
      <c r="O24" s="2"/>
      <c r="P24" s="2"/>
      <c r="Q24" s="2"/>
      <c r="R24" s="2"/>
      <c r="S24" s="2"/>
      <c r="T24" s="2"/>
      <c r="U24" s="2"/>
      <c r="V24" s="2"/>
      <c r="W24" s="2"/>
      <c r="X24" s="2"/>
      <c r="Y24" s="2"/>
      <c r="Z24" s="2"/>
    </row>
    <row r="25" spans="1:26" ht="45" customHeight="1" x14ac:dyDescent="0.25">
      <c r="A25" s="10" t="str">
        <f>'Registro de Riesgos'!AE4</f>
        <v>¿Riesgo Activado?</v>
      </c>
      <c r="B25" s="9" t="s">
        <v>67</v>
      </c>
      <c r="C25" s="2"/>
      <c r="D25" s="2"/>
      <c r="E25" s="2"/>
      <c r="F25" s="2"/>
      <c r="G25" s="2"/>
      <c r="H25" s="2"/>
      <c r="I25" s="2"/>
      <c r="J25" s="2"/>
      <c r="K25" s="2"/>
      <c r="L25" s="2"/>
      <c r="M25" s="2"/>
      <c r="N25" s="2"/>
      <c r="O25" s="2"/>
      <c r="P25" s="2"/>
      <c r="Q25" s="2"/>
      <c r="R25" s="2"/>
      <c r="S25" s="2"/>
      <c r="T25" s="2"/>
      <c r="U25" s="2"/>
      <c r="V25" s="2"/>
      <c r="W25" s="2"/>
      <c r="X25" s="2"/>
      <c r="Y25" s="2"/>
      <c r="Z25" s="2"/>
    </row>
    <row r="26" spans="1:26" ht="60" customHeight="1" x14ac:dyDescent="0.25">
      <c r="A26" s="10" t="str">
        <f>'Registro de Riesgos'!AF4</f>
        <v>Fecha de Activación</v>
      </c>
      <c r="B26" s="9" t="s">
        <v>68</v>
      </c>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Registro de Riesgos</vt:lpstr>
      <vt:lpstr>Parámetros</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 del Mar</dc:creator>
  <cp:lastModifiedBy>Pandemonium</cp:lastModifiedBy>
  <dcterms:created xsi:type="dcterms:W3CDTF">2016-08-19T22:13:25Z</dcterms:created>
  <dcterms:modified xsi:type="dcterms:W3CDTF">2016-11-04T00:47:21Z</dcterms:modified>
</cp:coreProperties>
</file>